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C91A9616-0787-4A28-8FFD-6BA24D890C09}" xr6:coauthVersionLast="47" xr6:coauthVersionMax="47" xr10:uidLastSave="{00000000-0000-0000-0000-000000000000}"/>
  <bookViews>
    <workbookView xWindow="-57720" yWindow="-120" windowWidth="29040" windowHeight="15840" firstSheet="2" activeTab="2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Log'!$A$1:$G$1382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8" i="7" l="1"/>
  <c r="G9" i="7"/>
  <c r="G10" i="7"/>
  <c r="B7" i="8"/>
  <c r="B8" i="8"/>
  <c r="B9" i="8"/>
  <c r="B10" i="8"/>
  <c r="J34" i="5"/>
  <c r="E34" i="5"/>
  <c r="O16" i="5"/>
  <c r="J16" i="5"/>
  <c r="E16" i="5"/>
  <c r="B12" i="8"/>
  <c r="B13" i="8"/>
  <c r="B11" i="8"/>
  <c r="B15" i="8"/>
  <c r="B16" i="8"/>
  <c r="B20" i="8"/>
  <c r="B24" i="8"/>
  <c r="B14" i="8"/>
  <c r="B17" i="8"/>
  <c r="B40" i="2"/>
  <c r="Z82" i="11"/>
  <c r="Y82" i="11"/>
  <c r="V83" i="11" s="1"/>
  <c r="U82" i="11"/>
  <c r="T82" i="11"/>
  <c r="Q83" i="11" s="1"/>
  <c r="P82" i="11"/>
  <c r="O82" i="11"/>
  <c r="L83" i="11" s="1"/>
  <c r="K82" i="11"/>
  <c r="J82" i="11"/>
  <c r="H83" i="11" s="1"/>
  <c r="E82" i="11"/>
  <c r="D82" i="11"/>
  <c r="D2" i="11" s="1"/>
  <c r="B18" i="8"/>
  <c r="B23" i="8"/>
  <c r="B21" i="8"/>
  <c r="B25" i="8"/>
  <c r="B19" i="8"/>
  <c r="B22" i="8"/>
  <c r="B31" i="8"/>
  <c r="B27" i="8"/>
  <c r="B28" i="8"/>
  <c r="B26" i="8"/>
  <c r="B29" i="8"/>
  <c r="B30" i="8"/>
  <c r="B32" i="8"/>
  <c r="B33" i="8"/>
  <c r="B34" i="8"/>
  <c r="B35" i="8"/>
  <c r="B43" i="8"/>
  <c r="B42" i="8"/>
  <c r="B41" i="8"/>
  <c r="B40" i="8"/>
  <c r="B39" i="8"/>
  <c r="B38" i="8"/>
  <c r="B37" i="8"/>
  <c r="B36" i="8"/>
  <c r="G82" i="11" l="1"/>
  <c r="A18" i="11"/>
  <c r="A30" i="11"/>
  <c r="A66" i="11"/>
  <c r="A74" i="11"/>
  <c r="A78" i="11"/>
  <c r="A11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46" i="8"/>
  <c r="B45" i="8"/>
  <c r="B47" i="8"/>
  <c r="B48" i="8"/>
  <c r="B49" i="8"/>
  <c r="B50" i="8"/>
  <c r="B51" i="8"/>
  <c r="B44" i="8"/>
  <c r="B52" i="8"/>
  <c r="B53" i="8"/>
  <c r="B54" i="8"/>
  <c r="B55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58" i="8"/>
  <c r="B57" i="8"/>
  <c r="B60" i="8"/>
  <c r="B59" i="8"/>
  <c r="B63" i="8"/>
  <c r="B62" i="8"/>
  <c r="B56" i="8"/>
  <c r="F14" i="2"/>
  <c r="F2" i="2" s="1"/>
  <c r="B61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381" i="7"/>
  <c r="G1380" i="7" s="1"/>
  <c r="G1379" i="7" s="1"/>
  <c r="G1378" i="7" s="1"/>
  <c r="G1377" i="7" s="1"/>
  <c r="G1376" i="7" s="1"/>
  <c r="G1375" i="7" s="1"/>
  <c r="G1374" i="7" s="1"/>
  <c r="G1373" i="7" s="1"/>
  <c r="G1372" i="7" s="1"/>
  <c r="G1371" i="7" s="1"/>
  <c r="G1370" i="7" s="1"/>
  <c r="G1369" i="7" s="1"/>
  <c r="G1368" i="7" s="1"/>
  <c r="G1367" i="7" s="1"/>
  <c r="G1366" i="7" s="1"/>
  <c r="G1365" i="7" s="1"/>
  <c r="G1364" i="7" s="1"/>
  <c r="G1363" i="7" s="1"/>
  <c r="G1362" i="7" s="1"/>
  <c r="G1361" i="7" s="1"/>
  <c r="G1360" i="7" s="1"/>
  <c r="G1359" i="7" s="1"/>
  <c r="G1358" i="7" s="1"/>
  <c r="G1357" i="7" s="1"/>
  <c r="G1356" i="7" s="1"/>
  <c r="G1355" i="7" s="1"/>
  <c r="G1354" i="7" s="1"/>
  <c r="G1353" i="7" s="1"/>
  <c r="G1352" i="7" s="1"/>
  <c r="G1351" i="7" s="1"/>
  <c r="G1350" i="7" s="1"/>
  <c r="G1349" i="7" s="1"/>
  <c r="G1348" i="7" s="1"/>
  <c r="G1347" i="7" s="1"/>
  <c r="G1346" i="7" s="1"/>
  <c r="G1345" i="7" s="1"/>
  <c r="G1344" i="7" s="1"/>
  <c r="G1343" i="7" s="1"/>
  <c r="G1342" i="7" s="1"/>
  <c r="G1341" i="7" s="1"/>
  <c r="G1340" i="7" s="1"/>
  <c r="G1339" i="7" s="1"/>
  <c r="G1338" i="7" s="1"/>
  <c r="G1337" i="7" s="1"/>
  <c r="G1336" i="7" s="1"/>
  <c r="G1335" i="7" s="1"/>
  <c r="G1334" i="7" s="1"/>
  <c r="G1333" i="7" s="1"/>
  <c r="G1332" i="7" s="1"/>
  <c r="G1331" i="7" s="1"/>
  <c r="G1330" i="7" s="1"/>
  <c r="G1329" i="7" s="1"/>
  <c r="G1328" i="7" s="1"/>
  <c r="G1327" i="7" s="1"/>
  <c r="G1326" i="7" s="1"/>
  <c r="G1325" i="7" s="1"/>
  <c r="G1324" i="7" s="1"/>
  <c r="G1323" i="7" s="1"/>
  <c r="G1322" i="7" s="1"/>
  <c r="G1321" i="7" s="1"/>
  <c r="G1320" i="7" s="1"/>
  <c r="G1319" i="7" s="1"/>
  <c r="G1318" i="7" s="1"/>
  <c r="G1317" i="7" s="1"/>
  <c r="G1316" i="7" s="1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A82" i="11" l="1"/>
  <c r="A101" i="11"/>
  <c r="L3" i="2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626" i="7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K34" i="5" l="1"/>
  <c r="M34" i="5" s="1"/>
  <c r="F16" i="5"/>
  <c r="P16" i="5"/>
  <c r="G27" i="5"/>
  <c r="F34" i="5"/>
  <c r="H34" i="5" s="1"/>
  <c r="O10" i="11"/>
  <c r="F9" i="11"/>
  <c r="G10" i="11" s="1"/>
  <c r="F43" i="6"/>
  <c r="F39" i="6"/>
  <c r="F35" i="6"/>
  <c r="F30" i="6"/>
  <c r="F26" i="6"/>
  <c r="F22" i="6"/>
  <c r="F18" i="6"/>
  <c r="F14" i="6"/>
  <c r="F9" i="6"/>
  <c r="F5" i="6"/>
  <c r="F42" i="6"/>
  <c r="F34" i="6"/>
  <c r="F25" i="6"/>
  <c r="F21" i="6"/>
  <c r="F17" i="6"/>
  <c r="F12" i="6"/>
  <c r="F8" i="6"/>
  <c r="F41" i="6"/>
  <c r="F37" i="6"/>
  <c r="F33" i="6"/>
  <c r="F28" i="6"/>
  <c r="F24" i="6"/>
  <c r="F20" i="6"/>
  <c r="F16" i="6"/>
  <c r="F11" i="6"/>
  <c r="F7" i="6"/>
  <c r="F38" i="6"/>
  <c r="F29" i="6"/>
  <c r="F40" i="6"/>
  <c r="F31" i="6"/>
  <c r="F27" i="6"/>
  <c r="F23" i="6"/>
  <c r="F19" i="6"/>
  <c r="F15" i="6"/>
  <c r="F10" i="6"/>
  <c r="F6" i="6"/>
  <c r="F45" i="6"/>
  <c r="F36" i="6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598" i="7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K16" i="5" l="1"/>
  <c r="M16" i="5" s="1"/>
  <c r="G34" i="5"/>
  <c r="L34" i="5"/>
  <c r="O11" i="11"/>
  <c r="F10" i="11"/>
  <c r="G11" i="11" s="1"/>
  <c r="P11" i="11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586" i="7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F11" i="11"/>
  <c r="G12" i="11" s="1"/>
  <c r="P12" i="11"/>
  <c r="O12" i="11"/>
  <c r="K2" i="3"/>
  <c r="G552" i="7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395" i="7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345" i="7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274" i="7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215" i="7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7" i="11" l="1"/>
  <c r="P17" i="11"/>
  <c r="F16" i="11"/>
  <c r="G17" i="11" s="1"/>
  <c r="G179" i="7"/>
  <c r="G178" i="7" s="1"/>
  <c r="G177" i="7" s="1"/>
  <c r="G176" i="7" s="1"/>
  <c r="G175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R16" i="5"/>
  <c r="O18" i="11"/>
  <c r="P18" i="11"/>
  <c r="F17" i="11"/>
  <c r="G18" i="11" s="1"/>
  <c r="G174" i="7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Q16" i="5" s="1"/>
  <c r="G98" i="7" l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F18" i="1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G25" i="7" l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O20" i="11"/>
  <c r="F19" i="11"/>
  <c r="G20" i="11" s="1"/>
  <c r="P20" i="11"/>
  <c r="F46" i="6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G13" i="7" l="1"/>
  <c r="G12" i="7" s="1"/>
  <c r="G11" i="7" s="1"/>
  <c r="G7" i="7" s="1"/>
  <c r="G6" i="7" s="1"/>
  <c r="G5" i="7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P22" i="11" l="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G1" i="7"/>
  <c r="B5" i="2" l="1"/>
  <c r="B7" i="2" s="1"/>
  <c r="F25" i="2" s="1"/>
  <c r="F22" i="1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F16" i="2" l="1"/>
  <c r="P24" i="1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O25" i="11" l="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F25" i="11" l="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O27" i="11" l="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O28" i="11" l="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F28" i="11" l="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P30" i="11" l="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G8" i="12" l="1"/>
  <c r="C8" i="12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N82" i="14"/>
  <c r="J81" i="14" a="1"/>
  <c r="J81" i="14" s="1"/>
  <c r="B1" i="13" l="1"/>
  <c r="I8" i="13" s="1"/>
  <c r="K8" i="13" s="1"/>
  <c r="L8" i="13" s="1"/>
  <c r="O40" i="2"/>
  <c r="F1" i="2"/>
  <c r="F3" i="2" s="1"/>
  <c r="F29" i="2"/>
  <c r="O18" i="2"/>
  <c r="N83" i="14"/>
  <c r="J82" i="14" a="1"/>
  <c r="J82" i="14" s="1"/>
  <c r="M86" i="13"/>
  <c r="K13" i="14"/>
  <c r="L13" i="14" s="1"/>
  <c r="M87" i="14"/>
  <c r="N84" i="13"/>
  <c r="J83" i="13" a="1"/>
  <c r="J83" i="13" s="1"/>
  <c r="B8" i="13" l="1"/>
  <c r="P26" i="2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<sst xmlns="http://schemas.openxmlformats.org/spreadsheetml/2006/main" count="4022" uniqueCount="1016">
  <si>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</si>
  <si>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</si>
  <si>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</si>
  <si>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</si>
  <si>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</si>
  <si>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</si>
  <si>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</si>
  <si>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</si>
  <si>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</si>
  <si>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</si>
  <si>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</si>
  <si>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</si>
  <si>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</si>
  <si>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</si>
  <si>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</si>
  <si>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</si>
  <si>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</si>
  <si>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</si>
  <si>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</si>
  <si>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</si>
  <si>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</si>
  <si>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</si>
  <si>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</si>
  <si>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</si>
  <si>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</si>
  <si>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</si>
  <si>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</si>
  <si>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</si>
  <si>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</si>
  <si>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</si>
  <si>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</si>
  <si>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</si>
  <si>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</si>
  <si>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</si>
  <si>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</si>
  <si>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</si>
  <si>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</si>
  <si>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</si>
  <si>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</si>
  <si>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</si>
  <si>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</si>
  <si>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</si>
  <si>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</si>
  <si>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</si>
  <si>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</si>
  <si>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</si>
  <si>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</si>
  <si>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</si>
  <si>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</si>
  <si>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</si>
  <si>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</si>
  <si>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</si>
  <si>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</si>
  <si>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</si>
  <si>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</si>
  <si>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</si>
  <si>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</si>
  <si>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</si>
  <si>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</si>
  <si>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</si>
  <si>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</si>
  <si>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</si>
  <si>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</si>
  <si>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</si>
  <si>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</si>
  <si>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</si>
  <si>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</si>
  <si>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</si>
  <si>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</si>
  <si>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</si>
  <si>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</si>
  <si>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</si>
  <si>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</si>
  <si>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</si>
  <si>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</si>
  <si>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</si>
  <si>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</si>
  <si>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</si>
  <si>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</si>
  <si>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</si>
  <si>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</si>
  <si>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</si>
  <si>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</si>
  <si>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</si>
  <si>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</si>
  <si>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</si>
  <si>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</si>
  <si>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</si>
  <si>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</si>
  <si>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</si>
  <si>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</si>
  <si>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</si>
  <si>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</si>
  <si>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</si>
  <si>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</si>
  <si>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</si>
  <si>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</si>
  <si>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</si>
  <si>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</si>
  <si>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</si>
  <si>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</si>
  <si>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</si>
  <si>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</si>
  <si>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</si>
  <si>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</si>
  <si>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</si>
  <si>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</si>
  <si>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</si>
  <si>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</si>
  <si>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</si>
  <si>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</si>
  <si>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</si>
  <si>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</si>
  <si>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</si>
  <si>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</si>
  <si>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</si>
  <si>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</si>
  <si>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</si>
  <si>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</si>
  <si>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</si>
  <si>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</si>
  <si>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</si>
  <si>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</si>
  <si>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</si>
  <si>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</si>
  <si>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</si>
  <si>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</si>
  <si>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</si>
  <si>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</si>
  <si>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</si>
  <si>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</si>
  <si>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</si>
  <si>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</si>
  <si>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</si>
  <si>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</si>
  <si>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</si>
  <si>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</si>
  <si>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</si>
  <si>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</si>
  <si>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</si>
  <si>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</si>
  <si>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</si>
  <si>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</si>
  <si>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</si>
  <si>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</si>
  <si>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</si>
  <si>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</si>
  <si>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</si>
  <si>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</si>
  <si>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</si>
  <si>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</si>
  <si>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</si>
  <si>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</si>
  <si>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</si>
  <si>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</si>
  <si>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</si>
  <si>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</si>
  <si>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</si>
  <si>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</si>
  <si>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</si>
  <si>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</si>
  <si>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</si>
  <si>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</si>
  <si>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</si>
  <si>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</si>
  <si>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</si>
  <si>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</si>
  <si>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</si>
  <si>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</si>
  <si>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</si>
  <si>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</si>
  <si>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</si>
  <si>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</si>
  <si>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</si>
  <si>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</si>
  <si>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</si>
  <si>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</si>
  <si>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</si>
  <si>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</si>
  <si>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</si>
  <si>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</si>
  <si>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</si>
  <si>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</si>
  <si>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</si>
  <si>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</si>
  <si>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</si>
  <si>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</si>
  <si>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</si>
  <si>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</si>
  <si>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</si>
  <si>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</si>
  <si>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</si>
  <si>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</si>
  <si>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</si>
  <si>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</si>
  <si>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</si>
  <si>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</si>
  <si>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</si>
  <si>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</si>
  <si>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</si>
  <si>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</si>
  <si>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</si>
  <si>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</si>
  <si>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</si>
  <si>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</si>
  <si>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</si>
  <si>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</si>
  <si>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</si>
  <si>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</si>
  <si>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</si>
  <si>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</si>
  <si>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</si>
  <si>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</si>
  <si>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</si>
  <si>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</si>
  <si>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</si>
  <si>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</si>
  <si>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</si>
  <si>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</si>
  <si>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</si>
  <si>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</si>
  <si>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</si>
  <si>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</si>
  <si>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</si>
  <si>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</si>
  <si>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</si>
  <si>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</si>
  <si>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</si>
  <si>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</si>
  <si>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</si>
  <si>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</si>
  <si>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</si>
  <si>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</si>
  <si>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</si>
  <si>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</si>
  <si>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</si>
  <si>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</si>
  <si>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</si>
  <si>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</si>
  <si>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</si>
  <si>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</si>
  <si>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</si>
  <si>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</si>
  <si>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</si>
  <si>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</si>
  <si>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</si>
  <si>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</si>
  <si>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</si>
  <si>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</si>
  <si>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</si>
  <si>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</si>
  <si>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</si>
  <si>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</si>
  <si>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</si>
  <si>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</si>
  <si>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</si>
  <si>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</si>
  <si>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</si>
  <si>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</si>
  <si>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</si>
  <si>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</si>
  <si>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</si>
  <si>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</si>
  <si>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</si>
  <si>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</si>
  <si>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</si>
  <si>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</si>
  <si>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</si>
  <si>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</si>
  <si>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</si>
  <si>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</si>
  <si>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</si>
  <si>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</si>
  <si>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</si>
  <si>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</si>
  <si>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</si>
  <si>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</si>
  <si>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</si>
  <si>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</si>
  <si>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</si>
  <si>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</si>
  <si>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</si>
  <si>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</si>
  <si>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</si>
  <si>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</si>
  <si>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</si>
  <si>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</si>
  <si>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</si>
  <si>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</si>
  <si>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</si>
  <si>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</si>
  <si>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</si>
  <si>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</si>
  <si>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</si>
  <si>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</si>
  <si>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</si>
  <si>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</si>
  <si>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</si>
  <si>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</si>
  <si>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</si>
  <si>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</si>
  <si>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</si>
  <si>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</si>
  <si>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</si>
  <si>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</si>
  <si>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</si>
  <si>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</si>
  <si>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</si>
  <si>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</si>
  <si>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</si>
  <si>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</si>
  <si>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</si>
  <si>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</si>
  <si>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</si>
  <si>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</si>
  <si>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</si>
  <si>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</si>
  <si>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</si>
  <si>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</si>
  <si>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</si>
  <si>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</si>
  <si>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</si>
  <si>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</si>
  <si>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</si>
  <si>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</si>
  <si>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</si>
  <si>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</si>
  <si>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</si>
  <si>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</si>
  <si>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</si>
  <si>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</si>
  <si>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</si>
  <si>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</si>
  <si>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</si>
  <si>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</si>
  <si>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</si>
  <si>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</si>
  <si>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</si>
  <si>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</si>
  <si>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</si>
  <si>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</si>
  <si>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</si>
  <si>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</si>
  <si>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</si>
  <si>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</si>
  <si>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</si>
  <si>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</si>
  <si>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</si>
  <si>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</si>
  <si>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</si>
  <si>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</si>
  <si>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</si>
  <si>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</si>
  <si>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</si>
  <si>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</si>
  <si>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</si>
  <si>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</si>
  <si>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</si>
  <si>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</si>
  <si>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</si>
  <si>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</si>
  <si>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</si>
  <si>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</si>
  <si>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</si>
  <si>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</si>
  <si>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</si>
  <si>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</si>
  <si>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</si>
  <si>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</si>
  <si>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</si>
  <si>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</si>
  <si>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</si>
  <si>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</si>
  <si>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</si>
  <si>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</si>
  <si>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</si>
  <si>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</si>
  <si>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</si>
  <si>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</si>
  <si>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</si>
  <si>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</si>
  <si>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</si>
  <si>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</si>
  <si>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</si>
  <si>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</si>
  <si>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</si>
  <si>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</si>
  <si>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</si>
  <si>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</si>
  <si>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</si>
  <si>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</si>
  <si>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</si>
  <si>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</si>
  <si>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</si>
  <si>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</si>
  <si>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</si>
  <si>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</si>
  <si>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</si>
  <si>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</si>
  <si>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</si>
  <si>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</si>
  <si>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</si>
  <si>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</si>
  <si>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</si>
  <si>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</si>
  <si>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</si>
  <si>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</si>
  <si>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</si>
  <si>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</si>
  <si>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</si>
  <si>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</si>
  <si>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</si>
  <si>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</si>
  <si>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</si>
  <si>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</si>
  <si>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</si>
  <si>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</si>
  <si>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</si>
  <si>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</si>
  <si>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</si>
  <si>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</si>
  <si>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</si>
  <si>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</si>
  <si>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</si>
  <si>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</si>
  <si>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</si>
  <si>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</si>
  <si>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</si>
  <si>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</si>
  <si>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</si>
  <si>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</si>
  <si>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</si>
  <si>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</si>
  <si>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</si>
  <si>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</si>
  <si>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</si>
  <si>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</si>
  <si>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</si>
  <si>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</si>
  <si>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</si>
  <si>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</si>
  <si>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</si>
  <si>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</si>
  <si>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</si>
  <si>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</si>
  <si>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</si>
  <si>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</si>
  <si>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</si>
  <si>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</si>
  <si>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</si>
  <si>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</si>
  <si>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</si>
  <si>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</si>
  <si>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</si>
  <si>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</si>
  <si>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</si>
  <si>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</si>
  <si>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</si>
  <si>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</si>
  <si>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</si>
  <si>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</si>
  <si>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</si>
  <si>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</si>
  <si>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</si>
  <si>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</si>
  <si>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</si>
  <si>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</si>
  <si>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</si>
  <si>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</si>
  <si>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</si>
  <si>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</si>
  <si>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</si>
  <si>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</si>
  <si>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</si>
  <si>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</si>
  <si>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</si>
  <si>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</si>
  <si>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</si>
  <si>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</si>
  <si>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</si>
  <si>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</si>
  <si>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</si>
  <si>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</si>
  <si>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</si>
  <si>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</si>
  <si>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</si>
  <si>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</si>
  <si>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</si>
  <si>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</si>
  <si>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</si>
  <si>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</si>
  <si>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</si>
  <si>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</si>
  <si>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</si>
  <si>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</si>
  <si>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</si>
  <si>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</si>
  <si>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</si>
  <si>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</si>
  <si>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</si>
  <si>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</si>
  <si>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</si>
  <si>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</si>
  <si>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</si>
  <si>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</si>
  <si>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</si>
  <si>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</si>
  <si>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</si>
  <si>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</si>
  <si>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</si>
  <si>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</si>
  <si>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</si>
  <si>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</si>
  <si>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</si>
  <si>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</si>
  <si>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</si>
  <si>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</si>
  <si>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</si>
  <si>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</si>
  <si>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</si>
  <si>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</si>
  <si>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</si>
  <si>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</si>
  <si>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</si>
  <si>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</si>
  <si>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</si>
  <si>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</si>
  <si>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</si>
  <si>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</si>
  <si>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</si>
  <si>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</si>
  <si>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</si>
  <si>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</si>
  <si>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</si>
  <si>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</si>
  <si>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</si>
  <si>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</si>
  <si>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</si>
  <si>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</si>
  <si>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</si>
  <si>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</si>
  <si>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</si>
  <si>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</si>
  <si>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</si>
  <si>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</si>
  <si>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</si>
  <si>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</si>
  <si>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</si>
  <si>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</si>
  <si>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</si>
  <si>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</si>
  <si>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</si>
  <si>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</si>
  <si>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</si>
  <si>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</si>
  <si>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</si>
  <si>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</si>
  <si>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</si>
  <si>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</si>
  <si>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</si>
  <si>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</si>
  <si>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</si>
  <si>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</si>
  <si>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</si>
  <si>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</si>
  <si>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</si>
  <si>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</si>
  <si>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</si>
  <si>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</si>
  <si>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</si>
  <si>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</si>
  <si>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</si>
  <si>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</si>
  <si>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</si>
  <si>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</si>
  <si>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</si>
  <si>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</si>
  <si>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</si>
  <si>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</si>
  <si>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</si>
  <si>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</si>
  <si>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</si>
  <si>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</si>
  <si>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</si>
  <si>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</si>
  <si>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</si>
  <si>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</si>
  <si>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</si>
  <si>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</si>
  <si>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</si>
  <si>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</si>
  <si>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</si>
  <si>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</si>
  <si>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</si>
  <si>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</si>
  <si>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</si>
  <si>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</si>
  <si>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</si>
  <si>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</si>
  <si>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</si>
  <si>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</si>
  <si>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</si>
  <si>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</si>
  <si>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</si>
  <si>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</si>
  <si>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</si>
  <si>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</si>
  <si>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</si>
  <si>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</si>
  <si>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</si>
  <si>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</si>
  <si>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</si>
  <si>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</si>
  <si>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</si>
  <si>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</si>
  <si>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</si>
  <si>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</si>
  <si>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</si>
  <si>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</si>
  <si>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</si>
  <si>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</si>
  <si>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</si>
  <si>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</si>
  <si>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</si>
  <si>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</si>
  <si>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</si>
  <si>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</si>
  <si>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</si>
  <si>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</si>
  <si>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</si>
  <si>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</si>
  <si>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</si>
  <si>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</si>
  <si>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</si>
  <si>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</si>
  <si>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</si>
  <si>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</si>
  <si>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</si>
  <si>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</si>
  <si>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</si>
  <si>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</si>
  <si>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</si>
  <si>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</si>
  <si>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</si>
  <si>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</si>
  <si>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</si>
  <si>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</si>
  <si>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</si>
  <si>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</si>
  <si>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</si>
  <si>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</si>
  <si>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</si>
  <si>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</si>
  <si>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</si>
  <si>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</si>
  <si>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</si>
  <si>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</si>
  <si>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</si>
  <si>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</si>
  <si>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</si>
  <si>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</si>
  <si>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</si>
  <si>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</si>
  <si>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</si>
  <si>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</si>
  <si>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</si>
  <si>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</si>
  <si>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</si>
  <si>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</si>
  <si>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</si>
  <si>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</si>
  <si>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</si>
  <si>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</si>
  <si>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</si>
  <si>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</si>
  <si>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</si>
  <si>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</si>
  <si>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</si>
  <si>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</si>
  <si>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</si>
  <si>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</si>
  <si>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</si>
  <si>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</si>
  <si>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</si>
  <si>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</si>
  <si>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</si>
  <si>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</si>
  <si>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</si>
  <si>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</si>
  <si>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</si>
  <si>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</si>
  <si>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</si>
  <si>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</si>
  <si>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</si>
  <si>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</si>
  <si>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</si>
  <si>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</si>
  <si>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</si>
  <si>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</si>
  <si>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</si>
  <si>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</si>
  <si>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</si>
  <si>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</si>
  <si>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</si>
  <si>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</si>
  <si>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</si>
  <si>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</si>
  <si>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</si>
  <si>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</si>
  <si>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</si>
  <si>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</si>
  <si>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</si>
  <si>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</si>
  <si>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</si>
  <si>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</si>
  <si>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</si>
  <si>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</si>
  <si>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</si>
  <si>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</si>
  <si>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</si>
  <si>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</si>
  <si>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</si>
  <si>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</si>
  <si>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</si>
  <si>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</si>
  <si>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</si>
  <si>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</si>
  <si>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</si>
  <si>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</si>
  <si>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</si>
  <si>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</si>
  <si>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</si>
  <si>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</si>
  <si>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</si>
  <si>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</si>
  <si>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</si>
  <si>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</si>
  <si>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</si>
  <si>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</si>
  <si>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</si>
  <si>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</si>
  <si>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</si>
  <si>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</si>
  <si>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</si>
  <si>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</si>
  <si>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</si>
  <si>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</si>
  <si>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</si>
  <si>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</si>
  <si>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</si>
  <si>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</si>
  <si>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</si>
  <si>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</si>
  <si>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</si>
  <si>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</si>
  <si>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</si>
  <si>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</si>
  <si>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</si>
  <si>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</si>
  <si>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</si>
  <si>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</si>
  <si>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</si>
  <si>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</si>
  <si>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</si>
  <si>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</si>
  <si>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</si>
  <si>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</si>
  <si>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</si>
  <si>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</si>
  <si>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</si>
  <si>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</si>
  <si>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</si>
  <si>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</si>
  <si>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</si>
  <si>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</si>
  <si>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</si>
  <si>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</si>
  <si>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</si>
  <si>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</si>
  <si>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</si>
  <si>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</si>
  <si>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</si>
  <si>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</si>
  <si>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</si>
  <si>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</si>
  <si>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</si>
  <si>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</si>
  <si>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</si>
  <si>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</si>
  <si>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</si>
  <si>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</si>
  <si>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</si>
  <si>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</si>
  <si>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</si>
  <si>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</si>
  <si>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</si>
  <si>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</si>
  <si>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</si>
  <si>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</si>
  <si>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</si>
  <si>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</si>
  <si>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</si>
  <si>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</si>
  <si>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</si>
  <si>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</si>
  <si>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</si>
  <si>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</si>
  <si>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</si>
  <si>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</si>
  <si>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</si>
  <si>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</si>
  <si>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</si>
  <si>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</si>
  <si>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</si>
  <si>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</si>
  <si>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</si>
  <si>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</si>
  <si>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</si>
  <si>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</si>
  <si>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</si>
  <si>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</si>
  <si>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</si>
  <si>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</si>
  <si>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</si>
  <si>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</si>
  <si>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</si>
  <si>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</si>
  <si>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</si>
  <si>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</si>
  <si>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</si>
  <si>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</si>
  <si>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</si>
  <si>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</si>
  <si>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</si>
  <si>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</si>
  <si>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</si>
  <si>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</si>
  <si>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</si>
  <si>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</si>
  <si>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</si>
  <si>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</si>
  <si>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</si>
  <si>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</si>
  <si>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</si>
  <si>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</si>
  <si>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</si>
  <si>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</si>
  <si>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</si>
  <si>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</si>
  <si>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</si>
  <si>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</si>
  <si>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</si>
  <si>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</si>
  <si>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</si>
  <si>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</si>
  <si>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</si>
  <si>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</si>
  <si>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</si>
  <si>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</si>
  <si>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</si>
  <si>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</si>
  <si>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</si>
  <si>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</si>
  <si>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</si>
  <si>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</si>
  <si>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</si>
  <si>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</si>
  <si>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</si>
  <si>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</si>
  <si>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</si>
  <si>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</si>
  <si>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</si>
  <si>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</si>
  <si>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</si>
  <si>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</si>
  <si>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</si>
  <si>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</si>
  <si>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</si>
  <si>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</si>
  <si>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</si>
  <si>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</si>
  <si>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</si>
  <si>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</si>
  <si>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</si>
  <si>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</si>
  <si>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</si>
  <si>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</si>
  <si>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</si>
  <si>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</si>
  <si>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</si>
  <si>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</si>
  <si>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</si>
  <si>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</si>
  <si>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</si>
  <si>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</si>
  <si>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</si>
  <si>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</si>
  <si>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</si>
  <si>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</si>
  <si>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</si>
  <si>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</si>
  <si>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</si>
  <si>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</si>
  <si>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</si>
  <si>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</si>
  <si>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</si>
  <si>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</si>
  <si>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</si>
  <si>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</si>
  <si>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</si>
  <si>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</si>
  <si>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</si>
  <si>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</si>
  <si>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</si>
  <si>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</si>
  <si>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</si>
  <si>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</si>
  <si>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</si>
  <si>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</si>
  <si>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</si>
  <si>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</si>
  <si>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</si>
  <si>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</si>
  <si>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</si>
  <si>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</si>
  <si>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</si>
  <si>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</si>
  <si>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</si>
  <si>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</si>
  <si>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</si>
  <si>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</si>
  <si>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</si>
  <si>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</si>
  <si>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</si>
  <si>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</si>
  <si>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</si>
  <si>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</si>
  <si>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</si>
  <si>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</si>
  <si>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</si>
  <si>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</si>
  <si>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</si>
  <si>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</si>
  <si>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</si>
  <si>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</si>
  <si>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</si>
  <si>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</si>
  <si>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</si>
  <si>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</si>
  <si>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</si>
  <si>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</si>
  <si>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</si>
  <si>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</si>
  <si>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</si>
  <si>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</si>
  <si>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</si>
  <si>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</si>
  <si>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</si>
  <si>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</si>
  <si>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</si>
  <si>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</si>
  <si>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</si>
  <si>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</si>
  <si>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</si>
  <si>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</si>
  <si>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</si>
  <si>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</si>
  <si>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</si>
  <si>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</si>
  <si>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</si>
  <si>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</si>
  <si>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</si>
  <si>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</si>
  <si>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</si>
  <si>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</si>
  <si>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</si>
  <si>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</si>
  <si>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</si>
  <si>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</si>
  <si>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</si>
  <si>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</si>
  <si>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</si>
  <si>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</si>
  <si>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</si>
  <si>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</si>
  <si>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</si>
  <si>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</si>
  <si>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</si>
  <si>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</si>
  <si>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</si>
  <si>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</si>
  <si>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</si>
  <si>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</si>
  <si>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</si>
  <si>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</si>
  <si>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</si>
  <si>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</si>
  <si>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</si>
  <si>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</si>
  <si>
    <t>Golf Cart - Battery 12v Reducer</t>
  </si>
  <si>
    <t>Community West Foundation - Refund</t>
  </si>
  <si>
    <t>Camping - Mohican 2027 (Mandy/Steve half)</t>
  </si>
  <si>
    <t>Olivia Rodrigo Concert Tix</t>
  </si>
  <si>
    <t>Misc Cash</t>
  </si>
  <si>
    <t>July Savings</t>
  </si>
  <si>
    <t>July Transfer</t>
  </si>
  <si>
    <t>Aramark Café</t>
  </si>
  <si>
    <t>Quick Change - Rav4</t>
  </si>
  <si>
    <t>Regal Crocker Park</t>
  </si>
  <si>
    <t>Community West Foundation - Raffle Tix</t>
  </si>
  <si>
    <t>Transfer to Venmo - Matt Frye; Velasano Basket</t>
  </si>
  <si>
    <t>July Rent</t>
  </si>
  <si>
    <t>Top Golf</t>
  </si>
  <si>
    <t>Black River Beverage</t>
  </si>
  <si>
    <t>Fishing License</t>
  </si>
  <si>
    <t>Dairy Mart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</si>
</sst>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C10" sqref="C10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1987.8791180000001</v>
      </c>
    </row>
    <row r="3" spans="1:3" x14ac:dyDescent="0.3">
      <c r="A3" t="s">
        <v>106</v>
      </c>
      <c r="B3" t="s">
        <v>808</v>
      </c>
      <c r="C3" s="524">
        <v>957.46404700000005</v>
      </c>
    </row>
    <row r="4" spans="1:3" x14ac:dyDescent="0.3">
      <c r="A4" t="s">
        <v>106</v>
      </c>
      <c r="B4" t="s">
        <v>809</v>
      </c>
      <c r="C4" s="524">
        <v>1361.842453</v>
      </c>
    </row>
    <row r="5" spans="1:3" x14ac:dyDescent="0.3">
      <c r="A5" t="s">
        <v>810</v>
      </c>
      <c r="B5" t="s">
        <v>807</v>
      </c>
      <c r="C5" s="524">
        <v>464.19108999999997</v>
      </c>
    </row>
    <row r="6" spans="1:3" x14ac:dyDescent="0.3">
      <c r="A6" t="s">
        <v>810</v>
      </c>
      <c r="B6" t="s">
        <v>808</v>
      </c>
      <c r="C6" s="524">
        <v>737.79427099999998</v>
      </c>
    </row>
    <row r="7" spans="1:3" x14ac:dyDescent="0.3">
      <c r="A7" t="s">
        <v>812</v>
      </c>
      <c r="B7" t="s">
        <v>811</v>
      </c>
      <c r="C7" s="524">
        <v>206.31100000000001</v>
      </c>
    </row>
    <row r="8" spans="1:3" x14ac:dyDescent="0.3">
      <c r="A8" t="s">
        <v>812</v>
      </c>
      <c r="B8" t="s">
        <v>813</v>
      </c>
      <c r="C8" s="524">
        <v>1235.6199999999999</v>
      </c>
    </row>
    <row r="9" spans="1:3" x14ac:dyDescent="0.3">
      <c r="A9" t="s">
        <v>812</v>
      </c>
      <c r="B9" t="s">
        <v>814</v>
      </c>
      <c r="C9" s="524">
        <v>140.41</v>
      </c>
    </row>
    <row r="10" spans="1:3" x14ac:dyDescent="0.3">
      <c r="A10" t="s">
        <v>815</v>
      </c>
      <c r="B10" t="s">
        <v>813</v>
      </c>
      <c r="C10" s="524">
        <v>692.67499999999995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32.34825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219.84978000000001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1.7352300000000001</v>
      </c>
    </row>
    <row r="18" spans="1:3" x14ac:dyDescent="0.3">
      <c r="A18" t="s">
        <v>59</v>
      </c>
      <c r="B18" t="s">
        <v>823</v>
      </c>
      <c r="C18" s="524">
        <v>24.633579999999998</v>
      </c>
    </row>
    <row r="19" spans="1:3" x14ac:dyDescent="0.3">
      <c r="A19" t="s">
        <v>59</v>
      </c>
      <c r="B19" t="s">
        <v>824</v>
      </c>
      <c r="C19" s="524">
        <v>6.1479819999999998</v>
      </c>
    </row>
    <row r="20" spans="1:3" x14ac:dyDescent="0.3">
      <c r="A20" t="s">
        <v>59</v>
      </c>
      <c r="B20" t="s">
        <v>825</v>
      </c>
      <c r="C20" s="524">
        <v>19.964200000000002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410.49151000000001</v>
      </c>
    </row>
    <row r="23" spans="1:3" x14ac:dyDescent="0.3">
      <c r="A23" s="521" t="s">
        <v>828</v>
      </c>
      <c r="B23" s="521" t="s">
        <v>816</v>
      </c>
      <c r="C23" s="524">
        <v>8.7277799999999992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30.53912</v>
      </c>
    </row>
    <row r="26" spans="1:3" x14ac:dyDescent="0.3">
      <c r="A26" s="521" t="s">
        <v>828</v>
      </c>
      <c r="B26" s="521" t="s">
        <v>819</v>
      </c>
      <c r="C26" s="524">
        <v>24.81541</v>
      </c>
    </row>
    <row r="27" spans="1:3" x14ac:dyDescent="0.3">
      <c r="A27" s="521" t="s">
        <v>828</v>
      </c>
      <c r="B27" s="521" t="s">
        <v>820</v>
      </c>
      <c r="C27" s="524">
        <v>20.67801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tabSelected="1" zoomScale="80" zoomScaleNormal="80" workbookViewId="0">
      <selection activeCell="G36" sqref="G36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1" t="s">
        <v>34</v>
      </c>
      <c r="B1" s="552"/>
      <c r="C1" s="553"/>
      <c r="E1" s="5" t="s">
        <v>35</v>
      </c>
      <c r="F1" s="6">
        <f ca="1">SUM($B$7,$B$19,$B$26,$B$31,$B$40)</f>
        <v>1785687.39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160</v>
      </c>
      <c r="C2" s="15">
        <f t="shared" ref="C2:C6" ca="1" si="0">TODAY()</f>
        <v>46241</v>
      </c>
      <c r="E2" s="13" t="s">
        <v>40</v>
      </c>
      <c r="F2" s="16">
        <f>F14</f>
        <v>177724.37</v>
      </c>
      <c r="H2" s="17"/>
      <c r="J2" s="18" t="s">
        <v>41</v>
      </c>
      <c r="K2" s="19">
        <v>0.75</v>
      </c>
      <c r="L2" s="20">
        <f>K5/(K5+K6)</f>
        <v>0.84468273226760515</v>
      </c>
      <c r="N2" s="21" t="s">
        <v>42</v>
      </c>
      <c r="O2" s="22">
        <f>B12-O1</f>
        <v>-10612</v>
      </c>
      <c r="P2" s="11"/>
      <c r="Q2" s="23" t="s">
        <v>43</v>
      </c>
      <c r="R2" s="23">
        <f ca="1">E20*(1+$Q$1)</f>
        <v>1849157.4729999998</v>
      </c>
    </row>
    <row r="3" spans="1:18" ht="14.4" x14ac:dyDescent="0.3">
      <c r="A3" s="13" t="s">
        <v>44</v>
      </c>
      <c r="B3" s="14">
        <v>0</v>
      </c>
      <c r="C3" s="15">
        <f t="shared" ca="1" si="0"/>
        <v>46241</v>
      </c>
      <c r="E3" s="21" t="s">
        <v>45</v>
      </c>
      <c r="F3" s="22">
        <f ca="1">F1-F2</f>
        <v>1607963.02</v>
      </c>
      <c r="H3" s="17"/>
      <c r="J3" s="18" t="s">
        <v>46</v>
      </c>
      <c r="K3" s="19">
        <v>0.25</v>
      </c>
      <c r="L3" s="20">
        <f>K6/(K5+K6)</f>
        <v>0.15531726773239479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2126531.0939499997</v>
      </c>
    </row>
    <row r="4" spans="1:18" ht="14.4" x14ac:dyDescent="0.3">
      <c r="A4" s="13" t="s">
        <v>49</v>
      </c>
      <c r="B4" s="14">
        <v>0</v>
      </c>
      <c r="C4" s="15">
        <f t="shared" ca="1" si="0"/>
        <v>46241</v>
      </c>
      <c r="F4" s="7"/>
      <c r="H4" s="17"/>
      <c r="J4" s="24"/>
      <c r="K4" s="25"/>
      <c r="L4" s="26"/>
      <c r="N4" s="27" t="s">
        <v>50</v>
      </c>
      <c r="O4" s="28">
        <f>B10-O3</f>
        <v>29412.630000000005</v>
      </c>
      <c r="P4" s="11"/>
      <c r="Q4" s="23" t="s">
        <v>51</v>
      </c>
      <c r="R4" s="23">
        <f t="shared" ca="1" si="1"/>
        <v>2445510.7580424994</v>
      </c>
    </row>
    <row r="5" spans="1:18" ht="14.4" x14ac:dyDescent="0.3">
      <c r="A5" s="13" t="s">
        <v>52</v>
      </c>
      <c r="B5" s="14">
        <f ca="1">'Checking Transaction Log'!G1</f>
        <v>6079.6999999999907</v>
      </c>
      <c r="C5" s="15">
        <f t="shared" ca="1" si="0"/>
        <v>46241</v>
      </c>
      <c r="E5" s="554" t="s">
        <v>53</v>
      </c>
      <c r="F5" s="552"/>
      <c r="G5" s="553"/>
      <c r="H5" s="17"/>
      <c r="J5" s="29" t="s">
        <v>54</v>
      </c>
      <c r="K5" s="30">
        <f>B10</f>
        <v>97282.71</v>
      </c>
      <c r="L5" s="20">
        <f ca="1">K5/F3</f>
        <v>6.0500589124244913E-2</v>
      </c>
      <c r="N5" s="5" t="s">
        <v>55</v>
      </c>
      <c r="O5" s="6"/>
      <c r="P5" s="11"/>
      <c r="Q5" s="23" t="s">
        <v>56</v>
      </c>
      <c r="R5" s="23">
        <f t="shared" ca="1" si="1"/>
        <v>2812337.371748874</v>
      </c>
    </row>
    <row r="6" spans="1:18" ht="14.4" x14ac:dyDescent="0.3">
      <c r="A6" s="13" t="s">
        <v>57</v>
      </c>
      <c r="B6" s="14">
        <f>'Savings Transaction Log'!A3</f>
        <v>13044.440000000004</v>
      </c>
      <c r="C6" s="15">
        <f t="shared" ca="1" si="0"/>
        <v>46241</v>
      </c>
      <c r="E6" s="31" t="s">
        <v>58</v>
      </c>
      <c r="F6" s="14">
        <v>135569.24</v>
      </c>
      <c r="G6" s="32">
        <v>46212</v>
      </c>
      <c r="H6" s="17"/>
      <c r="J6" s="18" t="s">
        <v>59</v>
      </c>
      <c r="K6" s="30">
        <f>B12</f>
        <v>17888</v>
      </c>
      <c r="L6" s="20">
        <f ca="1">K6/F3</f>
        <v>1.112463394836033E-2</v>
      </c>
      <c r="N6" s="21" t="s">
        <v>60</v>
      </c>
      <c r="O6" s="22"/>
      <c r="P6" s="11"/>
      <c r="Q6" s="23" t="s">
        <v>61</v>
      </c>
      <c r="R6" s="23">
        <f t="shared" ca="1" si="1"/>
        <v>3234187.9775112048</v>
      </c>
    </row>
    <row r="7" spans="1:18" ht="14.4" x14ac:dyDescent="0.3">
      <c r="A7" s="21" t="s">
        <v>62</v>
      </c>
      <c r="B7" s="33">
        <f ca="1">SUM(B2:B6)</f>
        <v>19284.139999999996</v>
      </c>
      <c r="C7" s="34">
        <f ca="1">B7/F3</f>
        <v>1.199290018498062E-2</v>
      </c>
      <c r="E7" s="529" t="s">
        <v>836</v>
      </c>
      <c r="F7" s="14">
        <v>18110</v>
      </c>
      <c r="G7" s="32">
        <v>46203</v>
      </c>
      <c r="H7" s="7"/>
      <c r="J7" s="18" t="s">
        <v>64</v>
      </c>
      <c r="K7" s="30">
        <f>IF((B3+B4+B6)&gt;10000,(B3+B4+B6-10000),0)</f>
        <v>3044.4400000000041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3719316.1741378852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46186</v>
      </c>
      <c r="H8" s="7"/>
      <c r="I8" s="7"/>
      <c r="J8" s="18" t="s">
        <v>68</v>
      </c>
      <c r="K8" s="30">
        <f>SUM(K5:K7)</f>
        <v>118215.15000000001</v>
      </c>
      <c r="L8" s="20">
        <f ca="1">K8/F3</f>
        <v>7.351857507270286E-2</v>
      </c>
      <c r="N8" s="21" t="s">
        <v>69</v>
      </c>
      <c r="O8" s="22">
        <f t="shared" si="2"/>
        <v>18800.630000000005</v>
      </c>
      <c r="P8" s="11"/>
      <c r="Q8" s="23" t="s">
        <v>70</v>
      </c>
      <c r="R8" s="23">
        <f t="shared" ca="1" si="1"/>
        <v>4277213.6002585674</v>
      </c>
    </row>
    <row r="9" spans="1:18" ht="14.4" x14ac:dyDescent="0.3">
      <c r="A9" s="551" t="s">
        <v>71</v>
      </c>
      <c r="B9" s="552"/>
      <c r="C9" s="553"/>
      <c r="E9" s="528" t="s">
        <v>841</v>
      </c>
      <c r="F9" s="526">
        <v>9440</v>
      </c>
      <c r="G9" s="527">
        <v>46221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4918795.6402973523</v>
      </c>
    </row>
    <row r="10" spans="1:18" ht="14.4" x14ac:dyDescent="0.3">
      <c r="A10" s="31" t="s">
        <v>74</v>
      </c>
      <c r="B10" s="14">
        <v>97282.71</v>
      </c>
      <c r="C10" s="15">
        <v>46241</v>
      </c>
      <c r="D10" s="17"/>
      <c r="E10" s="528" t="s">
        <v>837</v>
      </c>
      <c r="F10" s="526">
        <v>10765.33</v>
      </c>
      <c r="G10" s="527">
        <v>46204</v>
      </c>
      <c r="H10" s="17"/>
      <c r="I10" s="7"/>
      <c r="J10" s="18" t="s">
        <v>54</v>
      </c>
      <c r="K10" s="30">
        <f>(K8*K2)-K5</f>
        <v>-8621.3475000000035</v>
      </c>
      <c r="L10" s="40">
        <f t="shared" ref="L10:L11" si="3">K10+K5</f>
        <v>88661.362500000003</v>
      </c>
      <c r="P10" s="11"/>
      <c r="Q10" s="23" t="s">
        <v>75</v>
      </c>
      <c r="R10" s="23">
        <f t="shared" ca="1" si="1"/>
        <v>5656614.9863419551</v>
      </c>
    </row>
    <row r="11" spans="1:18" ht="14.4" x14ac:dyDescent="0.3">
      <c r="A11" s="31" t="s">
        <v>76</v>
      </c>
      <c r="B11" s="14">
        <v>13301.12</v>
      </c>
      <c r="C11" s="15">
        <v>46241</v>
      </c>
      <c r="D11" s="17"/>
      <c r="E11" s="528" t="s">
        <v>838</v>
      </c>
      <c r="F11" s="526">
        <v>0</v>
      </c>
      <c r="G11" s="527">
        <v>46212</v>
      </c>
      <c r="H11" s="17"/>
      <c r="I11" s="7"/>
      <c r="J11" s="43" t="s">
        <v>78</v>
      </c>
      <c r="K11" s="44">
        <f>(K8*K3)-K6</f>
        <v>11665.787500000002</v>
      </c>
      <c r="L11" s="45">
        <f t="shared" si="3"/>
        <v>29553.787500000002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6505107.2342932476</v>
      </c>
    </row>
    <row r="12" spans="1:18" ht="14.4" x14ac:dyDescent="0.3">
      <c r="A12" s="47" t="s">
        <v>81</v>
      </c>
      <c r="B12" s="48">
        <v>17888</v>
      </c>
      <c r="C12" s="15">
        <v>46241</v>
      </c>
      <c r="D12" s="17"/>
      <c r="E12" s="525" t="s">
        <v>839</v>
      </c>
      <c r="F12" s="526">
        <v>3024.76</v>
      </c>
      <c r="G12" s="527">
        <v>46212</v>
      </c>
      <c r="I12" s="7"/>
      <c r="J12" s="49"/>
      <c r="K12" s="25"/>
      <c r="L12" s="50">
        <f ca="1">L11/F3</f>
        <v>1.8379643768175715E-2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46212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177724.37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110583.83</v>
      </c>
      <c r="L15" s="59">
        <f ca="1">K15/F3</f>
        <v>6.8772620156401357E-2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134454.85</v>
      </c>
      <c r="I16" s="7"/>
      <c r="J16" s="18" t="s">
        <v>46</v>
      </c>
      <c r="K16" s="63">
        <f>B12</f>
        <v>17888</v>
      </c>
      <c r="L16" s="20">
        <f ca="1">K16/F3</f>
        <v>1.112463394836033E-2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1544334.01</v>
      </c>
      <c r="P18" s="11"/>
    </row>
    <row r="19" spans="1:17" ht="14.4" x14ac:dyDescent="0.3">
      <c r="A19" s="68" t="s">
        <v>92</v>
      </c>
      <c r="B19" s="33">
        <f>SUM(B10:B18)</f>
        <v>128471.83</v>
      </c>
      <c r="C19" s="34">
        <f ca="1">B19/F3</f>
        <v>7.9897254104761686E-2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295999.05499999999</v>
      </c>
      <c r="P19" s="73">
        <f t="shared" ref="P19:P32" si="4">O19/$O$18</f>
        <v>0.19166776946134859</v>
      </c>
      <c r="Q19" s="74" t="s">
        <v>97</v>
      </c>
    </row>
    <row r="20" spans="1:17" ht="14.4" x14ac:dyDescent="0.3">
      <c r="B20" s="7"/>
      <c r="C20" s="37"/>
      <c r="E20" s="56">
        <f ca="1">F3</f>
        <v>1607963.02</v>
      </c>
      <c r="F20" s="44">
        <f ca="1">E20-E22</f>
        <v>192960.59000000008</v>
      </c>
      <c r="G20" s="34">
        <f ca="1">(E20-E22)/E22</f>
        <v>0.13636767394102645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274216.65499999997</v>
      </c>
      <c r="P20" s="78">
        <f t="shared" si="4"/>
        <v>0.17756304868271339</v>
      </c>
      <c r="Q20" s="79" t="s">
        <v>101</v>
      </c>
    </row>
    <row r="21" spans="1:17" ht="15.75" customHeight="1" x14ac:dyDescent="0.3">
      <c r="A21" s="551" t="s">
        <v>102</v>
      </c>
      <c r="B21" s="552"/>
      <c r="C21" s="55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0.19601849000000005</v>
      </c>
      <c r="L21" s="11"/>
      <c r="N21" s="27" t="s">
        <v>104</v>
      </c>
      <c r="O21" s="51">
        <f>($B$10+$B$11)*0.25</f>
        <v>27645.9575</v>
      </c>
      <c r="P21" s="82">
        <f t="shared" si="4"/>
        <v>1.7901540289202076E-2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447784.89</v>
      </c>
      <c r="C22" s="15">
        <v>46241</v>
      </c>
      <c r="E22" s="56">
        <v>1415002.43</v>
      </c>
      <c r="F22" s="45">
        <f ca="1">((F20/(C2-E21))*365)+E22</f>
        <v>1738078.6472018349</v>
      </c>
      <c r="G22" s="34">
        <f ca="1">(F22-E22)/E22</f>
        <v>0.22832202288291126</v>
      </c>
      <c r="I22" s="7"/>
      <c r="J22" s="81">
        <v>3000000</v>
      </c>
      <c r="K22" s="50">
        <f ca="1">1-($E$20/J22)</f>
        <v>0.4640123266666667</v>
      </c>
      <c r="L22" s="11"/>
      <c r="N22" s="5" t="s">
        <v>108</v>
      </c>
      <c r="O22" s="72">
        <f>($B$22+$B$23)*0.3</f>
        <v>177599.43299999999</v>
      </c>
      <c r="P22" s="73">
        <f t="shared" si="4"/>
        <v>0.11500066167680914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144213.21999999997</v>
      </c>
      <c r="C23" s="15">
        <f>C22</f>
        <v>46241</v>
      </c>
      <c r="E23" s="7"/>
      <c r="G23" s="65"/>
      <c r="I23" s="7"/>
      <c r="J23" s="81">
        <v>4000000</v>
      </c>
      <c r="K23" s="50">
        <f ca="1">1-($E$20/J23)</f>
        <v>0.59800924500000008</v>
      </c>
      <c r="L23" s="11"/>
      <c r="N23" s="13" t="s">
        <v>111</v>
      </c>
      <c r="O23" s="14">
        <f>($B$24+$B$25)*0.3</f>
        <v>164529.99299999999</v>
      </c>
      <c r="P23" s="78">
        <f t="shared" si="4"/>
        <v>0.10653782920962802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420136.04999999993</v>
      </c>
      <c r="C24" s="15">
        <f>C22</f>
        <v>46241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0.678407396</v>
      </c>
      <c r="L24" s="11"/>
      <c r="N24" s="13" t="s">
        <v>113</v>
      </c>
      <c r="O24" s="14">
        <f t="shared" ref="O24:O25" si="5">($B$10+$B$11)*0.25</f>
        <v>27645.9575</v>
      </c>
      <c r="P24" s="78">
        <f t="shared" si="4"/>
        <v>1.7901540289202076E-2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128297.26000000005</v>
      </c>
      <c r="C25" s="15">
        <f>C22</f>
        <v>46241</v>
      </c>
      <c r="E25" s="75" t="s">
        <v>34</v>
      </c>
      <c r="F25" s="76">
        <f ca="1">B7</f>
        <v>19284.139999999996</v>
      </c>
      <c r="G25" s="77">
        <f t="shared" ref="G25:G31" ca="1" si="6">F25/SUM($F$25:$F$31)</f>
        <v>1.1816203246288933E-2</v>
      </c>
      <c r="I25" s="7"/>
      <c r="J25" s="84"/>
      <c r="K25" s="25"/>
      <c r="L25" s="11"/>
      <c r="N25" s="27" t="s">
        <v>116</v>
      </c>
      <c r="O25" s="51">
        <f t="shared" si="5"/>
        <v>27645.9575</v>
      </c>
      <c r="P25" s="82">
        <f t="shared" si="4"/>
        <v>1.7901540289202076E-2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1140431.42</v>
      </c>
      <c r="C26" s="34">
        <f ca="1">B26/F3</f>
        <v>0.70923983065232432</v>
      </c>
      <c r="E26" s="80" t="s">
        <v>103</v>
      </c>
      <c r="F26" s="30">
        <f>(B11)</f>
        <v>13301.12</v>
      </c>
      <c r="G26" s="20">
        <f t="shared" ca="1" si="6"/>
        <v>8.1501553775941635E-3</v>
      </c>
      <c r="I26" s="7"/>
      <c r="J26" s="49"/>
      <c r="K26" s="25"/>
      <c r="L26" s="11"/>
      <c r="N26" s="5" t="s">
        <v>119</v>
      </c>
      <c r="O26" s="72">
        <f>($B$22+$B$23)*0.2</f>
        <v>118399.622</v>
      </c>
      <c r="P26" s="73">
        <f t="shared" si="4"/>
        <v>7.6667107784539432E-2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97282.71</v>
      </c>
      <c r="G27" s="20">
        <f t="shared" ca="1" si="6"/>
        <v>5.9609205995693103E-2</v>
      </c>
      <c r="I27" s="7"/>
      <c r="J27" s="49"/>
      <c r="K27" s="25"/>
      <c r="L27" s="11"/>
      <c r="N27" s="13" t="s">
        <v>120</v>
      </c>
      <c r="O27" s="14">
        <f>($B$24+$B$25)*0.2</f>
        <v>109686.662</v>
      </c>
      <c r="P27" s="78">
        <f t="shared" si="4"/>
        <v>7.1025219473085363E-2</v>
      </c>
      <c r="Q27" s="79" t="s">
        <v>101</v>
      </c>
    </row>
    <row r="28" spans="1:17" ht="15.75" customHeight="1" x14ac:dyDescent="0.3">
      <c r="A28" s="551" t="s">
        <v>115</v>
      </c>
      <c r="B28" s="552"/>
      <c r="C28" s="553"/>
      <c r="E28" s="80" t="s">
        <v>110</v>
      </c>
      <c r="F28" s="30">
        <f>B12</f>
        <v>17888</v>
      </c>
      <c r="G28" s="20">
        <f t="shared" ca="1" si="6"/>
        <v>1.0960729577238938E-2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11058.383000000002</v>
      </c>
      <c r="P28" s="78">
        <f t="shared" si="4"/>
        <v>7.1606161156808311E-3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1140431.42</v>
      </c>
      <c r="G29" s="20">
        <f t="shared" ca="1" si="6"/>
        <v>0.69879027258534221</v>
      </c>
      <c r="H29" s="86"/>
      <c r="I29" s="7"/>
      <c r="J29" s="49"/>
      <c r="K29" s="25"/>
      <c r="L29" s="11"/>
      <c r="N29" s="27" t="s">
        <v>123</v>
      </c>
      <c r="O29" s="51">
        <f t="shared" si="7"/>
        <v>11058.383000000002</v>
      </c>
      <c r="P29" s="82">
        <f t="shared" si="4"/>
        <v>7.1606161156808311E-3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275430.76</v>
      </c>
      <c r="G30" s="20">
        <f t="shared" ca="1" si="6"/>
        <v>0.16876800523330721</v>
      </c>
      <c r="H30" s="86"/>
      <c r="I30" s="7"/>
      <c r="J30" s="49"/>
      <c r="K30" s="25"/>
      <c r="L30" s="11"/>
      <c r="N30" s="5" t="s">
        <v>115</v>
      </c>
      <c r="O30" s="72">
        <f>B31-F6</f>
        <v>275430.76</v>
      </c>
      <c r="P30" s="73">
        <f t="shared" si="4"/>
        <v>0.17834921604815271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0.17129172535323606</v>
      </c>
      <c r="E31" s="85" t="s">
        <v>118</v>
      </c>
      <c r="F31" s="44">
        <f>B40-F8-F7</f>
        <v>68390</v>
      </c>
      <c r="G31" s="34">
        <f t="shared" ca="1" si="6"/>
        <v>4.1905427984535497E-2</v>
      </c>
      <c r="I31" s="7"/>
      <c r="J31" s="49"/>
      <c r="K31" s="25"/>
      <c r="L31" s="11"/>
      <c r="N31" s="27" t="s">
        <v>127</v>
      </c>
      <c r="O31" s="51">
        <f>($B$10+$B$11)*0.05</f>
        <v>5529.1915000000008</v>
      </c>
      <c r="P31" s="82">
        <f t="shared" si="4"/>
        <v>3.5803080578404155E-3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17888</v>
      </c>
      <c r="P32" s="88">
        <f t="shared" si="4"/>
        <v>1.1582986506915043E-2</v>
      </c>
      <c r="Q32" s="89" t="s">
        <v>59</v>
      </c>
    </row>
    <row r="33" spans="1:16" ht="15.75" customHeight="1" x14ac:dyDescent="0.3">
      <c r="A33" s="551" t="s">
        <v>118</v>
      </c>
      <c r="B33" s="552"/>
      <c r="C33" s="55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597861.66749999998</v>
      </c>
      <c r="P35" s="59">
        <f t="shared" ref="P35:P39" si="8">O35/$O$18</f>
        <v>0.38713235843326405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397421.34100000001</v>
      </c>
      <c r="P36" s="20">
        <f t="shared" si="8"/>
        <v>0.25734157146484132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250203.05</v>
      </c>
      <c r="P37" s="20">
        <f t="shared" si="8"/>
        <v>0.16201355948898644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280959.95150000002</v>
      </c>
      <c r="P38" s="20">
        <f t="shared" si="8"/>
        <v>0.18192952410599311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17888</v>
      </c>
      <c r="P39" s="91">
        <f t="shared" si="8"/>
        <v>1.1582986506915043E-2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4.2532072659233172E-2</v>
      </c>
      <c r="E40" s="25"/>
      <c r="F40" s="25"/>
      <c r="G40" s="25"/>
      <c r="N40" s="93" t="s">
        <v>137</v>
      </c>
      <c r="O40" s="94">
        <f t="shared" ref="O40:P40" si="9">SUM(O35:O39)</f>
        <v>1544334.01</v>
      </c>
      <c r="P40" s="95">
        <f t="shared" si="9"/>
        <v>1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M25" sqref="M25"/>
    </sheetView>
  </sheetViews>
  <sheetFormatPr defaultColWidth="14.44140625" defaultRowHeight="15" customHeight="1" x14ac:dyDescent="0.3"/>
  <cols>
    <col min="1" max="1" width="12.44140625" bestFit="1" customWidth="1"/>
    <col min="2" max="2" width="13" bestFit="1" customWidth="1"/>
    <col min="3" max="3" width="7.44140625" bestFit="1" customWidth="1"/>
    <col min="4" max="4" width="13" bestFit="1" customWidth="1"/>
    <col min="5" max="5" width="7.44140625" customWidth="1"/>
    <col min="6" max="6" width="7.33203125" customWidth="1"/>
    <col min="7" max="7" width="21.77734375" bestFit="1" customWidth="1"/>
    <col min="8" max="8" width="11.88671875" bestFit="1" customWidth="1"/>
    <col min="9" max="9" width="7.44140625" bestFit="1" customWidth="1"/>
    <col min="10" max="10" width="11.88671875" bestFit="1" customWidth="1"/>
    <col min="11" max="11" width="7.44140625" bestFit="1" customWidth="1"/>
    <col min="12" max="12" width="8.6640625" customWidth="1"/>
    <col min="13" max="13" width="27.6640625" bestFit="1" customWidth="1"/>
    <col min="14" max="14" width="11.88671875" bestFit="1" customWidth="1"/>
    <col min="15" max="15" width="7.44140625" bestFit="1" customWidth="1"/>
    <col min="16" max="16" width="11.88671875" bestFit="1" customWidth="1"/>
    <col min="17" max="17" width="7.44140625" bestFit="1" customWidth="1"/>
    <col min="18" max="18" width="8.6640625" customWidth="1"/>
    <col min="19" max="19" width="19.5546875" bestFit="1" customWidth="1"/>
    <col min="20" max="20" width="11.88671875" bestFit="1" customWidth="1"/>
    <col min="21" max="21" width="7.44140625" bestFit="1" customWidth="1"/>
    <col min="22" max="22" width="12.6640625" bestFit="1" customWidth="1"/>
    <col min="23" max="23" width="8.21875" bestFit="1" customWidth="1"/>
  </cols>
  <sheetData>
    <row r="1" spans="1:23" ht="14.4" x14ac:dyDescent="0.3">
      <c r="A1" s="5"/>
      <c r="B1" s="558" t="s">
        <v>36</v>
      </c>
      <c r="C1" s="557"/>
      <c r="D1" s="559" t="s">
        <v>140</v>
      </c>
      <c r="E1" s="553"/>
      <c r="G1" s="96"/>
      <c r="H1" s="556" t="s">
        <v>36</v>
      </c>
      <c r="I1" s="557"/>
      <c r="J1" s="555" t="s">
        <v>140</v>
      </c>
      <c r="K1" s="553"/>
      <c r="M1" s="96"/>
      <c r="N1" s="556" t="s">
        <v>36</v>
      </c>
      <c r="O1" s="557"/>
      <c r="P1" s="555" t="s">
        <v>140</v>
      </c>
      <c r="Q1" s="553"/>
      <c r="S1" s="96"/>
      <c r="T1" s="556" t="s">
        <v>36</v>
      </c>
      <c r="U1" s="557"/>
      <c r="V1" s="555" t="s">
        <v>140</v>
      </c>
      <c r="W1" s="553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125288.81999999999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57227.059999999983</v>
      </c>
      <c r="K2" s="102">
        <f>J2/D2</f>
        <v>0.45676110605878473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48948.729999999996</v>
      </c>
      <c r="Q2" s="102">
        <f>P2/D2</f>
        <v>0.39068713393581328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19113.030000000017</v>
      </c>
      <c r="W2" s="102">
        <f>V2/D2</f>
        <v>0.15255176000540208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63444.34</v>
      </c>
      <c r="E4" s="20">
        <f t="shared" ref="E4:E7" si="1">D4/$D$2</f>
        <v>0.50638468779576662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8545.6200000000008</v>
      </c>
      <c r="K4" s="545">
        <f>J4/$D$2</f>
        <v>6.8207362795818502E-2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7934.7900000000009</v>
      </c>
      <c r="Q4" s="545">
        <f t="shared" ref="Q4:Q12" si="3">P4/$D$2</f>
        <v>6.3331987642632454E-2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33329.74</v>
      </c>
      <c r="W4" s="102">
        <f t="shared" ref="W4:W7" si="5">V4/$D$2</f>
        <v>0.2660232573026069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44800.959999999992</v>
      </c>
      <c r="E5" s="20">
        <f t="shared" si="1"/>
        <v>0.35758146656660983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463.96</v>
      </c>
      <c r="K5" s="545">
        <f t="shared" ref="K5:K30" si="6">J5/$D$2</f>
        <v>3.7031237104795146E-3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463.96</v>
      </c>
      <c r="Q5" s="545">
        <f>P5/$D$2</f>
        <v>3.7031237104795146E-3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350</v>
      </c>
      <c r="W5" s="102">
        <f t="shared" si="5"/>
        <v>2.793545345865657E-3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11443.52</v>
      </c>
      <c r="E6" s="20">
        <f t="shared" si="1"/>
        <v>9.133712010377304E-2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4621</v>
      </c>
      <c r="K6" s="545">
        <f>J6/$D$2</f>
        <v>3.6882780123557717E-2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5086.6000000000004</v>
      </c>
      <c r="Q6" s="545">
        <f t="shared" si="3"/>
        <v>4.0598993589372148E-2</v>
      </c>
      <c r="S6" s="98" t="s">
        <v>148</v>
      </c>
      <c r="T6" s="103"/>
      <c r="U6" s="100"/>
      <c r="V6" s="104">
        <f>'Budget Breakdown'!T16</f>
        <v>2880.9600000000137</v>
      </c>
      <c r="W6" s="102">
        <f t="shared" si="5"/>
        <v>2.2994549713214744E-2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5600</v>
      </c>
      <c r="E7" s="34">
        <f t="shared" si="1"/>
        <v>4.4696725533850512E-2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8821.16</v>
      </c>
      <c r="K7" s="545">
        <f t="shared" si="6"/>
        <v>7.0406601323246568E-2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5675.55</v>
      </c>
      <c r="Q7" s="545">
        <f>P7/$D$2</f>
        <v>4.529973225065094E-2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-17447.669999999995</v>
      </c>
      <c r="W7" s="116">
        <f t="shared" si="5"/>
        <v>-0.13925959235628524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125.30000000000001</v>
      </c>
      <c r="K8" s="545">
        <f t="shared" ref="K8:K16" si="9">J8/$D$2</f>
        <v>1.0000892338199053E-3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2164.16</v>
      </c>
      <c r="Q8" s="545">
        <f>P8/$D$2</f>
        <v>1.7273368844881769E-2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2076.7600000000002</v>
      </c>
      <c r="K9" s="545">
        <f t="shared" si="9"/>
        <v>1.6575780664228462E-2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5653.8200000000006</v>
      </c>
      <c r="Q9" s="545">
        <f t="shared" si="3"/>
        <v>4.5126292992463339E-2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720.97500000000002</v>
      </c>
      <c r="K10" s="545">
        <f t="shared" si="9"/>
        <v>5.7545038735299769E-3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720.97500000000002</v>
      </c>
      <c r="Q10" s="545">
        <f>P10/$D$2</f>
        <v>5.7545038735299769E-3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1361.46</v>
      </c>
      <c r="K11" s="545">
        <f t="shared" si="9"/>
        <v>1.0866572133092164E-2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1313.13</v>
      </c>
      <c r="Q11" s="545">
        <f>P11/$D$2</f>
        <v>1.0480823428618773E-2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1024.1600000000001</v>
      </c>
      <c r="K12" s="545">
        <f t="shared" si="9"/>
        <v>8.1743925754907756E-3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7.9815581310447338E-3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879.71</v>
      </c>
      <c r="K13" s="545">
        <f t="shared" si="9"/>
        <v>7.0214565034613634E-3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1400</v>
      </c>
      <c r="Q13" s="545">
        <f t="shared" ref="Q13:Q18" si="11">P13/$D$2</f>
        <v>1.1174181383462628E-2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7.1624108200556121E-3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900</v>
      </c>
      <c r="Q14" s="545">
        <f t="shared" si="11"/>
        <v>7.1834023179402602E-3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7.9815581310447338E-3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691.73000000000013</v>
      </c>
      <c r="Q15" s="545">
        <f t="shared" si="11"/>
        <v>5.5210832059875746E-3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900</v>
      </c>
      <c r="K16" s="545">
        <f t="shared" si="9"/>
        <v>7.1834023179402602E-3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789.70999999999992</v>
      </c>
      <c r="Q16" s="545">
        <f t="shared" si="11"/>
        <v>6.3031162716673363E-3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7560.4800000000014</v>
      </c>
      <c r="K17" s="545">
        <f t="shared" si="6"/>
        <v>6.0344410618601102E-2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6528.84</v>
      </c>
      <c r="Q17" s="545">
        <f t="shared" si="11"/>
        <v>5.21103159882901E-2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755.41000000000008</v>
      </c>
      <c r="K18" s="545">
        <f t="shared" ref="K18:K25" si="13">J18/$D$2</f>
        <v>6.0293488277725028E-3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8625.4649999999983</v>
      </c>
      <c r="Q18" s="545">
        <f t="shared" si="11"/>
        <v>6.8844650304791755E-2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697.27</v>
      </c>
      <c r="K19" s="545">
        <f t="shared" si="13"/>
        <v>5.5653010380335615E-3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483.06000000000006</v>
      </c>
      <c r="K20" s="545">
        <f t="shared" si="13"/>
        <v>3.8555714707824698E-3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1616.6400000000003</v>
      </c>
      <c r="K21" s="545">
        <f t="shared" si="13"/>
        <v>1.2903306136972161E-2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1.7232184004925582E-2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193.53</v>
      </c>
      <c r="K23" s="545">
        <f t="shared" si="13"/>
        <v>1.5446709451010874E-3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193.53</v>
      </c>
      <c r="K24" s="545">
        <f t="shared" si="13"/>
        <v>1.5446709451010874E-3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278.45999999999998</v>
      </c>
      <c r="K25" s="545">
        <f t="shared" si="13"/>
        <v>2.2225446771707165E-3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8625.4649999999983</v>
      </c>
      <c r="K26" s="545">
        <f t="shared" si="6"/>
        <v>6.8844650304791755E-2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3.9947698445878897E-3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2447.7800000000002</v>
      </c>
      <c r="K29" s="545">
        <f t="shared" si="6"/>
        <v>1.9537098362008679E-2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278.45999999999998</v>
      </c>
      <c r="K30" s="545">
        <f t="shared" si="6"/>
        <v>2.2225446771707165E-3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D16" sqref="D16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60" t="s">
        <v>151</v>
      </c>
      <c r="B1" s="561"/>
      <c r="C1" s="561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U1" activePane="topRight" state="frozen"/>
      <selection pane="topRight" activeCell="W1" sqref="W1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46235</v>
      </c>
      <c r="X1" s="250">
        <v>46265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2" t="s">
        <v>261</v>
      </c>
      <c r="B3" s="548"/>
      <c r="C3" s="266" t="s">
        <v>156</v>
      </c>
      <c r="D3" s="267"/>
      <c r="E3" s="268">
        <f t="shared" ref="E3:F3" si="0">SUM(E5:E46)</f>
        <v>122407.86000000002</v>
      </c>
      <c r="F3" s="268">
        <f t="shared" si="0"/>
        <v>2255.6810309599823</v>
      </c>
      <c r="G3" s="269">
        <f>1-((E3/SUM(E3:F3)))</f>
        <v>1.8094151764867505E-2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20061.939999999999</v>
      </c>
      <c r="V3" s="274"/>
      <c r="W3" s="236">
        <f>SUM(W5:W46)</f>
        <v>1520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2" t="s">
        <v>262</v>
      </c>
      <c r="B4" s="563"/>
      <c r="C4" s="548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1192.4667908256883</v>
      </c>
      <c r="E5" s="289">
        <f>I5+K5+M5+O5+Q5+S5+U5+W5+Y5+AA5+AC5+AE5</f>
        <v>8545.6200000000008</v>
      </c>
      <c r="F5" s="289">
        <f t="shared" ref="F5:F12" si="2">J5+L5+N5+P5+R5+T5</f>
        <v>-101.26000000000067</v>
      </c>
      <c r="G5" s="269">
        <f t="shared" ref="G5:G12" si="3">1-((E5/SUM(E5:F5)))</f>
        <v>-1.1991435703830655E-2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10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132.79</v>
      </c>
      <c r="X5" s="236">
        <f t="shared" ref="X5:X12" si="11">H5-W5</f>
        <v>1067.21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1107.2307880733947</v>
      </c>
      <c r="E6" s="289">
        <f t="shared" ref="E6:E12" si="16">Q6+S6+U6+W6+Y6+AA6+AC6+AE6+I6+K6+M6+O6</f>
        <v>7934.7900000000009</v>
      </c>
      <c r="F6" s="289">
        <f t="shared" si="2"/>
        <v>420.15000000000077</v>
      </c>
      <c r="G6" s="269">
        <f t="shared" si="3"/>
        <v>5.0287614273711312E-2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1129.5999999999999</v>
      </c>
      <c r="V6" s="273">
        <f t="shared" si="10"/>
        <v>70.400000000000091</v>
      </c>
      <c r="W6" s="236">
        <f>SUMIFS('Checking Transaction Log'!$E:$E,'Checking Transaction Log'!$C:$C,"&gt;="&amp;W1,'Checking Transaction Log'!$C:$C,"&lt;="&amp;X1,'Checking Transaction Log'!$A:$A,"D",'Checking Transaction Log'!$B:$B,2)</f>
        <v>25.34</v>
      </c>
      <c r="X6" s="236">
        <f t="shared" si="11"/>
        <v>1174.6600000000001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129.4831486238532</v>
      </c>
      <c r="E7" s="289">
        <f t="shared" si="16"/>
        <v>927.92</v>
      </c>
      <c r="F7" s="289">
        <f t="shared" si="2"/>
        <v>145.85000000000002</v>
      </c>
      <c r="G7" s="269">
        <f t="shared" si="3"/>
        <v>0.13582983320450381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10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5.86</v>
      </c>
      <c r="X7" s="236">
        <f t="shared" si="11"/>
        <v>144.13999999999999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644.82027522935789</v>
      </c>
      <c r="E8" s="289">
        <f t="shared" si="16"/>
        <v>4621</v>
      </c>
      <c r="F8" s="289">
        <f t="shared" si="2"/>
        <v>-293.23000000000013</v>
      </c>
      <c r="G8" s="269">
        <f t="shared" si="3"/>
        <v>-6.7755449111205124E-2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604.87</v>
      </c>
      <c r="V8" s="273">
        <f t="shared" si="10"/>
        <v>-4.8700000000000045</v>
      </c>
      <c r="W8" s="236">
        <f>SUMIFS('Checking Transaction Log'!$E:$E,'Checking Transaction Log'!$C:$C,"&gt;="&amp;W1,'Checking Transaction Log'!$C:$C,"&lt;="&amp;X1,'Checking Transaction Log'!$A:$A,"D",'Checking Transaction Log'!$B:$B,4)</f>
        <v>122.9</v>
      </c>
      <c r="X8" s="236">
        <f t="shared" si="11"/>
        <v>477.1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709.79069724770659</v>
      </c>
      <c r="E9" s="289">
        <f t="shared" si="16"/>
        <v>5086.6000000000004</v>
      </c>
      <c r="F9" s="289">
        <f t="shared" si="2"/>
        <v>-34.81</v>
      </c>
      <c r="G9" s="269">
        <f t="shared" si="3"/>
        <v>-6.890626886707496E-3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530.84</v>
      </c>
      <c r="V9" s="273">
        <f t="shared" si="10"/>
        <v>169.15999999999997</v>
      </c>
      <c r="W9" s="236">
        <f>SUMIFS('Checking Transaction Log'!$E:$E,'Checking Transaction Log'!$C:$C,"&gt;="&amp;W1,'Checking Transaction Log'!$C:$C,"&lt;="&amp;X1,'Checking Transaction Log'!$A:$A,"D",'Checking Transaction Log'!$B:$B,5)</f>
        <v>320.95</v>
      </c>
      <c r="X9" s="236">
        <f t="shared" si="11"/>
        <v>379.05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791.97353669724771</v>
      </c>
      <c r="E10" s="289">
        <f t="shared" si="16"/>
        <v>5675.55</v>
      </c>
      <c r="F10" s="289">
        <f t="shared" si="2"/>
        <v>593.5699999999996</v>
      </c>
      <c r="G10" s="269">
        <f t="shared" si="3"/>
        <v>9.4681550201623166E-2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707.57999999999993</v>
      </c>
      <c r="V10" s="273">
        <f t="shared" si="10"/>
        <v>192.42000000000007</v>
      </c>
      <c r="W10" s="236">
        <f>SUMIFS('Checking Transaction Log'!$E:$E,'Checking Transaction Log'!$C:$C,"&gt;="&amp;W1,'Checking Transaction Log'!$C:$C,"&lt;="&amp;X1,'Checking Transaction Log'!$A:$A,"D",'Checking Transaction Log'!$B:$B,6)</f>
        <v>161.54000000000002</v>
      </c>
      <c r="X10" s="236">
        <f t="shared" si="11"/>
        <v>738.46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301.98966605504586</v>
      </c>
      <c r="E11" s="289">
        <f t="shared" si="16"/>
        <v>2164.16</v>
      </c>
      <c r="F11" s="289">
        <f t="shared" si="2"/>
        <v>-64.159999999999854</v>
      </c>
      <c r="G11" s="269">
        <f t="shared" si="3"/>
        <v>-3.0552380952380886E-2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1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788.94130458715608</v>
      </c>
      <c r="E12" s="289">
        <f t="shared" si="16"/>
        <v>5653.8200000000006</v>
      </c>
      <c r="F12" s="289">
        <f t="shared" si="2"/>
        <v>-347.42000000000007</v>
      </c>
      <c r="G12" s="269">
        <f t="shared" si="3"/>
        <v>-6.5471883009196485E-2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10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180.42000000000002</v>
      </c>
      <c r="X12" s="236">
        <f t="shared" si="11"/>
        <v>519.57999999999993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1230.9159963302752</v>
      </c>
      <c r="E14" s="289">
        <f t="shared" ref="E14:E31" si="18">Q14+S14+U14+W14+Y14+AA14+AC14+AE14+I14+K14+M14+O14</f>
        <v>8821.16</v>
      </c>
      <c r="F14" s="289">
        <f t="shared" ref="F14:F31" si="19">J14+L14+N14+P14+R14+T14</f>
        <v>120.51999999999998</v>
      </c>
      <c r="G14" s="269">
        <f t="shared" ref="G14:G31" si="20">1-((E14/SUM(E14:F14)))</f>
        <v>1.3478451476680031E-2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8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17.484522935779818</v>
      </c>
      <c r="E15" s="289">
        <f t="shared" si="18"/>
        <v>125.30000000000001</v>
      </c>
      <c r="F15" s="289">
        <f t="shared" si="19"/>
        <v>12.600000000000009</v>
      </c>
      <c r="G15" s="269">
        <f t="shared" si="20"/>
        <v>9.1370558375634681E-2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17.899999999999999</v>
      </c>
      <c r="V15" s="273">
        <f t="shared" si="27"/>
        <v>2.1000000000000014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289.79375779816519</v>
      </c>
      <c r="E16" s="289">
        <f t="shared" si="18"/>
        <v>2076.7600000000002</v>
      </c>
      <c r="F16" s="289">
        <f t="shared" si="19"/>
        <v>-200.12000000000006</v>
      </c>
      <c r="G16" s="269">
        <f t="shared" si="20"/>
        <v>-0.10663739449228404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8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201.21155504587156</v>
      </c>
      <c r="E17" s="289">
        <f t="shared" si="18"/>
        <v>1441.95</v>
      </c>
      <c r="F17" s="289">
        <f t="shared" si="19"/>
        <v>-7.4699999999999989</v>
      </c>
      <c r="G17" s="269">
        <f t="shared" si="20"/>
        <v>-5.2074619374267161E-3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8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189.9798770642202</v>
      </c>
      <c r="E18" s="289">
        <f t="shared" si="18"/>
        <v>1361.46</v>
      </c>
      <c r="F18" s="289">
        <f t="shared" si="19"/>
        <v>268.68</v>
      </c>
      <c r="G18" s="269">
        <f t="shared" si="20"/>
        <v>0.16482019949206816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331.81</v>
      </c>
      <c r="X18" s="236">
        <f t="shared" si="28"/>
        <v>-151.81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142.91260183486241</v>
      </c>
      <c r="E19" s="289">
        <f t="shared" si="18"/>
        <v>1024.1600000000001</v>
      </c>
      <c r="F19" s="289">
        <f t="shared" si="19"/>
        <v>23.009999999999962</v>
      </c>
      <c r="G19" s="269">
        <f t="shared" si="20"/>
        <v>2.1973509554322646E-2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70.25</v>
      </c>
      <c r="X19" s="236">
        <f t="shared" si="28"/>
        <v>69.75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122.75586330275229</v>
      </c>
      <c r="E20" s="289">
        <f t="shared" si="18"/>
        <v>879.71</v>
      </c>
      <c r="F20" s="289">
        <f t="shared" si="19"/>
        <v>-215.66</v>
      </c>
      <c r="G20" s="269">
        <f t="shared" si="20"/>
        <v>-0.3247647014532038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8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125.2201623853211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183.23584678899087</v>
      </c>
      <c r="E22" s="289">
        <f t="shared" si="18"/>
        <v>1313.13</v>
      </c>
      <c r="F22" s="289">
        <f t="shared" si="19"/>
        <v>-202.48000000000002</v>
      </c>
      <c r="G22" s="269">
        <f t="shared" si="20"/>
        <v>-0.18230765767793633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99</v>
      </c>
      <c r="X22" s="236">
        <f t="shared" si="28"/>
        <v>46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279.08256880733944</v>
      </c>
      <c r="E23" s="289">
        <f t="shared" si="18"/>
        <v>2000</v>
      </c>
      <c r="F23" s="289">
        <f t="shared" si="19"/>
        <v>400</v>
      </c>
      <c r="G23" s="269">
        <f t="shared" si="20"/>
        <v>0.16666666666666663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195.35779816513761</v>
      </c>
      <c r="E24" s="289">
        <f t="shared" si="18"/>
        <v>1400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251.1743119266055</v>
      </c>
      <c r="E25" s="289">
        <f t="shared" si="18"/>
        <v>1800</v>
      </c>
      <c r="F25" s="289">
        <f t="shared" si="19"/>
        <v>2400</v>
      </c>
      <c r="G25" s="269">
        <f t="shared" si="20"/>
        <v>0.5714285714285714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7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96.524892660550478</v>
      </c>
      <c r="E26" s="289">
        <f t="shared" si="18"/>
        <v>691.73000000000013</v>
      </c>
      <c r="F26" s="289">
        <f t="shared" si="19"/>
        <v>-53.059999999999988</v>
      </c>
      <c r="G26" s="269">
        <f t="shared" si="20"/>
        <v>-8.3078898335603668E-2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128.67000000000002</v>
      </c>
      <c r="V26" s="273">
        <f t="shared" si="27"/>
        <v>-43.670000000000016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8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110.19714770642202</v>
      </c>
      <c r="E27" s="289">
        <f t="shared" si="18"/>
        <v>789.70999999999992</v>
      </c>
      <c r="F27" s="289">
        <f t="shared" si="19"/>
        <v>-67.349999999999994</v>
      </c>
      <c r="G27" s="269">
        <f t="shared" si="20"/>
        <v>-9.3236059582479713E-2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7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19.14</v>
      </c>
      <c r="X27" s="236">
        <f t="shared" si="28"/>
        <v>80.86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1054.9990899082572</v>
      </c>
      <c r="E28" s="289">
        <f t="shared" si="18"/>
        <v>7560.4800000000014</v>
      </c>
      <c r="F28" s="289">
        <f t="shared" si="19"/>
        <v>168.97999999999911</v>
      </c>
      <c r="G28" s="269">
        <f t="shared" si="20"/>
        <v>2.1861811821265564E-2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8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105.41088165137617</v>
      </c>
      <c r="E29" s="289">
        <f t="shared" si="18"/>
        <v>755.41000000000008</v>
      </c>
      <c r="F29" s="289">
        <f t="shared" si="19"/>
        <v>56.84</v>
      </c>
      <c r="G29" s="269">
        <f t="shared" si="20"/>
        <v>6.9978454909202847E-2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92.25</v>
      </c>
      <c r="V29" s="273">
        <f t="shared" si="27"/>
        <v>27.75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97.297951376146798</v>
      </c>
      <c r="E30" s="289">
        <f t="shared" si="18"/>
        <v>697.27</v>
      </c>
      <c r="F30" s="289">
        <f t="shared" si="19"/>
        <v>-158.47</v>
      </c>
      <c r="G30" s="269">
        <f t="shared" si="20"/>
        <v>-0.29411655530809222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7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8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67.406812844036708</v>
      </c>
      <c r="E31" s="289">
        <f t="shared" si="18"/>
        <v>483.06000000000006</v>
      </c>
      <c r="F31" s="289">
        <f t="shared" si="19"/>
        <v>40.209999999999994</v>
      </c>
      <c r="G31" s="269">
        <f t="shared" si="20"/>
        <v>7.6843694459839185E-2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7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8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341.87614678899087</v>
      </c>
      <c r="E33" s="289">
        <f t="shared" ref="E33:E43" si="34">Q33+S33+U33+W33+Y33+AA33+AC33+AE33+I33+K33+M33+O33</f>
        <v>2450</v>
      </c>
      <c r="F33" s="289">
        <f t="shared" ref="F33:F43" si="35">J33+L33+N33+P33+R33+T33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350</v>
      </c>
      <c r="V33" s="273">
        <f t="shared" ref="V33:V43" si="43">H33-U33</f>
        <v>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312.57247706422021</v>
      </c>
      <c r="E34" s="289">
        <f t="shared" si="34"/>
        <v>2240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320</v>
      </c>
      <c r="V34" s="273">
        <f t="shared" si="43"/>
        <v>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24.419724770642201</v>
      </c>
      <c r="E35" s="289">
        <f t="shared" si="34"/>
        <v>175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25</v>
      </c>
      <c r="V35" s="273">
        <f t="shared" si="43"/>
        <v>0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24.419724770642201</v>
      </c>
      <c r="E36" s="289">
        <f t="shared" si="34"/>
        <v>175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25</v>
      </c>
      <c r="V36" s="273">
        <f t="shared" si="43"/>
        <v>0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43.955504587155971</v>
      </c>
      <c r="E37" s="289">
        <f t="shared" si="34"/>
        <v>315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45</v>
      </c>
      <c r="V37" s="273">
        <f t="shared" si="43"/>
        <v>0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390.71559633027522</v>
      </c>
      <c r="E38" s="289">
        <f t="shared" si="34"/>
        <v>2800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400</v>
      </c>
      <c r="V38" s="273">
        <f t="shared" si="43"/>
        <v>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366.29587155963304</v>
      </c>
      <c r="E39" s="289">
        <f t="shared" si="34"/>
        <v>2625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375</v>
      </c>
      <c r="V39" s="273">
        <f t="shared" si="43"/>
        <v>0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97.678899082568805</v>
      </c>
      <c r="E40" s="289">
        <f t="shared" si="34"/>
        <v>700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100</v>
      </c>
      <c r="V40" s="273">
        <f t="shared" si="43"/>
        <v>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83.02706422018349</v>
      </c>
      <c r="E41" s="289">
        <f t="shared" si="34"/>
        <v>595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85</v>
      </c>
      <c r="V41" s="273">
        <f t="shared" si="43"/>
        <v>0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224.66146788990827</v>
      </c>
      <c r="E42" s="289">
        <f t="shared" si="34"/>
        <v>1610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230</v>
      </c>
      <c r="V42" s="273">
        <f t="shared" si="43"/>
        <v>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43.955504587155971</v>
      </c>
      <c r="E43" s="289">
        <f t="shared" si="34"/>
        <v>315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45</v>
      </c>
      <c r="V43" s="273">
        <f t="shared" si="43"/>
        <v>0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48.839449541284402</v>
      </c>
      <c r="E45" s="289">
        <f t="shared" ref="E45:E46" si="50">Q45+S45+U45+W45+Y45+AA45+AC45+AE45+I45+K45+M45+O45</f>
        <v>350</v>
      </c>
      <c r="F45" s="289">
        <f>J45+L45+N45+P45+R45+T45</f>
        <v>0</v>
      </c>
      <c r="G45" s="269">
        <f t="shared" ref="G45:G46" si="51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4650.8747284403671</v>
      </c>
      <c r="E46" s="289">
        <f t="shared" si="50"/>
        <v>33329.74</v>
      </c>
      <c r="F46" s="289">
        <f>J46+L46+N46+P46+R46+T46</f>
        <v>248.13103095998349</v>
      </c>
      <c r="G46" s="269">
        <f t="shared" si="51"/>
        <v>7.389718982814597E-3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8746.27</v>
      </c>
      <c r="V46" s="273">
        <f t="shared" si="58"/>
        <v>-4616.00316150667</v>
      </c>
      <c r="W46" s="236">
        <f>SUMIFS('Checking Transaction Log'!$E:$E,'Checking Transaction Log'!$C:$C,"&gt;="&amp;W1,'Checking Transaction Log'!$C:$C,"&lt;="&amp;X1,'Checking Transaction Log'!$A:$A,"s",'Checking Transaction Log'!$B:$B,37)</f>
        <v>50</v>
      </c>
      <c r="X46" s="236">
        <f t="shared" si="59"/>
        <v>4080.2668384933304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4130.2668384933304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4130.2668384933304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8853.1046917431195</v>
      </c>
      <c r="E49" s="268">
        <f t="shared" ref="E49:E52" si="65">Q49+S49+U49+W49+Y49+AA49+AC49+AE49+I49+K49+M49+O49</f>
        <v>63444.34</v>
      </c>
      <c r="F49" s="268">
        <f>E49-('Proposed Budget'!J68*14)</f>
        <v>-925.22804361999442</v>
      </c>
      <c r="G49" s="246">
        <f t="shared" ref="G49:G50" si="66">(E49/(E49-F49))-1</f>
        <v>-1.4373687314369055E-2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9441.7000000000007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6251.5835009174307</v>
      </c>
      <c r="E50" s="268">
        <f t="shared" si="65"/>
        <v>44800.959999999992</v>
      </c>
      <c r="F50" s="268">
        <f>E50-('Proposed Budget'!J44*14)</f>
        <v>6107.9909299999999</v>
      </c>
      <c r="G50" s="246">
        <f t="shared" si="66"/>
        <v>0.15785790227030527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2763.78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1596.8434788990828</v>
      </c>
      <c r="E51" s="268">
        <f t="shared" si="65"/>
        <v>11443.52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837.18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781.43119266055044</v>
      </c>
      <c r="E52" s="268">
        <f t="shared" si="65"/>
        <v>5600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800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125288.81999999999</v>
      </c>
      <c r="F54" s="297">
        <f>F49+F50+E52</f>
        <v>10782.762886380006</v>
      </c>
      <c r="G54" s="246">
        <f>(E54/(E54-F54))-1</f>
        <v>9.4167620108346561E-2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20061.940000000002</v>
      </c>
      <c r="V54" s="295"/>
      <c r="W54" s="198">
        <f>SUM(W49:W52)</f>
        <v>4400.96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G43" sqref="G43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 t="s">
        <v>287</v>
      </c>
      <c r="E8" s="205">
        <f>(B8*'Proposed Budget'!$O$68)+(C8*'Proposed Budget'!$O$44)+'Proposed Budget'!$L$21+'Proposed Budget'!$L$22</f>
        <v>16719.636254326666</v>
      </c>
      <c r="F8" s="206">
        <f>SUM('Monthly Breakdown'!U49:U52)</f>
        <v>20061.940000000002</v>
      </c>
      <c r="G8" s="207">
        <f t="shared" si="0"/>
        <v>3342.3037456733364</v>
      </c>
      <c r="H8" s="208">
        <f t="shared" si="1"/>
        <v>0.19990289829471758</v>
      </c>
      <c r="I8" s="198"/>
      <c r="J8" s="209">
        <f t="shared" ref="J8:K8" si="13">SUM(O26,E26,J26)</f>
        <v>13000</v>
      </c>
      <c r="K8" s="210">
        <f t="shared" si="13"/>
        <v>11265.67</v>
      </c>
      <c r="L8" s="211">
        <f t="shared" si="3"/>
        <v>1734.33</v>
      </c>
      <c r="M8" s="212">
        <f t="shared" si="4"/>
        <v>-0.13341</v>
      </c>
      <c r="N8" s="198"/>
      <c r="O8" s="213">
        <f t="shared" si="5"/>
        <v>3719.6362543266659</v>
      </c>
      <c r="P8" s="214">
        <f>SUM('Monthly Breakdown'!U45:U46)</f>
        <v>8796.27</v>
      </c>
      <c r="Q8" s="215">
        <f t="shared" si="6"/>
        <v>5076.6337456733345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16719.636254326666</v>
      </c>
      <c r="F9" s="206">
        <f>SUM('Monthly Breakdown'!W49:W52)</f>
        <v>4400.96</v>
      </c>
      <c r="G9" s="207">
        <f t="shared" si="0"/>
        <v>-12318.676254326667</v>
      </c>
      <c r="H9" s="208">
        <f t="shared" si="1"/>
        <v>-0.73677896258890618</v>
      </c>
      <c r="I9" s="198"/>
      <c r="J9" s="209">
        <f t="shared" ref="J9:K9" si="14">SUM(O27,E27,J27)</f>
        <v>13000</v>
      </c>
      <c r="K9" s="210">
        <f t="shared" si="14"/>
        <v>1470</v>
      </c>
      <c r="L9" s="211">
        <f t="shared" si="3"/>
        <v>11530</v>
      </c>
      <c r="M9" s="212">
        <f t="shared" si="4"/>
        <v>-0.88692307692307693</v>
      </c>
      <c r="N9" s="198"/>
      <c r="O9" s="213">
        <f t="shared" si="5"/>
        <v>3719.6362543266659</v>
      </c>
      <c r="P9" s="214">
        <f>SUM('Monthly Breakdown'!W45:W46)</f>
        <v>50</v>
      </c>
      <c r="Q9" s="215">
        <f t="shared" si="6"/>
        <v>-3669.6362543266659</v>
      </c>
      <c r="R9" s="198"/>
      <c r="S9" s="198"/>
      <c r="T9" s="198">
        <f t="shared" si="7"/>
        <v>2880.96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19483.419759326665</v>
      </c>
      <c r="F10" s="206">
        <f>SUM('Monthly Breakdown'!Y49:Y52)</f>
        <v>0</v>
      </c>
      <c r="G10" s="207">
        <f t="shared" si="0"/>
        <v>-19483.419759326665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6483.4197593266654</v>
      </c>
      <c r="P10" s="214">
        <f>SUM('Monthly Breakdown'!Y45:Y46)</f>
        <v>0</v>
      </c>
      <c r="Q10" s="215">
        <f t="shared" si="6"/>
        <v>-6483.4197593266654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16719.636254326666</v>
      </c>
      <c r="F11" s="206">
        <f>SUM('Monthly Breakdown'!AA49:AA52)</f>
        <v>0</v>
      </c>
      <c r="G11" s="207">
        <f t="shared" si="0"/>
        <v>-16719.636254326666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3719.6362543266659</v>
      </c>
      <c r="P11" s="214">
        <f>SUM('Monthly Breakdown'!AA45:AA46)</f>
        <v>0</v>
      </c>
      <c r="Q11" s="215">
        <f t="shared" si="6"/>
        <v>-3719.6362543266659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SUM(E2:E9)</f>
        <v>136520.87353961336</v>
      </c>
      <c r="F16" s="205">
        <f>SUM(F2:F9)</f>
        <v>125288.82</v>
      </c>
      <c r="G16" s="205">
        <f>SUM(G2:G9)</f>
        <v>-11232.053539613327</v>
      </c>
      <c r="H16" s="208">
        <f>((SUM(F16))-SUM(E16))/SUM(E16)</f>
        <v>-8.2273525274171491E-2</v>
      </c>
      <c r="I16" s="198"/>
      <c r="J16" s="209">
        <f>SUM(J2:J9)</f>
        <v>104000</v>
      </c>
      <c r="K16" s="209">
        <f>SUM(K2:K9)</f>
        <v>88728.12</v>
      </c>
      <c r="L16" s="209">
        <f>SUM(L2:L9)</f>
        <v>15271.88</v>
      </c>
      <c r="M16" s="212">
        <f>((K16-SUM(J16))/SUM(J16))</f>
        <v>-0.14684500000000003</v>
      </c>
      <c r="N16" s="198"/>
      <c r="O16" s="213">
        <f>SUM(O2:O9)</f>
        <v>32520.873539613327</v>
      </c>
      <c r="P16" s="213">
        <f>SUM(P2:P9)</f>
        <v>33679.74</v>
      </c>
      <c r="Q16" s="213">
        <f>SUM(Q2:Q9)</f>
        <v>1158.8664603866728</v>
      </c>
      <c r="R16" s="218">
        <f>((P16-SUM(O16))/SUM(O16))</f>
        <v>3.5634542810637243E-2</v>
      </c>
      <c r="S16" s="198"/>
      <c r="T16" s="198">
        <f>F16-K16-P16</f>
        <v>2880.9600000000137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4087.3200000000006</v>
      </c>
      <c r="G26" s="232">
        <f t="shared" si="19"/>
        <v>1112.6799999999994</v>
      </c>
      <c r="H26" s="233">
        <f t="shared" si="20"/>
        <v>-0.21397692307692295</v>
      </c>
      <c r="I26" s="198"/>
      <c r="J26" s="234">
        <f>SUM('Proposed Budget'!$D$5:$D$12)</f>
        <v>5800</v>
      </c>
      <c r="K26" s="235">
        <f>SUM('Monthly Breakdown'!U5:U12)</f>
        <v>5178.3499999999995</v>
      </c>
      <c r="L26" s="236">
        <f t="shared" si="21"/>
        <v>621.65000000000055</v>
      </c>
      <c r="M26" s="237">
        <f t="shared" si="22"/>
        <v>-0.10718103448275872</v>
      </c>
      <c r="N26" s="198"/>
      <c r="O26" s="238">
        <f>SUM('Proposed Budget'!$D$33:$D$43)</f>
        <v>2000</v>
      </c>
      <c r="P26" s="239">
        <f>SUM('Monthly Breakdown'!U33:U43)</f>
        <v>2000</v>
      </c>
      <c r="Q26" s="240">
        <f t="shared" si="23"/>
        <v>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520.20000000000005</v>
      </c>
      <c r="G27" s="232">
        <f t="shared" si="19"/>
        <v>4679.8</v>
      </c>
      <c r="H27" s="233">
        <f t="shared" si="20"/>
        <v>-0.89996153846153848</v>
      </c>
      <c r="I27" s="198"/>
      <c r="J27" s="234">
        <f>SUM('Proposed Budget'!$D$5:$D$12)</f>
        <v>5800</v>
      </c>
      <c r="K27" s="235">
        <f>SUM('Monthly Breakdown'!W5:W12)</f>
        <v>949.8</v>
      </c>
      <c r="L27" s="236">
        <f t="shared" si="21"/>
        <v>4850.2</v>
      </c>
      <c r="M27" s="237">
        <f t="shared" si="22"/>
        <v>-0.83624137931034481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SUM(E20:E27)</f>
        <v>41600</v>
      </c>
      <c r="F34" s="230">
        <f>SUM(F20:F27)</f>
        <v>34118.659999999996</v>
      </c>
      <c r="G34" s="230">
        <f>SUM(G20:G27)</f>
        <v>7481.3399999999983</v>
      </c>
      <c r="H34" s="233">
        <f>((F34-SUM(E34)))/SUM(E34)</f>
        <v>-0.17983990384615395</v>
      </c>
      <c r="I34" s="198"/>
      <c r="J34" s="234">
        <f>SUM(J20:J27)</f>
        <v>46400</v>
      </c>
      <c r="K34" s="234">
        <f>SUM(K20:K27)</f>
        <v>40609.460000000006</v>
      </c>
      <c r="L34" s="234">
        <f>SUM(L20:L27)</f>
        <v>5790.5399999999991</v>
      </c>
      <c r="M34" s="237">
        <f>((K34-SUM(J34))/SUM(J34))</f>
        <v>-0.12479612068965504</v>
      </c>
      <c r="N34" s="198"/>
      <c r="O34" s="238">
        <f t="shared" ref="O34:Q34" si="24">SUM(O20:O31)</f>
        <v>24000</v>
      </c>
      <c r="P34" s="238">
        <f t="shared" si="24"/>
        <v>14000</v>
      </c>
      <c r="Q34" s="238">
        <f t="shared" si="24"/>
        <v>10000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180"/>
  <sheetViews>
    <sheetView workbookViewId="0">
      <pane ySplit="4" topLeftCell="A5" activePane="bottomLeft" state="frozen"/>
      <selection pane="bottomLeft" activeCell="D10" sqref="D10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7" t="s">
        <v>261</v>
      </c>
      <c r="B1" s="548"/>
      <c r="C1" s="298" t="s">
        <v>268</v>
      </c>
      <c r="D1" s="299" t="s">
        <v>269</v>
      </c>
      <c r="E1" s="549" t="s">
        <v>270</v>
      </c>
      <c r="F1" s="548"/>
      <c r="G1" s="300">
        <f ca="1">(SUM(INDIRECT("g5:g5")))+J2+L2+N2+P2-R2+T2-G1383</f>
        <v>6079.6999999999907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0" t="s">
        <v>39</v>
      </c>
      <c r="R1" s="548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9" t="s">
        <v>39</v>
      </c>
      <c r="F2" s="548"/>
      <c r="G2" s="300">
        <f>R2</f>
        <v>160</v>
      </c>
      <c r="H2" s="301"/>
      <c r="I2" s="314" t="s">
        <v>275</v>
      </c>
      <c r="J2" s="303">
        <f>SUMIFS(E:E,I:I,"1")</f>
        <v>438.33</v>
      </c>
      <c r="K2" s="304" t="s">
        <v>276</v>
      </c>
      <c r="L2" s="305">
        <f>(SUMIFS(E:E,I:I,"2"))</f>
        <v>207.74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160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9" t="s">
        <v>280</v>
      </c>
      <c r="F3" s="548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291</v>
      </c>
      <c r="B5" s="330">
        <v>41</v>
      </c>
      <c r="C5" s="298">
        <v>46244</v>
      </c>
      <c r="D5" s="299" t="s">
        <v>1011</v>
      </c>
      <c r="E5" s="522"/>
      <c r="F5" s="522">
        <v>800</v>
      </c>
      <c r="G5" s="333">
        <f t="shared" ref="G5:G42" si="0">G6-E5+F5</f>
        <v>5593.629999999991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289</v>
      </c>
      <c r="B6" s="330">
        <v>6</v>
      </c>
      <c r="C6" s="298">
        <v>46240</v>
      </c>
      <c r="D6" s="299" t="s">
        <v>344</v>
      </c>
      <c r="E6" s="522">
        <v>75</v>
      </c>
      <c r="F6" s="522"/>
      <c r="G6" s="333">
        <f t="shared" si="0"/>
        <v>4793.629999999991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294</v>
      </c>
      <c r="B7" s="330">
        <v>13</v>
      </c>
      <c r="C7" s="298">
        <v>46240</v>
      </c>
      <c r="D7" s="299" t="s">
        <v>182</v>
      </c>
      <c r="E7" s="522">
        <v>331.81</v>
      </c>
      <c r="F7" s="522"/>
      <c r="G7" s="333">
        <f t="shared" si="0"/>
        <v>4868.629999999991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291</v>
      </c>
      <c r="B8" s="330">
        <v>39</v>
      </c>
      <c r="C8" s="298">
        <v>46240</v>
      </c>
      <c r="D8" s="299" t="s">
        <v>292</v>
      </c>
      <c r="E8" s="522"/>
      <c r="F8" s="522">
        <v>2763.78</v>
      </c>
      <c r="G8" s="333">
        <f t="shared" si="0"/>
        <v>5200.4399999999914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289</v>
      </c>
      <c r="B9" s="330">
        <v>4</v>
      </c>
      <c r="C9" s="298">
        <v>46239</v>
      </c>
      <c r="D9" s="299" t="s">
        <v>310</v>
      </c>
      <c r="E9" s="522">
        <v>40.76</v>
      </c>
      <c r="F9" s="522"/>
      <c r="G9" s="333">
        <f t="shared" si="0"/>
        <v>2436.6599999999917</v>
      </c>
      <c r="H9" s="334"/>
      <c r="I9" s="335">
        <v>2</v>
      </c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289</v>
      </c>
      <c r="B10" s="330">
        <v>3</v>
      </c>
      <c r="C10" s="298">
        <v>46239</v>
      </c>
      <c r="D10" s="299" t="s">
        <v>310</v>
      </c>
      <c r="E10" s="522">
        <v>5.86</v>
      </c>
      <c r="F10" s="522"/>
      <c r="G10" s="333">
        <f t="shared" si="0"/>
        <v>2477.4199999999919</v>
      </c>
      <c r="H10" s="334"/>
      <c r="I10" s="335">
        <v>2</v>
      </c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8</v>
      </c>
      <c r="C11" s="298">
        <v>46239</v>
      </c>
      <c r="D11" s="299" t="s">
        <v>296</v>
      </c>
      <c r="E11" s="522">
        <v>63.22</v>
      </c>
      <c r="F11" s="522"/>
      <c r="G11" s="333">
        <f t="shared" si="0"/>
        <v>2483.279999999992</v>
      </c>
      <c r="H11" s="334"/>
      <c r="I11" s="335">
        <v>1</v>
      </c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289</v>
      </c>
      <c r="B12" s="330">
        <v>8</v>
      </c>
      <c r="C12" s="298">
        <v>46239</v>
      </c>
      <c r="D12" s="299" t="s">
        <v>1012</v>
      </c>
      <c r="E12" s="522">
        <v>49.41</v>
      </c>
      <c r="F12" s="522"/>
      <c r="G12" s="333">
        <f t="shared" si="0"/>
        <v>2546.4999999999918</v>
      </c>
      <c r="H12" s="334"/>
      <c r="I12" s="335">
        <v>1</v>
      </c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289</v>
      </c>
      <c r="B13" s="330">
        <v>5</v>
      </c>
      <c r="C13" s="298">
        <v>46239</v>
      </c>
      <c r="D13" s="299" t="s">
        <v>1013</v>
      </c>
      <c r="E13" s="522">
        <v>-60</v>
      </c>
      <c r="F13" s="522"/>
      <c r="G13" s="333">
        <f t="shared" si="0"/>
        <v>2595.9099999999917</v>
      </c>
      <c r="H13" s="334" t="s">
        <v>298</v>
      </c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5</v>
      </c>
      <c r="C14" s="298">
        <v>46239</v>
      </c>
      <c r="D14" s="299" t="s">
        <v>1013</v>
      </c>
      <c r="E14" s="522">
        <v>263.89</v>
      </c>
      <c r="F14" s="522"/>
      <c r="G14" s="333">
        <f t="shared" si="0"/>
        <v>2535.9099999999917</v>
      </c>
      <c r="H14" s="334"/>
      <c r="I14" s="335">
        <v>1</v>
      </c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5</v>
      </c>
      <c r="C15" s="298">
        <v>46239</v>
      </c>
      <c r="D15" s="299" t="s">
        <v>1014</v>
      </c>
      <c r="E15" s="522">
        <v>25</v>
      </c>
      <c r="F15" s="522"/>
      <c r="G15" s="333">
        <f t="shared" si="0"/>
        <v>2799.7999999999915</v>
      </c>
      <c r="H15" s="334"/>
      <c r="I15" s="335">
        <v>1</v>
      </c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289</v>
      </c>
      <c r="B16" s="330">
        <v>8</v>
      </c>
      <c r="C16" s="298">
        <v>46239</v>
      </c>
      <c r="D16" s="299" t="s">
        <v>1015</v>
      </c>
      <c r="E16" s="522">
        <v>36.81</v>
      </c>
      <c r="F16" s="522"/>
      <c r="G16" s="333">
        <f t="shared" si="0"/>
        <v>2824.7999999999915</v>
      </c>
      <c r="H16" s="334"/>
      <c r="I16" s="335">
        <v>1</v>
      </c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291</v>
      </c>
      <c r="B17" s="330">
        <v>40</v>
      </c>
      <c r="C17" s="298">
        <v>46239</v>
      </c>
      <c r="D17" s="299" t="s">
        <v>316</v>
      </c>
      <c r="E17" s="522"/>
      <c r="F17" s="522">
        <v>837.18</v>
      </c>
      <c r="G17" s="333">
        <f t="shared" si="0"/>
        <v>2861.6099999999915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289</v>
      </c>
      <c r="B18" s="330">
        <v>6</v>
      </c>
      <c r="C18" s="298">
        <v>46238</v>
      </c>
      <c r="D18" s="299" t="s">
        <v>1010</v>
      </c>
      <c r="E18" s="522">
        <v>10</v>
      </c>
      <c r="F18" s="522"/>
      <c r="G18" s="333">
        <f t="shared" si="0"/>
        <v>2024.4299999999917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294</v>
      </c>
      <c r="B19" s="330">
        <v>17</v>
      </c>
      <c r="C19" s="298">
        <v>46238</v>
      </c>
      <c r="D19" s="299" t="s">
        <v>370</v>
      </c>
      <c r="E19" s="522">
        <v>99</v>
      </c>
      <c r="F19" s="522"/>
      <c r="G19" s="333">
        <f t="shared" si="0"/>
        <v>2034.4299999999917</v>
      </c>
      <c r="H19" s="334"/>
      <c r="I19" s="335">
        <v>2</v>
      </c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294</v>
      </c>
      <c r="B20" s="330">
        <v>14</v>
      </c>
      <c r="C20" s="298">
        <v>46238</v>
      </c>
      <c r="D20" s="299" t="s">
        <v>367</v>
      </c>
      <c r="E20" s="522">
        <v>70.25</v>
      </c>
      <c r="F20" s="522"/>
      <c r="G20" s="333">
        <f t="shared" si="0"/>
        <v>2133.4299999999917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284</v>
      </c>
      <c r="B21" s="330">
        <v>37</v>
      </c>
      <c r="C21" s="298">
        <v>46238</v>
      </c>
      <c r="D21" s="299" t="s">
        <v>374</v>
      </c>
      <c r="E21" s="522">
        <v>50</v>
      </c>
      <c r="F21" s="522"/>
      <c r="G21" s="333">
        <f t="shared" si="0"/>
        <v>2203.6799999999917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4</v>
      </c>
      <c r="C22" s="298">
        <v>46237</v>
      </c>
      <c r="D22" s="299" t="s">
        <v>296</v>
      </c>
      <c r="E22" s="522">
        <v>41.93</v>
      </c>
      <c r="F22" s="522"/>
      <c r="G22" s="333">
        <f t="shared" si="0"/>
        <v>2253.6799999999917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2</v>
      </c>
      <c r="C23" s="298">
        <v>46237</v>
      </c>
      <c r="D23" s="299" t="s">
        <v>334</v>
      </c>
      <c r="E23" s="522">
        <v>15.09</v>
      </c>
      <c r="F23" s="522"/>
      <c r="G23" s="333">
        <f t="shared" si="0"/>
        <v>2295.6099999999915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294</v>
      </c>
      <c r="B24" s="330">
        <v>22</v>
      </c>
      <c r="C24" s="298">
        <v>46237</v>
      </c>
      <c r="D24" s="299" t="s">
        <v>953</v>
      </c>
      <c r="E24" s="522">
        <v>12.77</v>
      </c>
      <c r="F24" s="522"/>
      <c r="G24" s="333">
        <f t="shared" si="0"/>
        <v>2310.6999999999916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1</v>
      </c>
      <c r="C25" s="298">
        <v>46236</v>
      </c>
      <c r="D25" s="299" t="s">
        <v>306</v>
      </c>
      <c r="E25" s="522">
        <v>132.79</v>
      </c>
      <c r="F25" s="522"/>
      <c r="G25" s="333">
        <f t="shared" si="0"/>
        <v>2323.4699999999916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2</v>
      </c>
      <c r="C26" s="298">
        <v>46236</v>
      </c>
      <c r="D26" s="299" t="s">
        <v>358</v>
      </c>
      <c r="E26" s="522">
        <v>10.25</v>
      </c>
      <c r="F26" s="522"/>
      <c r="G26" s="333">
        <f t="shared" si="0"/>
        <v>2456.2599999999916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6</v>
      </c>
      <c r="C27" s="298">
        <v>46236</v>
      </c>
      <c r="D27" s="299" t="s">
        <v>300</v>
      </c>
      <c r="E27" s="522">
        <v>24.48</v>
      </c>
      <c r="F27" s="522"/>
      <c r="G27" s="333">
        <f t="shared" si="0"/>
        <v>2466.5099999999916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4</v>
      </c>
      <c r="C28" s="298">
        <v>46236</v>
      </c>
      <c r="D28" s="299" t="s">
        <v>455</v>
      </c>
      <c r="E28" s="522">
        <v>40.21</v>
      </c>
      <c r="F28" s="522"/>
      <c r="G28" s="333">
        <f t="shared" si="0"/>
        <v>2490.9899999999916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8</v>
      </c>
      <c r="C29" s="298">
        <v>46235</v>
      </c>
      <c r="D29" s="299" t="s">
        <v>1008</v>
      </c>
      <c r="E29" s="522">
        <v>22.12</v>
      </c>
      <c r="F29" s="522"/>
      <c r="G29" s="333">
        <f t="shared" si="0"/>
        <v>2531.1999999999916</v>
      </c>
      <c r="H29" s="334"/>
      <c r="I29" s="335">
        <v>2</v>
      </c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5</v>
      </c>
      <c r="C30" s="298">
        <v>46235</v>
      </c>
      <c r="D30" s="299" t="s">
        <v>1009</v>
      </c>
      <c r="E30" s="522">
        <v>40</v>
      </c>
      <c r="F30" s="522"/>
      <c r="G30" s="333">
        <f t="shared" si="0"/>
        <v>2553.3199999999915</v>
      </c>
      <c r="H30" s="334"/>
      <c r="I30" s="335">
        <v>2</v>
      </c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8</v>
      </c>
      <c r="C31" s="298">
        <v>46235</v>
      </c>
      <c r="D31" s="299" t="s">
        <v>319</v>
      </c>
      <c r="E31" s="522">
        <v>8.86</v>
      </c>
      <c r="F31" s="522"/>
      <c r="G31" s="333">
        <f t="shared" si="0"/>
        <v>2593.3199999999915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5</v>
      </c>
      <c r="C32" s="298">
        <v>46235</v>
      </c>
      <c r="D32" s="299" t="s">
        <v>484</v>
      </c>
      <c r="E32" s="522">
        <v>52.06</v>
      </c>
      <c r="F32" s="522"/>
      <c r="G32" s="333">
        <f t="shared" si="0"/>
        <v>2602.1799999999917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6</v>
      </c>
      <c r="C33" s="298">
        <v>46235</v>
      </c>
      <c r="D33" s="299" t="s">
        <v>484</v>
      </c>
      <c r="E33" s="522">
        <v>52.06</v>
      </c>
      <c r="F33" s="522"/>
      <c r="G33" s="333">
        <f t="shared" si="0"/>
        <v>2654.2399999999916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294</v>
      </c>
      <c r="B34" s="330">
        <v>22</v>
      </c>
      <c r="C34" s="298">
        <v>46235</v>
      </c>
      <c r="D34" s="299" t="s">
        <v>375</v>
      </c>
      <c r="E34" s="522">
        <v>6.37</v>
      </c>
      <c r="F34" s="522"/>
      <c r="G34" s="333">
        <f t="shared" si="0"/>
        <v>2706.2999999999915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287</v>
      </c>
      <c r="B35" s="330" t="s">
        <v>287</v>
      </c>
      <c r="C35" s="298">
        <v>46235</v>
      </c>
      <c r="D35" s="299" t="s">
        <v>1007</v>
      </c>
      <c r="E35" s="522">
        <v>121.4</v>
      </c>
      <c r="F35" s="522">
        <v>121.4</v>
      </c>
      <c r="G35" s="333">
        <f t="shared" si="0"/>
        <v>2712.6699999999914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/>
      <c r="B36" s="330"/>
      <c r="C36" s="298">
        <v>46235</v>
      </c>
      <c r="D36" s="299" t="s">
        <v>986</v>
      </c>
      <c r="E36" s="522">
        <v>174.61</v>
      </c>
      <c r="F36" s="522"/>
      <c r="G36" s="333">
        <f t="shared" si="0"/>
        <v>2712.6699999999914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284</v>
      </c>
      <c r="B37" s="330">
        <v>37</v>
      </c>
      <c r="C37" s="298">
        <v>46234</v>
      </c>
      <c r="D37" s="299" t="s">
        <v>1004</v>
      </c>
      <c r="E37" s="522">
        <v>8746.27</v>
      </c>
      <c r="F37" s="522"/>
      <c r="G37" s="333">
        <f t="shared" si="0"/>
        <v>2887.2799999999916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286</v>
      </c>
      <c r="B38" s="330">
        <v>25</v>
      </c>
      <c r="C38" s="298">
        <v>46234</v>
      </c>
      <c r="D38" s="298" t="s">
        <v>204</v>
      </c>
      <c r="E38" s="331">
        <v>350</v>
      </c>
      <c r="F38" s="522"/>
      <c r="G38" s="333">
        <f t="shared" si="0"/>
        <v>11633.549999999992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286</v>
      </c>
      <c r="B39" s="330">
        <v>26</v>
      </c>
      <c r="C39" s="298">
        <v>46234</v>
      </c>
      <c r="D39" s="298" t="s">
        <v>205</v>
      </c>
      <c r="E39" s="331">
        <v>320</v>
      </c>
      <c r="F39" s="522"/>
      <c r="G39" s="333">
        <f t="shared" si="0"/>
        <v>11983.549999999992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286</v>
      </c>
      <c r="B40" s="330">
        <v>27</v>
      </c>
      <c r="C40" s="298">
        <v>46234</v>
      </c>
      <c r="D40" s="298" t="s">
        <v>206</v>
      </c>
      <c r="E40" s="331">
        <v>25</v>
      </c>
      <c r="F40" s="522"/>
      <c r="G40" s="333">
        <f t="shared" si="0"/>
        <v>12303.549999999992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286</v>
      </c>
      <c r="B41" s="330">
        <v>28</v>
      </c>
      <c r="C41" s="298">
        <v>46234</v>
      </c>
      <c r="D41" s="298" t="s">
        <v>207</v>
      </c>
      <c r="E41" s="331">
        <v>25</v>
      </c>
      <c r="F41" s="522"/>
      <c r="G41" s="333">
        <f t="shared" si="0"/>
        <v>12328.549999999992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286</v>
      </c>
      <c r="B42" s="330">
        <v>29</v>
      </c>
      <c r="C42" s="298">
        <v>46234</v>
      </c>
      <c r="D42" s="298" t="s">
        <v>208</v>
      </c>
      <c r="E42" s="331">
        <v>45</v>
      </c>
      <c r="F42" s="522"/>
      <c r="G42" s="333">
        <f t="shared" si="0"/>
        <v>12353.549999999992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286</v>
      </c>
      <c r="B43" s="330">
        <v>30</v>
      </c>
      <c r="C43" s="298">
        <v>46234</v>
      </c>
      <c r="D43" s="298" t="s">
        <v>209</v>
      </c>
      <c r="E43" s="331">
        <v>400</v>
      </c>
      <c r="F43" s="522"/>
      <c r="G43" s="333">
        <f t="shared" ref="G43:G65" si="1">G44-E43+F43</f>
        <v>12398.549999999992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286</v>
      </c>
      <c r="B44" s="330">
        <v>31</v>
      </c>
      <c r="C44" s="298">
        <v>46234</v>
      </c>
      <c r="D44" s="298" t="s">
        <v>210</v>
      </c>
      <c r="E44" s="331">
        <v>375</v>
      </c>
      <c r="F44" s="522"/>
      <c r="G44" s="333">
        <f t="shared" si="1"/>
        <v>12798.549999999992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286</v>
      </c>
      <c r="B45" s="330">
        <v>32</v>
      </c>
      <c r="C45" s="298">
        <v>46234</v>
      </c>
      <c r="D45" s="298" t="s">
        <v>211</v>
      </c>
      <c r="E45" s="331">
        <v>100</v>
      </c>
      <c r="F45" s="522"/>
      <c r="G45" s="333">
        <f t="shared" si="1"/>
        <v>13173.549999999992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286</v>
      </c>
      <c r="B46" s="330">
        <v>33</v>
      </c>
      <c r="C46" s="298">
        <v>46234</v>
      </c>
      <c r="D46" s="298" t="s">
        <v>212</v>
      </c>
      <c r="E46" s="331">
        <v>85</v>
      </c>
      <c r="F46" s="522"/>
      <c r="G46" s="333">
        <f t="shared" si="1"/>
        <v>13273.549999999992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286</v>
      </c>
      <c r="B47" s="330">
        <v>34</v>
      </c>
      <c r="C47" s="298">
        <v>46234</v>
      </c>
      <c r="D47" s="298" t="s">
        <v>213</v>
      </c>
      <c r="E47" s="331">
        <v>230</v>
      </c>
      <c r="F47" s="522"/>
      <c r="G47" s="333">
        <f t="shared" si="1"/>
        <v>13358.549999999992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286</v>
      </c>
      <c r="B48" s="330">
        <v>35</v>
      </c>
      <c r="C48" s="298">
        <v>46234</v>
      </c>
      <c r="D48" s="298" t="s">
        <v>214</v>
      </c>
      <c r="E48" s="331">
        <v>45</v>
      </c>
      <c r="F48" s="522"/>
      <c r="G48" s="333">
        <f t="shared" si="1"/>
        <v>13588.549999999992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291</v>
      </c>
      <c r="B49" s="330">
        <v>38</v>
      </c>
      <c r="C49" s="298">
        <v>46234</v>
      </c>
      <c r="D49" s="299" t="s">
        <v>293</v>
      </c>
      <c r="E49" s="522"/>
      <c r="F49" s="522">
        <v>4720.8599999999997</v>
      </c>
      <c r="G49" s="333">
        <f t="shared" si="1"/>
        <v>13633.549999999992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294</v>
      </c>
      <c r="B50" s="330">
        <v>10</v>
      </c>
      <c r="C50" s="298">
        <v>46234</v>
      </c>
      <c r="D50" s="299" t="s">
        <v>176</v>
      </c>
      <c r="E50" s="522">
        <v>17.899999999999999</v>
      </c>
      <c r="F50" s="522"/>
      <c r="G50" s="333">
        <f t="shared" si="1"/>
        <v>8912.6899999999932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5</v>
      </c>
      <c r="C51" s="298">
        <v>46233</v>
      </c>
      <c r="D51" s="299" t="s">
        <v>484</v>
      </c>
      <c r="E51" s="522">
        <v>20.59</v>
      </c>
      <c r="F51" s="522"/>
      <c r="G51" s="333">
        <f t="shared" si="1"/>
        <v>8930.5899999999929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2</v>
      </c>
      <c r="C52" s="298">
        <v>46233</v>
      </c>
      <c r="D52" s="299" t="s">
        <v>386</v>
      </c>
      <c r="E52" s="522">
        <v>23.87</v>
      </c>
      <c r="F52" s="522"/>
      <c r="G52" s="333">
        <f t="shared" si="1"/>
        <v>8951.179999999993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6</v>
      </c>
      <c r="C53" s="298">
        <v>46233</v>
      </c>
      <c r="D53" s="299" t="s">
        <v>1003</v>
      </c>
      <c r="E53" s="522">
        <v>-100</v>
      </c>
      <c r="F53" s="522"/>
      <c r="G53" s="333">
        <f t="shared" si="1"/>
        <v>8975.0499999999938</v>
      </c>
      <c r="H53" s="334" t="s">
        <v>298</v>
      </c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6</v>
      </c>
      <c r="C54" s="298">
        <v>46233</v>
      </c>
      <c r="D54" s="299" t="s">
        <v>1000</v>
      </c>
      <c r="E54" s="522">
        <v>-100</v>
      </c>
      <c r="F54" s="522"/>
      <c r="G54" s="333">
        <f t="shared" si="1"/>
        <v>8875.0499999999938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289</v>
      </c>
      <c r="B55" s="330">
        <v>2</v>
      </c>
      <c r="C55" s="298">
        <v>46233</v>
      </c>
      <c r="D55" s="299" t="s">
        <v>1006</v>
      </c>
      <c r="E55" s="522">
        <v>16</v>
      </c>
      <c r="F55" s="522"/>
      <c r="G55" s="333">
        <f t="shared" si="1"/>
        <v>8775.0499999999938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2</v>
      </c>
      <c r="C56" s="298">
        <v>46232</v>
      </c>
      <c r="D56" s="299" t="s">
        <v>308</v>
      </c>
      <c r="E56" s="522">
        <v>60.77</v>
      </c>
      <c r="F56" s="522"/>
      <c r="G56" s="333">
        <f t="shared" si="1"/>
        <v>8791.0499999999938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294</v>
      </c>
      <c r="B57" s="330">
        <v>21</v>
      </c>
      <c r="C57" s="298">
        <v>46232</v>
      </c>
      <c r="D57" s="299" t="s">
        <v>194</v>
      </c>
      <c r="E57" s="522">
        <v>31.47</v>
      </c>
      <c r="F57" s="522"/>
      <c r="G57" s="333">
        <f t="shared" si="1"/>
        <v>8851.8199999999943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294</v>
      </c>
      <c r="B58" s="330">
        <v>21</v>
      </c>
      <c r="C58" s="298">
        <v>46232</v>
      </c>
      <c r="D58" s="299" t="s">
        <v>194</v>
      </c>
      <c r="E58" s="522">
        <v>16.2</v>
      </c>
      <c r="F58" s="522"/>
      <c r="G58" s="333">
        <f t="shared" si="1"/>
        <v>8883.2899999999936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2</v>
      </c>
      <c r="C59" s="298">
        <v>46232</v>
      </c>
      <c r="D59" s="299" t="s">
        <v>346</v>
      </c>
      <c r="E59" s="522">
        <v>11.43</v>
      </c>
      <c r="F59" s="522"/>
      <c r="G59" s="333">
        <f t="shared" si="1"/>
        <v>8899.4899999999943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2</v>
      </c>
      <c r="C60" s="298">
        <v>46232</v>
      </c>
      <c r="D60" s="299" t="s">
        <v>358</v>
      </c>
      <c r="E60" s="522">
        <v>9.9700000000000006</v>
      </c>
      <c r="F60" s="522"/>
      <c r="G60" s="333">
        <f t="shared" si="1"/>
        <v>8910.9199999999946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5</v>
      </c>
      <c r="C61" s="298">
        <v>46232</v>
      </c>
      <c r="D61" s="299" t="s">
        <v>484</v>
      </c>
      <c r="E61" s="522">
        <v>82.36</v>
      </c>
      <c r="F61" s="522"/>
      <c r="G61" s="333">
        <f t="shared" si="1"/>
        <v>8920.889999999994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294</v>
      </c>
      <c r="B62" s="330">
        <v>24</v>
      </c>
      <c r="C62" s="298">
        <v>46232</v>
      </c>
      <c r="D62" s="299" t="s">
        <v>860</v>
      </c>
      <c r="E62" s="522">
        <v>92.25</v>
      </c>
      <c r="F62" s="522"/>
      <c r="G62" s="333">
        <f t="shared" si="1"/>
        <v>9003.2499999999945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4</v>
      </c>
      <c r="C63" s="298">
        <v>46232</v>
      </c>
      <c r="D63" s="299" t="s">
        <v>296</v>
      </c>
      <c r="E63" s="522">
        <v>39.5</v>
      </c>
      <c r="F63" s="522"/>
      <c r="G63" s="333">
        <f t="shared" si="1"/>
        <v>9095.4999999999945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2</v>
      </c>
      <c r="C64" s="298">
        <v>46232</v>
      </c>
      <c r="D64" s="299" t="s">
        <v>296</v>
      </c>
      <c r="E64" s="522">
        <v>15.1</v>
      </c>
      <c r="F64" s="522"/>
      <c r="G64" s="333">
        <f t="shared" si="1"/>
        <v>9134.9999999999945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2</v>
      </c>
      <c r="C65" s="298">
        <v>46232</v>
      </c>
      <c r="D65" s="299" t="s">
        <v>334</v>
      </c>
      <c r="E65" s="522">
        <v>17.68</v>
      </c>
      <c r="F65" s="522"/>
      <c r="G65" s="333">
        <f t="shared" si="1"/>
        <v>9150.0999999999949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289</v>
      </c>
      <c r="B66" s="330">
        <v>5</v>
      </c>
      <c r="C66" s="298">
        <v>46232</v>
      </c>
      <c r="D66" s="299" t="s">
        <v>988</v>
      </c>
      <c r="E66" s="522">
        <v>-205</v>
      </c>
      <c r="F66" s="522"/>
      <c r="G66" s="333">
        <f t="shared" ref="G66:G128" si="2">G67-E66+F66</f>
        <v>9167.7799999999952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294</v>
      </c>
      <c r="B67" s="330">
        <v>20</v>
      </c>
      <c r="C67" s="298">
        <v>46232</v>
      </c>
      <c r="D67" s="299" t="s">
        <v>193</v>
      </c>
      <c r="E67" s="522">
        <v>600</v>
      </c>
      <c r="F67" s="522"/>
      <c r="G67" s="333">
        <f t="shared" si="2"/>
        <v>8962.7799999999952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287</v>
      </c>
      <c r="B68" s="330" t="s">
        <v>287</v>
      </c>
      <c r="C68" s="298">
        <v>46231</v>
      </c>
      <c r="D68" s="299" t="s">
        <v>525</v>
      </c>
      <c r="E68" s="522">
        <v>1171.3800000000001</v>
      </c>
      <c r="F68" s="522">
        <v>1171.3800000000001</v>
      </c>
      <c r="G68" s="333">
        <f t="shared" si="2"/>
        <v>9562.7799999999952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2</v>
      </c>
      <c r="C69" s="298">
        <v>46231</v>
      </c>
      <c r="D69" s="299" t="s">
        <v>334</v>
      </c>
      <c r="E69" s="522">
        <v>11.58</v>
      </c>
      <c r="F69" s="522"/>
      <c r="G69" s="333">
        <f t="shared" si="2"/>
        <v>9562.7799999999934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294</v>
      </c>
      <c r="B70" s="330">
        <v>42</v>
      </c>
      <c r="C70" s="298">
        <v>46231</v>
      </c>
      <c r="D70" s="299" t="s">
        <v>200</v>
      </c>
      <c r="E70" s="522">
        <v>59</v>
      </c>
      <c r="F70" s="522"/>
      <c r="G70" s="333">
        <f t="shared" si="2"/>
        <v>9574.3599999999933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294</v>
      </c>
      <c r="B71" s="330">
        <v>43</v>
      </c>
      <c r="C71" s="298">
        <v>46231</v>
      </c>
      <c r="D71" s="299" t="s">
        <v>201</v>
      </c>
      <c r="E71" s="522">
        <v>50.92</v>
      </c>
      <c r="F71" s="522"/>
      <c r="G71" s="333">
        <f t="shared" si="2"/>
        <v>9633.3599999999933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8</v>
      </c>
      <c r="C72" s="298">
        <v>46231</v>
      </c>
      <c r="D72" s="299" t="s">
        <v>308</v>
      </c>
      <c r="E72" s="522">
        <v>71.75</v>
      </c>
      <c r="F72" s="522"/>
      <c r="G72" s="333">
        <f t="shared" si="2"/>
        <v>9684.2799999999934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6</v>
      </c>
      <c r="C73" s="298">
        <v>46230</v>
      </c>
      <c r="D73" s="299" t="s">
        <v>999</v>
      </c>
      <c r="E73" s="522">
        <v>49.2</v>
      </c>
      <c r="F73" s="522"/>
      <c r="G73" s="333">
        <f t="shared" si="2"/>
        <v>9756.0299999999934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2</v>
      </c>
      <c r="C74" s="298">
        <v>46230</v>
      </c>
      <c r="D74" s="299" t="s">
        <v>353</v>
      </c>
      <c r="E74" s="522">
        <v>20.98</v>
      </c>
      <c r="F74" s="522"/>
      <c r="G74" s="333">
        <f t="shared" si="2"/>
        <v>9805.2299999999941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6</v>
      </c>
      <c r="C75" s="298">
        <v>46230</v>
      </c>
      <c r="D75" s="299" t="s">
        <v>300</v>
      </c>
      <c r="E75" s="522">
        <v>19.16</v>
      </c>
      <c r="F75" s="522"/>
      <c r="G75" s="333">
        <f t="shared" si="2"/>
        <v>9826.2099999999937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2</v>
      </c>
      <c r="C76" s="298">
        <v>46230</v>
      </c>
      <c r="D76" s="299" t="s">
        <v>994</v>
      </c>
      <c r="E76" s="522">
        <v>15.89</v>
      </c>
      <c r="F76" s="522"/>
      <c r="G76" s="333">
        <f t="shared" si="2"/>
        <v>9845.3699999999935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294</v>
      </c>
      <c r="B77" s="330">
        <v>22</v>
      </c>
      <c r="C77" s="298">
        <v>46230</v>
      </c>
      <c r="D77" s="299" t="s">
        <v>998</v>
      </c>
      <c r="E77" s="522">
        <v>15.96</v>
      </c>
      <c r="F77" s="522"/>
      <c r="G77" s="333">
        <f t="shared" si="2"/>
        <v>9861.2599999999929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1</v>
      </c>
      <c r="C78" s="298">
        <v>46230</v>
      </c>
      <c r="D78" s="299" t="s">
        <v>306</v>
      </c>
      <c r="E78" s="522">
        <v>183.73</v>
      </c>
      <c r="F78" s="522"/>
      <c r="G78" s="333">
        <f t="shared" si="2"/>
        <v>9877.2199999999921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4</v>
      </c>
      <c r="C79" s="298">
        <v>46230</v>
      </c>
      <c r="D79" s="299" t="s">
        <v>296</v>
      </c>
      <c r="E79" s="522">
        <v>86.71</v>
      </c>
      <c r="F79" s="522"/>
      <c r="G79" s="333">
        <f t="shared" si="2"/>
        <v>10060.949999999992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2</v>
      </c>
      <c r="C80" s="298">
        <v>46230</v>
      </c>
      <c r="D80" s="299" t="s">
        <v>296</v>
      </c>
      <c r="E80" s="522">
        <v>8.7200000000000006</v>
      </c>
      <c r="F80" s="522"/>
      <c r="G80" s="333">
        <f t="shared" si="2"/>
        <v>10147.659999999991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2</v>
      </c>
      <c r="C81" s="298">
        <v>46230</v>
      </c>
      <c r="D81" s="299" t="s">
        <v>301</v>
      </c>
      <c r="E81" s="522">
        <v>23.5</v>
      </c>
      <c r="F81" s="522"/>
      <c r="G81" s="333">
        <f t="shared" si="2"/>
        <v>10156.37999999999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3</v>
      </c>
      <c r="C82" s="298">
        <v>46230</v>
      </c>
      <c r="D82" s="299" t="s">
        <v>983</v>
      </c>
      <c r="E82" s="522">
        <v>7.18</v>
      </c>
      <c r="F82" s="522"/>
      <c r="G82" s="333">
        <f t="shared" si="2"/>
        <v>10179.87999999999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2</v>
      </c>
      <c r="C83" s="298">
        <v>46229</v>
      </c>
      <c r="D83" s="299" t="s">
        <v>996</v>
      </c>
      <c r="E83" s="522">
        <v>18.350000000000001</v>
      </c>
      <c r="F83" s="522"/>
      <c r="G83" s="333">
        <f t="shared" si="2"/>
        <v>10187.05999999999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8</v>
      </c>
      <c r="C84" s="298">
        <v>46229</v>
      </c>
      <c r="D84" s="299" t="s">
        <v>319</v>
      </c>
      <c r="E84" s="522">
        <v>64.400000000000006</v>
      </c>
      <c r="F84" s="522"/>
      <c r="G84" s="333">
        <f t="shared" si="2"/>
        <v>10205.409999999991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4</v>
      </c>
      <c r="C85" s="298">
        <v>46229</v>
      </c>
      <c r="D85" s="299" t="s">
        <v>296</v>
      </c>
      <c r="E85" s="522">
        <v>42.19</v>
      </c>
      <c r="F85" s="522"/>
      <c r="G85" s="333">
        <f t="shared" si="2"/>
        <v>10269.80999999999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8</v>
      </c>
      <c r="C86" s="298">
        <v>46229</v>
      </c>
      <c r="D86" s="299" t="s">
        <v>296</v>
      </c>
      <c r="E86" s="522">
        <v>60.67</v>
      </c>
      <c r="F86" s="522"/>
      <c r="G86" s="333">
        <f t="shared" si="2"/>
        <v>10311.999999999991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8</v>
      </c>
      <c r="C87" s="298">
        <v>46228</v>
      </c>
      <c r="D87" s="299" t="s">
        <v>995</v>
      </c>
      <c r="E87" s="522">
        <v>40.32</v>
      </c>
      <c r="F87" s="522"/>
      <c r="G87" s="333">
        <f t="shared" si="2"/>
        <v>10372.669999999991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3</v>
      </c>
      <c r="C88" s="298">
        <v>46228</v>
      </c>
      <c r="D88" s="299" t="s">
        <v>455</v>
      </c>
      <c r="E88" s="522">
        <v>7.38</v>
      </c>
      <c r="F88" s="522"/>
      <c r="G88" s="333">
        <f t="shared" si="2"/>
        <v>10412.989999999991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4</v>
      </c>
      <c r="C89" s="298">
        <v>46228</v>
      </c>
      <c r="D89" s="299" t="s">
        <v>455</v>
      </c>
      <c r="E89" s="522">
        <v>39.83</v>
      </c>
      <c r="F89" s="522"/>
      <c r="G89" s="333">
        <f t="shared" si="2"/>
        <v>10420.36999999999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5</v>
      </c>
      <c r="C90" s="298">
        <v>46228</v>
      </c>
      <c r="D90" s="299" t="s">
        <v>475</v>
      </c>
      <c r="E90" s="522">
        <v>20</v>
      </c>
      <c r="F90" s="522"/>
      <c r="G90" s="333">
        <f t="shared" si="2"/>
        <v>10460.19999999999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294</v>
      </c>
      <c r="B91" s="330">
        <v>12</v>
      </c>
      <c r="C91" s="298">
        <v>46228</v>
      </c>
      <c r="D91" s="299" t="s">
        <v>314</v>
      </c>
      <c r="E91" s="522">
        <v>204.48</v>
      </c>
      <c r="F91" s="522"/>
      <c r="G91" s="333">
        <f t="shared" si="2"/>
        <v>10480.19999999999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3</v>
      </c>
      <c r="C92" s="298">
        <v>46228</v>
      </c>
      <c r="D92" s="299" t="s">
        <v>991</v>
      </c>
      <c r="E92" s="522">
        <v>11.33</v>
      </c>
      <c r="F92" s="522"/>
      <c r="G92" s="333">
        <f t="shared" si="2"/>
        <v>10684.679999999989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2</v>
      </c>
      <c r="C93" s="298">
        <v>46228</v>
      </c>
      <c r="D93" s="299" t="s">
        <v>997</v>
      </c>
      <c r="E93" s="522">
        <v>120.77</v>
      </c>
      <c r="F93" s="522"/>
      <c r="G93" s="333">
        <f t="shared" si="2"/>
        <v>10696.009999999989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2</v>
      </c>
      <c r="C94" s="298">
        <v>46227</v>
      </c>
      <c r="D94" s="299" t="s">
        <v>990</v>
      </c>
      <c r="E94" s="522">
        <v>46.21</v>
      </c>
      <c r="F94" s="522"/>
      <c r="G94" s="333">
        <f t="shared" si="2"/>
        <v>10816.77999999999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5</v>
      </c>
      <c r="C95" s="298">
        <v>46227</v>
      </c>
      <c r="D95" s="299" t="s">
        <v>340</v>
      </c>
      <c r="E95" s="522">
        <v>95.85</v>
      </c>
      <c r="F95" s="522"/>
      <c r="G95" s="333">
        <f t="shared" si="2"/>
        <v>10862.989999999989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2</v>
      </c>
      <c r="C96" s="298">
        <v>46227</v>
      </c>
      <c r="D96" s="299" t="s">
        <v>324</v>
      </c>
      <c r="E96" s="522">
        <v>9.06</v>
      </c>
      <c r="F96" s="522"/>
      <c r="G96" s="333">
        <f t="shared" si="2"/>
        <v>10958.839999999989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2</v>
      </c>
      <c r="C97" s="298">
        <v>46227</v>
      </c>
      <c r="D97" s="299" t="s">
        <v>358</v>
      </c>
      <c r="E97" s="522">
        <v>26.47</v>
      </c>
      <c r="F97" s="522"/>
      <c r="G97" s="333">
        <f t="shared" si="2"/>
        <v>10967.899999999989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289</v>
      </c>
      <c r="B98" s="330">
        <v>6</v>
      </c>
      <c r="C98" s="298">
        <v>46227</v>
      </c>
      <c r="D98" s="299" t="s">
        <v>1003</v>
      </c>
      <c r="E98" s="522">
        <v>90</v>
      </c>
      <c r="F98" s="522"/>
      <c r="G98" s="333">
        <f t="shared" si="2"/>
        <v>10994.369999999988</v>
      </c>
      <c r="H98" s="334" t="s">
        <v>298</v>
      </c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3</v>
      </c>
      <c r="C99" s="298">
        <v>46226</v>
      </c>
      <c r="D99" s="299" t="s">
        <v>455</v>
      </c>
      <c r="E99" s="522">
        <v>29.72</v>
      </c>
      <c r="F99" s="522"/>
      <c r="G99" s="333">
        <f t="shared" si="2"/>
        <v>11084.369999999988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287</v>
      </c>
      <c r="B100" s="330" t="s">
        <v>287</v>
      </c>
      <c r="C100" s="298">
        <v>46226</v>
      </c>
      <c r="D100" s="299" t="s">
        <v>315</v>
      </c>
      <c r="E100" s="522">
        <v>133.13999999999999</v>
      </c>
      <c r="F100" s="522">
        <v>133.13999999999999</v>
      </c>
      <c r="G100" s="333">
        <f t="shared" si="2"/>
        <v>11114.089999999987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291</v>
      </c>
      <c r="B101" s="330">
        <v>39</v>
      </c>
      <c r="C101" s="298">
        <v>46226</v>
      </c>
      <c r="D101" s="299" t="s">
        <v>292</v>
      </c>
      <c r="E101" s="522"/>
      <c r="F101" s="522">
        <v>2763.78</v>
      </c>
      <c r="G101" s="333">
        <f t="shared" si="2"/>
        <v>11114.089999999987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8</v>
      </c>
      <c r="C102" s="298">
        <v>46226</v>
      </c>
      <c r="D102" s="299" t="s">
        <v>992</v>
      </c>
      <c r="E102" s="522">
        <v>92.36</v>
      </c>
      <c r="F102" s="522"/>
      <c r="G102" s="333">
        <f t="shared" si="2"/>
        <v>8350.3099999999868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3</v>
      </c>
      <c r="C103" s="298">
        <v>46226</v>
      </c>
      <c r="D103" s="299" t="s">
        <v>983</v>
      </c>
      <c r="E103" s="522">
        <v>25</v>
      </c>
      <c r="F103" s="522"/>
      <c r="G103" s="333">
        <f t="shared" si="2"/>
        <v>8442.6699999999873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4</v>
      </c>
      <c r="C104" s="298">
        <v>46226</v>
      </c>
      <c r="D104" s="299" t="s">
        <v>296</v>
      </c>
      <c r="E104" s="522">
        <v>49.15</v>
      </c>
      <c r="F104" s="522"/>
      <c r="G104" s="333">
        <f t="shared" si="2"/>
        <v>8467.6699999999873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6</v>
      </c>
      <c r="C105" s="298">
        <v>46226</v>
      </c>
      <c r="D105" s="299" t="s">
        <v>993</v>
      </c>
      <c r="E105" s="522">
        <v>21.6</v>
      </c>
      <c r="F105" s="522"/>
      <c r="G105" s="333">
        <f t="shared" si="2"/>
        <v>8516.819999999987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8</v>
      </c>
      <c r="C106" s="298">
        <v>46225</v>
      </c>
      <c r="D106" s="299" t="s">
        <v>319</v>
      </c>
      <c r="E106" s="522">
        <v>21.28</v>
      </c>
      <c r="F106" s="522"/>
      <c r="G106" s="333">
        <f t="shared" si="2"/>
        <v>8538.4199999999873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2</v>
      </c>
      <c r="C107" s="298">
        <v>46225</v>
      </c>
      <c r="D107" s="299" t="s">
        <v>358</v>
      </c>
      <c r="E107" s="522">
        <v>17.260000000000002</v>
      </c>
      <c r="F107" s="522"/>
      <c r="G107" s="333">
        <f t="shared" si="2"/>
        <v>8559.699999999988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291</v>
      </c>
      <c r="B108" s="330">
        <v>40</v>
      </c>
      <c r="C108" s="298">
        <v>46225</v>
      </c>
      <c r="D108" s="299" t="s">
        <v>316</v>
      </c>
      <c r="E108" s="522"/>
      <c r="F108" s="522">
        <v>4292.68</v>
      </c>
      <c r="G108" s="333">
        <f t="shared" si="2"/>
        <v>8576.9599999999882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1</v>
      </c>
      <c r="C109" s="298">
        <v>46223</v>
      </c>
      <c r="D109" s="299" t="s">
        <v>306</v>
      </c>
      <c r="E109" s="522">
        <v>148.97999999999999</v>
      </c>
      <c r="F109" s="522"/>
      <c r="G109" s="333">
        <f t="shared" si="2"/>
        <v>4284.279999999987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294</v>
      </c>
      <c r="B110" s="330">
        <v>22</v>
      </c>
      <c r="C110" s="298">
        <v>46223</v>
      </c>
      <c r="D110" s="299" t="s">
        <v>323</v>
      </c>
      <c r="E110" s="522">
        <v>20.22</v>
      </c>
      <c r="F110" s="522"/>
      <c r="G110" s="333">
        <f t="shared" si="2"/>
        <v>4433.2599999999866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5</v>
      </c>
      <c r="C111" s="298">
        <v>46223</v>
      </c>
      <c r="D111" s="299" t="s">
        <v>988</v>
      </c>
      <c r="E111" s="522">
        <v>-313</v>
      </c>
      <c r="F111" s="522"/>
      <c r="G111" s="333">
        <f t="shared" si="2"/>
        <v>4453.4799999999868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4</v>
      </c>
      <c r="C112" s="298">
        <v>46222</v>
      </c>
      <c r="D112" s="299" t="s">
        <v>310</v>
      </c>
      <c r="E112" s="522">
        <v>43.41</v>
      </c>
      <c r="F112" s="522"/>
      <c r="G112" s="333">
        <f t="shared" si="2"/>
        <v>4140.4799999999868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1</v>
      </c>
      <c r="C113" s="298">
        <v>46222</v>
      </c>
      <c r="D113" s="299" t="s">
        <v>329</v>
      </c>
      <c r="E113" s="522">
        <v>70.98</v>
      </c>
      <c r="F113" s="522"/>
      <c r="G113" s="333">
        <f t="shared" si="2"/>
        <v>4183.8899999999867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1</v>
      </c>
      <c r="C114" s="298">
        <v>46222</v>
      </c>
      <c r="D114" s="299" t="s">
        <v>306</v>
      </c>
      <c r="E114" s="522">
        <v>0.42</v>
      </c>
      <c r="F114" s="522"/>
      <c r="G114" s="333">
        <f t="shared" si="2"/>
        <v>4254.8699999999862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294</v>
      </c>
      <c r="B115" s="330">
        <v>22</v>
      </c>
      <c r="C115" s="298">
        <v>46222</v>
      </c>
      <c r="D115" s="299" t="s">
        <v>923</v>
      </c>
      <c r="E115" s="522">
        <v>7.46</v>
      </c>
      <c r="F115" s="522"/>
      <c r="G115" s="333">
        <f t="shared" si="2"/>
        <v>4255.2899999999863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6</v>
      </c>
      <c r="C116" s="298">
        <v>46222</v>
      </c>
      <c r="D116" s="299" t="s">
        <v>987</v>
      </c>
      <c r="E116" s="522">
        <v>60</v>
      </c>
      <c r="F116" s="522"/>
      <c r="G116" s="333">
        <f t="shared" si="2"/>
        <v>4262.7499999999864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2</v>
      </c>
      <c r="C117" s="298">
        <v>46221</v>
      </c>
      <c r="D117" s="299" t="s">
        <v>346</v>
      </c>
      <c r="E117" s="522">
        <v>11.77</v>
      </c>
      <c r="F117" s="522"/>
      <c r="G117" s="333">
        <f t="shared" si="2"/>
        <v>4322.7499999999864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2</v>
      </c>
      <c r="C118" s="298">
        <v>46221</v>
      </c>
      <c r="D118" s="299" t="s">
        <v>308</v>
      </c>
      <c r="E118" s="522">
        <v>123.68</v>
      </c>
      <c r="F118" s="522"/>
      <c r="G118" s="333">
        <f t="shared" si="2"/>
        <v>4334.5199999999868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8</v>
      </c>
      <c r="C119" s="298">
        <v>46221</v>
      </c>
      <c r="D119" s="299" t="s">
        <v>989</v>
      </c>
      <c r="E119" s="522">
        <v>27.37</v>
      </c>
      <c r="F119" s="522"/>
      <c r="G119" s="333">
        <f t="shared" si="2"/>
        <v>4458.1999999999871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8</v>
      </c>
      <c r="C120" s="298">
        <v>46221</v>
      </c>
      <c r="D120" s="299" t="s">
        <v>989</v>
      </c>
      <c r="E120" s="522">
        <v>25.2</v>
      </c>
      <c r="F120" s="522"/>
      <c r="G120" s="333">
        <f t="shared" si="2"/>
        <v>4485.569999999987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294</v>
      </c>
      <c r="B121" s="330">
        <v>22</v>
      </c>
      <c r="C121" s="298">
        <v>46221</v>
      </c>
      <c r="D121" s="299" t="s">
        <v>930</v>
      </c>
      <c r="E121" s="522">
        <v>13.84</v>
      </c>
      <c r="F121" s="522"/>
      <c r="G121" s="333">
        <f t="shared" si="2"/>
        <v>4510.7699999999868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294</v>
      </c>
      <c r="B122" s="330">
        <v>21</v>
      </c>
      <c r="C122" s="298">
        <v>46220</v>
      </c>
      <c r="D122" s="299" t="s">
        <v>194</v>
      </c>
      <c r="E122" s="522">
        <v>81</v>
      </c>
      <c r="F122" s="522"/>
      <c r="G122" s="333">
        <f t="shared" si="2"/>
        <v>4524.6099999999869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294</v>
      </c>
      <c r="B123" s="330">
        <v>43</v>
      </c>
      <c r="C123" s="298">
        <v>46220</v>
      </c>
      <c r="D123" s="299" t="s">
        <v>333</v>
      </c>
      <c r="E123" s="522">
        <v>22.35</v>
      </c>
      <c r="F123" s="522"/>
      <c r="G123" s="333">
        <f t="shared" si="2"/>
        <v>4605.6099999999869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294</v>
      </c>
      <c r="B124" s="330">
        <v>42</v>
      </c>
      <c r="C124" s="298">
        <v>46220</v>
      </c>
      <c r="D124" s="299" t="s">
        <v>333</v>
      </c>
      <c r="E124" s="522">
        <v>29.8</v>
      </c>
      <c r="F124" s="522"/>
      <c r="G124" s="333">
        <f t="shared" si="2"/>
        <v>4627.9599999999873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294</v>
      </c>
      <c r="B125" s="330">
        <v>17</v>
      </c>
      <c r="C125" s="298">
        <v>46220</v>
      </c>
      <c r="D125" s="299" t="s">
        <v>188</v>
      </c>
      <c r="E125" s="522">
        <v>42.65</v>
      </c>
      <c r="F125" s="522"/>
      <c r="G125" s="333">
        <f t="shared" si="2"/>
        <v>4657.7599999999875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294</v>
      </c>
      <c r="B126" s="330">
        <v>23</v>
      </c>
      <c r="C126" s="298">
        <v>46220</v>
      </c>
      <c r="D126" s="299" t="s">
        <v>63</v>
      </c>
      <c r="E126" s="522">
        <v>529.46</v>
      </c>
      <c r="F126" s="522"/>
      <c r="G126" s="333">
        <f t="shared" si="2"/>
        <v>4700.4099999999871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294</v>
      </c>
      <c r="B127" s="330">
        <v>11</v>
      </c>
      <c r="C127" s="298">
        <v>46219</v>
      </c>
      <c r="D127" s="299" t="s">
        <v>178</v>
      </c>
      <c r="E127" s="522">
        <v>256.64</v>
      </c>
      <c r="F127" s="522"/>
      <c r="G127" s="333">
        <f t="shared" si="2"/>
        <v>5229.8699999999872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5</v>
      </c>
      <c r="C128" s="298">
        <v>46219</v>
      </c>
      <c r="D128" s="299" t="s">
        <v>340</v>
      </c>
      <c r="E128" s="522">
        <v>21.3</v>
      </c>
      <c r="F128" s="522"/>
      <c r="G128" s="333">
        <f t="shared" si="2"/>
        <v>5486.5099999999875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291</v>
      </c>
      <c r="B129" s="330">
        <v>38</v>
      </c>
      <c r="C129" s="298">
        <v>46218</v>
      </c>
      <c r="D129" s="299" t="s">
        <v>293</v>
      </c>
      <c r="E129" s="522"/>
      <c r="F129" s="522">
        <v>4720.84</v>
      </c>
      <c r="G129" s="333">
        <f t="shared" ref="G129:G134" si="3">G130-E129+F129</f>
        <v>5507.8099999999877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5</v>
      </c>
      <c r="C130" s="298">
        <v>46218</v>
      </c>
      <c r="D130" s="299" t="s">
        <v>985</v>
      </c>
      <c r="E130" s="522">
        <v>429.82</v>
      </c>
      <c r="F130" s="522"/>
      <c r="G130" s="333">
        <f t="shared" si="3"/>
        <v>786.96999999998775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2</v>
      </c>
      <c r="C131" s="298">
        <v>46218</v>
      </c>
      <c r="D131" s="299" t="s">
        <v>981</v>
      </c>
      <c r="E131" s="522">
        <v>80.319999999999993</v>
      </c>
      <c r="F131" s="522"/>
      <c r="G131" s="333">
        <f t="shared" si="3"/>
        <v>1216.7899999999877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6</v>
      </c>
      <c r="C132" s="298">
        <v>46216</v>
      </c>
      <c r="D132" s="299" t="s">
        <v>312</v>
      </c>
      <c r="E132" s="522">
        <v>51.94</v>
      </c>
      <c r="F132" s="522"/>
      <c r="G132" s="333">
        <f t="shared" si="3"/>
        <v>1297.1099999999876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2</v>
      </c>
      <c r="C133" s="298">
        <v>46216</v>
      </c>
      <c r="D133" s="299" t="s">
        <v>984</v>
      </c>
      <c r="E133" s="522">
        <v>43.13</v>
      </c>
      <c r="F133" s="522"/>
      <c r="G133" s="333">
        <f t="shared" si="3"/>
        <v>1349.0499999999877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294</v>
      </c>
      <c r="B134" s="330">
        <v>19</v>
      </c>
      <c r="C134" s="298">
        <v>46216</v>
      </c>
      <c r="D134" s="299" t="s">
        <v>191</v>
      </c>
      <c r="E134" s="522">
        <v>200</v>
      </c>
      <c r="F134" s="522"/>
      <c r="G134" s="333">
        <f t="shared" si="3"/>
        <v>1392.1799999999878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294</v>
      </c>
      <c r="B135" s="330">
        <v>15</v>
      </c>
      <c r="C135" s="298">
        <v>46216</v>
      </c>
      <c r="D135" s="299" t="s">
        <v>185</v>
      </c>
      <c r="E135" s="522">
        <v>64.05</v>
      </c>
      <c r="F135" s="522"/>
      <c r="G135" s="333">
        <f t="shared" ref="G135:G237" si="4">G136-E135+F135</f>
        <v>1592.1799999999878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335</v>
      </c>
      <c r="B136" s="330" t="s">
        <v>335</v>
      </c>
      <c r="C136" s="298">
        <v>46216</v>
      </c>
      <c r="D136" s="299" t="s">
        <v>336</v>
      </c>
      <c r="E136" s="522">
        <v>63.44</v>
      </c>
      <c r="F136" s="522"/>
      <c r="G136" s="333">
        <f t="shared" si="4"/>
        <v>1656.2299999999877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289</v>
      </c>
      <c r="B137" s="330">
        <v>4</v>
      </c>
      <c r="C137" s="298">
        <v>46215</v>
      </c>
      <c r="D137" s="299" t="s">
        <v>310</v>
      </c>
      <c r="E137" s="522">
        <v>34.85</v>
      </c>
      <c r="F137" s="522"/>
      <c r="G137" s="333">
        <f t="shared" si="4"/>
        <v>1719.6699999999878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8</v>
      </c>
      <c r="C138" s="298">
        <v>46215</v>
      </c>
      <c r="D138" s="299" t="s">
        <v>982</v>
      </c>
      <c r="E138" s="522">
        <v>29.2</v>
      </c>
      <c r="F138" s="522"/>
      <c r="G138" s="333">
        <f t="shared" si="4"/>
        <v>1754.5199999999877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6</v>
      </c>
      <c r="C139" s="298">
        <v>46215</v>
      </c>
      <c r="D139" s="299" t="s">
        <v>980</v>
      </c>
      <c r="E139" s="522">
        <v>81.75</v>
      </c>
      <c r="F139" s="522"/>
      <c r="G139" s="333">
        <f t="shared" si="4"/>
        <v>1783.7199999999877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5</v>
      </c>
      <c r="C140" s="298">
        <v>46215</v>
      </c>
      <c r="D140" s="299" t="s">
        <v>980</v>
      </c>
      <c r="E140" s="522">
        <v>81.75</v>
      </c>
      <c r="F140" s="522"/>
      <c r="G140" s="333">
        <f t="shared" si="4"/>
        <v>1865.4699999999877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3</v>
      </c>
      <c r="C141" s="298">
        <v>46214</v>
      </c>
      <c r="D141" s="299" t="s">
        <v>983</v>
      </c>
      <c r="E141" s="522">
        <v>25</v>
      </c>
      <c r="F141" s="522"/>
      <c r="G141" s="333">
        <f t="shared" si="4"/>
        <v>1947.2199999999877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294</v>
      </c>
      <c r="B142" s="330">
        <v>22</v>
      </c>
      <c r="C142" s="298">
        <v>46214</v>
      </c>
      <c r="D142" s="299" t="s">
        <v>352</v>
      </c>
      <c r="E142" s="522">
        <v>21.29</v>
      </c>
      <c r="F142" s="522"/>
      <c r="G142" s="333">
        <f t="shared" si="4"/>
        <v>1972.2199999999877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2</v>
      </c>
      <c r="C143" s="298">
        <v>46214</v>
      </c>
      <c r="D143" s="299" t="s">
        <v>308</v>
      </c>
      <c r="E143" s="522">
        <v>54.48</v>
      </c>
      <c r="F143" s="522"/>
      <c r="G143" s="333">
        <f t="shared" si="4"/>
        <v>1993.5099999999877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8</v>
      </c>
      <c r="C144" s="298">
        <v>46214</v>
      </c>
      <c r="D144" s="299" t="s">
        <v>308</v>
      </c>
      <c r="E144" s="522">
        <v>54.49</v>
      </c>
      <c r="F144" s="522"/>
      <c r="G144" s="333">
        <f t="shared" si="4"/>
        <v>2047.9899999999877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1</v>
      </c>
      <c r="C145" s="298">
        <v>46214</v>
      </c>
      <c r="D145" s="299" t="s">
        <v>311</v>
      </c>
      <c r="E145" s="522">
        <v>167.26</v>
      </c>
      <c r="F145" s="522"/>
      <c r="G145" s="333">
        <f t="shared" si="4"/>
        <v>2102.4799999999877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1</v>
      </c>
      <c r="C146" s="298">
        <v>46214</v>
      </c>
      <c r="D146" s="299" t="s">
        <v>329</v>
      </c>
      <c r="E146" s="522">
        <v>81.73</v>
      </c>
      <c r="F146" s="522"/>
      <c r="G146" s="333">
        <f t="shared" si="4"/>
        <v>2269.7399999999875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6</v>
      </c>
      <c r="C147" s="298">
        <v>46213</v>
      </c>
      <c r="D147" s="299" t="s">
        <v>885</v>
      </c>
      <c r="E147" s="522">
        <v>120</v>
      </c>
      <c r="F147" s="522"/>
      <c r="G147" s="333">
        <f t="shared" si="4"/>
        <v>2351.4699999999875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6</v>
      </c>
      <c r="C148" s="298">
        <v>46213</v>
      </c>
      <c r="D148" s="299" t="s">
        <v>907</v>
      </c>
      <c r="E148" s="522">
        <v>-0.06</v>
      </c>
      <c r="F148" s="522"/>
      <c r="G148" s="333">
        <f t="shared" si="4"/>
        <v>2471.4699999999875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294</v>
      </c>
      <c r="B149" s="330">
        <v>22</v>
      </c>
      <c r="C149" s="298">
        <v>46213</v>
      </c>
      <c r="D149" s="299" t="s">
        <v>979</v>
      </c>
      <c r="E149" s="522">
        <v>5.31</v>
      </c>
      <c r="F149" s="522"/>
      <c r="G149" s="333">
        <f t="shared" si="4"/>
        <v>2471.4099999999876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6</v>
      </c>
      <c r="C150" s="298">
        <v>46213</v>
      </c>
      <c r="D150" s="299" t="s">
        <v>300</v>
      </c>
      <c r="E150" s="522">
        <v>25.52</v>
      </c>
      <c r="F150" s="522"/>
      <c r="G150" s="333">
        <f t="shared" si="4"/>
        <v>2476.7199999999875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1</v>
      </c>
      <c r="C151" s="298">
        <v>46213</v>
      </c>
      <c r="D151" s="299" t="s">
        <v>831</v>
      </c>
      <c r="E151" s="522">
        <v>13.03</v>
      </c>
      <c r="F151" s="522"/>
      <c r="G151" s="333">
        <f t="shared" si="4"/>
        <v>2502.2399999999875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2</v>
      </c>
      <c r="C152" s="298">
        <v>46213</v>
      </c>
      <c r="D152" s="299" t="s">
        <v>371</v>
      </c>
      <c r="E152" s="522">
        <v>9.4600000000000009</v>
      </c>
      <c r="F152" s="522"/>
      <c r="G152" s="333">
        <f t="shared" si="4"/>
        <v>2515.2699999999877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2</v>
      </c>
      <c r="C153" s="298">
        <v>46212</v>
      </c>
      <c r="D153" s="299" t="s">
        <v>981</v>
      </c>
      <c r="E153" s="522">
        <v>50.73</v>
      </c>
      <c r="F153" s="522"/>
      <c r="G153" s="333">
        <f t="shared" si="4"/>
        <v>2524.7299999999877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5</v>
      </c>
      <c r="C154" s="298">
        <v>46212</v>
      </c>
      <c r="D154" s="299" t="s">
        <v>854</v>
      </c>
      <c r="E154" s="522">
        <v>10.68</v>
      </c>
      <c r="F154" s="522"/>
      <c r="G154" s="333">
        <f t="shared" si="4"/>
        <v>2575.4599999999878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2</v>
      </c>
      <c r="C155" s="298">
        <v>46212</v>
      </c>
      <c r="D155" s="299" t="s">
        <v>977</v>
      </c>
      <c r="E155" s="522">
        <v>33.29</v>
      </c>
      <c r="F155" s="522"/>
      <c r="G155" s="333">
        <f t="shared" si="4"/>
        <v>2586.1399999999876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6</v>
      </c>
      <c r="C156" s="298">
        <v>46212</v>
      </c>
      <c r="D156" s="299" t="s">
        <v>978</v>
      </c>
      <c r="E156" s="522">
        <v>41.79</v>
      </c>
      <c r="F156" s="522"/>
      <c r="G156" s="333">
        <f t="shared" si="4"/>
        <v>2619.4299999999876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335</v>
      </c>
      <c r="B157" s="330" t="s">
        <v>335</v>
      </c>
      <c r="C157" s="298">
        <v>46212</v>
      </c>
      <c r="D157" s="299" t="s">
        <v>460</v>
      </c>
      <c r="E157" s="522"/>
      <c r="F157" s="522">
        <v>620</v>
      </c>
      <c r="G157" s="333">
        <f t="shared" si="4"/>
        <v>2661.2199999999875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291</v>
      </c>
      <c r="B158" s="330">
        <v>41</v>
      </c>
      <c r="C158" s="298">
        <v>46212</v>
      </c>
      <c r="D158" s="299" t="s">
        <v>974</v>
      </c>
      <c r="E158" s="522"/>
      <c r="F158" s="522">
        <v>800</v>
      </c>
      <c r="G158" s="333">
        <f t="shared" si="4"/>
        <v>2041.2199999999875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291</v>
      </c>
      <c r="B159" s="330">
        <v>39</v>
      </c>
      <c r="C159" s="298">
        <v>46212</v>
      </c>
      <c r="D159" s="299" t="s">
        <v>292</v>
      </c>
      <c r="E159" s="522"/>
      <c r="F159" s="522">
        <v>2763.78</v>
      </c>
      <c r="G159" s="333">
        <f t="shared" si="4"/>
        <v>1241.2199999999875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2</v>
      </c>
      <c r="C160" s="298">
        <v>46211</v>
      </c>
      <c r="D160" s="299" t="s">
        <v>390</v>
      </c>
      <c r="E160" s="522">
        <v>7.73</v>
      </c>
      <c r="F160" s="522"/>
      <c r="G160" s="333">
        <f t="shared" si="4"/>
        <v>-1522.5600000000127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3</v>
      </c>
      <c r="C161" s="298">
        <v>46211</v>
      </c>
      <c r="D161" s="299" t="s">
        <v>904</v>
      </c>
      <c r="E161" s="522">
        <v>3.5</v>
      </c>
      <c r="F161" s="522"/>
      <c r="G161" s="333">
        <f t="shared" si="4"/>
        <v>-1514.8300000000127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289</v>
      </c>
      <c r="B162" s="330">
        <v>4</v>
      </c>
      <c r="C162" s="298">
        <v>46211</v>
      </c>
      <c r="D162" s="299" t="s">
        <v>904</v>
      </c>
      <c r="E162" s="522">
        <v>75.75</v>
      </c>
      <c r="F162" s="522"/>
      <c r="G162" s="333">
        <f t="shared" si="4"/>
        <v>-1511.3300000000127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3</v>
      </c>
      <c r="C163" s="298">
        <v>46211</v>
      </c>
      <c r="D163" s="299" t="s">
        <v>309</v>
      </c>
      <c r="E163" s="522">
        <v>4.1900000000000004</v>
      </c>
      <c r="F163" s="522"/>
      <c r="G163" s="333">
        <f t="shared" si="4"/>
        <v>-1435.5800000000127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1</v>
      </c>
      <c r="C164" s="298">
        <v>46211</v>
      </c>
      <c r="D164" s="299" t="s">
        <v>306</v>
      </c>
      <c r="E164" s="522">
        <v>145.94999999999999</v>
      </c>
      <c r="F164" s="522"/>
      <c r="G164" s="333">
        <f t="shared" si="4"/>
        <v>-1431.3900000000126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4</v>
      </c>
      <c r="C165" s="298">
        <v>46211</v>
      </c>
      <c r="D165" s="299" t="s">
        <v>296</v>
      </c>
      <c r="E165" s="522">
        <v>63.09</v>
      </c>
      <c r="F165" s="522"/>
      <c r="G165" s="333">
        <f t="shared" si="4"/>
        <v>-1285.4400000000126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8</v>
      </c>
      <c r="C166" s="298">
        <v>46211</v>
      </c>
      <c r="D166" s="299" t="s">
        <v>296</v>
      </c>
      <c r="E166" s="522">
        <v>17.739999999999998</v>
      </c>
      <c r="F166" s="522"/>
      <c r="G166" s="333">
        <f t="shared" si="4"/>
        <v>-1222.3500000000126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6</v>
      </c>
      <c r="C167" s="298">
        <v>46211</v>
      </c>
      <c r="D167" s="299" t="s">
        <v>306</v>
      </c>
      <c r="E167" s="522">
        <v>155.91999999999999</v>
      </c>
      <c r="F167" s="522"/>
      <c r="G167" s="333">
        <f t="shared" si="4"/>
        <v>-1204.6100000000126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1</v>
      </c>
      <c r="C168" s="298">
        <v>46211</v>
      </c>
      <c r="D168" s="299" t="s">
        <v>976</v>
      </c>
      <c r="E168" s="522">
        <v>31.58</v>
      </c>
      <c r="F168" s="522"/>
      <c r="G168" s="333">
        <f t="shared" si="4"/>
        <v>-1048.6900000000126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8</v>
      </c>
      <c r="C169" s="298">
        <v>46211</v>
      </c>
      <c r="D169" s="299" t="s">
        <v>455</v>
      </c>
      <c r="E169" s="522">
        <v>23.31</v>
      </c>
      <c r="F169" s="522"/>
      <c r="G169" s="333">
        <f t="shared" si="4"/>
        <v>-1017.1100000000125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6</v>
      </c>
      <c r="C170" s="298">
        <v>46211</v>
      </c>
      <c r="D170" s="299" t="s">
        <v>442</v>
      </c>
      <c r="E170" s="522">
        <v>16</v>
      </c>
      <c r="F170" s="522"/>
      <c r="G170" s="333">
        <f t="shared" si="4"/>
        <v>-993.80000000001257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4</v>
      </c>
      <c r="C171" s="298">
        <v>46210</v>
      </c>
      <c r="D171" s="299" t="s">
        <v>310</v>
      </c>
      <c r="E171" s="522">
        <v>39.11</v>
      </c>
      <c r="F171" s="522"/>
      <c r="G171" s="333">
        <f t="shared" si="4"/>
        <v>-977.80000000001257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294</v>
      </c>
      <c r="B172" s="330">
        <v>9</v>
      </c>
      <c r="C172" s="298">
        <v>46210</v>
      </c>
      <c r="D172" s="299" t="s">
        <v>58</v>
      </c>
      <c r="E172" s="522">
        <v>1231.68</v>
      </c>
      <c r="F172" s="522"/>
      <c r="G172" s="333">
        <f t="shared" si="4"/>
        <v>-938.69000000001256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335</v>
      </c>
      <c r="B173" s="330" t="s">
        <v>335</v>
      </c>
      <c r="C173" s="298">
        <v>46210</v>
      </c>
      <c r="D173" s="299" t="s">
        <v>447</v>
      </c>
      <c r="E173" s="522">
        <v>53.37</v>
      </c>
      <c r="F173" s="522"/>
      <c r="G173" s="333">
        <f t="shared" si="4"/>
        <v>292.9899999999875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294</v>
      </c>
      <c r="B174" s="330">
        <v>13</v>
      </c>
      <c r="C174" s="298">
        <v>46209</v>
      </c>
      <c r="D174" s="299" t="s">
        <v>902</v>
      </c>
      <c r="E174" s="522">
        <v>218.33</v>
      </c>
      <c r="F174" s="522"/>
      <c r="G174" s="333">
        <f t="shared" si="4"/>
        <v>346.35999999998751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287</v>
      </c>
      <c r="B175" s="330" t="s">
        <v>287</v>
      </c>
      <c r="C175" s="298">
        <v>46209</v>
      </c>
      <c r="D175" s="299" t="s">
        <v>959</v>
      </c>
      <c r="E175" s="522">
        <v>1182.68</v>
      </c>
      <c r="F175" s="522">
        <v>1182.68</v>
      </c>
      <c r="G175" s="333">
        <f t="shared" si="4"/>
        <v>564.68999999998755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3</v>
      </c>
      <c r="C176" s="298">
        <v>46209</v>
      </c>
      <c r="D176" s="299" t="s">
        <v>309</v>
      </c>
      <c r="E176" s="522">
        <v>6.19</v>
      </c>
      <c r="F176" s="522"/>
      <c r="G176" s="333">
        <f t="shared" si="4"/>
        <v>564.68999999998755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8</v>
      </c>
      <c r="C177" s="298">
        <v>46209</v>
      </c>
      <c r="D177" s="299" t="s">
        <v>969</v>
      </c>
      <c r="E177" s="522">
        <v>9.7200000000000006</v>
      </c>
      <c r="F177" s="522"/>
      <c r="G177" s="333">
        <f t="shared" si="4"/>
        <v>570.8799999999876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2</v>
      </c>
      <c r="C178" s="298">
        <v>46209</v>
      </c>
      <c r="D178" s="299" t="s">
        <v>353</v>
      </c>
      <c r="E178" s="522">
        <v>21.99</v>
      </c>
      <c r="F178" s="522"/>
      <c r="G178" s="333">
        <f t="shared" si="4"/>
        <v>580.59999999998763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289</v>
      </c>
      <c r="B179" s="330">
        <v>2</v>
      </c>
      <c r="C179" s="298">
        <v>46209</v>
      </c>
      <c r="D179" s="299" t="s">
        <v>296</v>
      </c>
      <c r="E179" s="522">
        <v>10.02</v>
      </c>
      <c r="F179" s="522"/>
      <c r="G179" s="333">
        <f t="shared" si="4"/>
        <v>602.58999999998764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289</v>
      </c>
      <c r="B180" s="330">
        <v>4</v>
      </c>
      <c r="C180" s="298">
        <v>46209</v>
      </c>
      <c r="D180" s="299" t="s">
        <v>296</v>
      </c>
      <c r="E180" s="522">
        <v>55.19</v>
      </c>
      <c r="F180" s="522"/>
      <c r="G180" s="333">
        <f t="shared" si="4"/>
        <v>612.60999999998762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294</v>
      </c>
      <c r="B181" s="330">
        <v>14</v>
      </c>
      <c r="C181" s="298">
        <v>46209</v>
      </c>
      <c r="D181" s="299" t="s">
        <v>958</v>
      </c>
      <c r="E181" s="522">
        <v>66.67</v>
      </c>
      <c r="F181" s="522"/>
      <c r="G181" s="333">
        <f t="shared" si="4"/>
        <v>667.79999999998756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294</v>
      </c>
      <c r="B182" s="330">
        <v>14</v>
      </c>
      <c r="C182" s="298">
        <v>46209</v>
      </c>
      <c r="D182" s="299" t="s">
        <v>367</v>
      </c>
      <c r="E182" s="522">
        <v>70.25</v>
      </c>
      <c r="F182" s="522"/>
      <c r="G182" s="333">
        <f t="shared" si="4"/>
        <v>734.46999999998752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4</v>
      </c>
      <c r="C183" s="298">
        <v>46209</v>
      </c>
      <c r="D183" s="299" t="s">
        <v>334</v>
      </c>
      <c r="E183" s="522">
        <v>36.090000000000003</v>
      </c>
      <c r="F183" s="522"/>
      <c r="G183" s="333">
        <f t="shared" si="4"/>
        <v>804.71999999998752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2</v>
      </c>
      <c r="C184" s="298">
        <v>46209</v>
      </c>
      <c r="D184" s="299" t="s">
        <v>301</v>
      </c>
      <c r="E184" s="522">
        <v>16.05</v>
      </c>
      <c r="F184" s="522"/>
      <c r="G184" s="333">
        <f t="shared" si="4"/>
        <v>840.80999999998755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2</v>
      </c>
      <c r="C185" s="298">
        <v>46208</v>
      </c>
      <c r="D185" s="299" t="s">
        <v>960</v>
      </c>
      <c r="E185" s="522">
        <v>23.03</v>
      </c>
      <c r="F185" s="522"/>
      <c r="G185" s="333">
        <f t="shared" si="4"/>
        <v>856.85999999998751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289</v>
      </c>
      <c r="B186" s="330">
        <v>2</v>
      </c>
      <c r="C186" s="298">
        <v>46208</v>
      </c>
      <c r="D186" s="299" t="s">
        <v>371</v>
      </c>
      <c r="E186" s="522">
        <v>15.11</v>
      </c>
      <c r="F186" s="522"/>
      <c r="G186" s="333">
        <f t="shared" si="4"/>
        <v>879.88999999998748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289</v>
      </c>
      <c r="B187" s="330">
        <v>8</v>
      </c>
      <c r="C187" s="298">
        <v>46207</v>
      </c>
      <c r="D187" s="299" t="s">
        <v>950</v>
      </c>
      <c r="E187" s="522">
        <v>47.95</v>
      </c>
      <c r="F187" s="522"/>
      <c r="G187" s="333">
        <f t="shared" si="4"/>
        <v>894.99999999998749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3</v>
      </c>
      <c r="C188" s="298">
        <v>46207</v>
      </c>
      <c r="D188" s="299" t="s">
        <v>951</v>
      </c>
      <c r="E188" s="522">
        <v>8.75</v>
      </c>
      <c r="F188" s="522"/>
      <c r="G188" s="333">
        <f t="shared" si="4"/>
        <v>942.94999999998754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294</v>
      </c>
      <c r="B189" s="330">
        <v>17</v>
      </c>
      <c r="C189" s="298">
        <v>46207</v>
      </c>
      <c r="D189" s="299" t="s">
        <v>370</v>
      </c>
      <c r="E189" s="522">
        <v>99</v>
      </c>
      <c r="F189" s="522"/>
      <c r="G189" s="333">
        <f t="shared" si="4"/>
        <v>951.69999999998754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8</v>
      </c>
      <c r="C190" s="298">
        <v>46206</v>
      </c>
      <c r="D190" s="299" t="s">
        <v>950</v>
      </c>
      <c r="E190" s="522">
        <v>85.56</v>
      </c>
      <c r="F190" s="522"/>
      <c r="G190" s="333">
        <f t="shared" si="4"/>
        <v>1050.6999999999875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3</v>
      </c>
      <c r="C191" s="298">
        <v>46206</v>
      </c>
      <c r="D191" s="299" t="s">
        <v>952</v>
      </c>
      <c r="E191" s="522">
        <v>25.07</v>
      </c>
      <c r="F191" s="522"/>
      <c r="G191" s="333">
        <f t="shared" si="4"/>
        <v>1136.2599999999875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294</v>
      </c>
      <c r="B192" s="330">
        <v>22</v>
      </c>
      <c r="C192" s="298">
        <v>46206</v>
      </c>
      <c r="D192" s="299" t="s">
        <v>953</v>
      </c>
      <c r="E192" s="522">
        <v>12.77</v>
      </c>
      <c r="F192" s="522"/>
      <c r="G192" s="333">
        <f t="shared" si="4"/>
        <v>1161.3299999999874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8</v>
      </c>
      <c r="C193" s="298">
        <v>46206</v>
      </c>
      <c r="D193" s="299" t="s">
        <v>963</v>
      </c>
      <c r="E193" s="522">
        <v>50</v>
      </c>
      <c r="F193" s="522"/>
      <c r="G193" s="333">
        <f t="shared" si="4"/>
        <v>1174.0999999999874</v>
      </c>
      <c r="H193" s="334" t="s">
        <v>298</v>
      </c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2</v>
      </c>
      <c r="C194" s="298">
        <v>46206</v>
      </c>
      <c r="D194" s="299" t="s">
        <v>964</v>
      </c>
      <c r="E194" s="522">
        <v>70</v>
      </c>
      <c r="F194" s="522"/>
      <c r="G194" s="333">
        <f t="shared" si="4"/>
        <v>1224.0999999999874</v>
      </c>
      <c r="H194" s="334" t="s">
        <v>298</v>
      </c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6</v>
      </c>
      <c r="C195" s="298">
        <v>46206</v>
      </c>
      <c r="D195" s="299" t="s">
        <v>965</v>
      </c>
      <c r="E195" s="522">
        <v>64</v>
      </c>
      <c r="F195" s="522"/>
      <c r="G195" s="333">
        <f t="shared" si="4"/>
        <v>1294.0999999999874</v>
      </c>
      <c r="H195" s="334" t="s">
        <v>298</v>
      </c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289</v>
      </c>
      <c r="B196" s="330">
        <v>5</v>
      </c>
      <c r="C196" s="298">
        <v>46206</v>
      </c>
      <c r="D196" s="299" t="s">
        <v>962</v>
      </c>
      <c r="E196" s="522">
        <v>286.49</v>
      </c>
      <c r="F196" s="522"/>
      <c r="G196" s="333">
        <f t="shared" si="4"/>
        <v>1358.0999999999874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6</v>
      </c>
      <c r="C197" s="298">
        <v>46206</v>
      </c>
      <c r="D197" s="299" t="s">
        <v>954</v>
      </c>
      <c r="E197" s="522">
        <v>36</v>
      </c>
      <c r="F197" s="522"/>
      <c r="G197" s="333">
        <f t="shared" si="4"/>
        <v>1644.5899999999874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287</v>
      </c>
      <c r="B198" s="330" t="s">
        <v>287</v>
      </c>
      <c r="C198" s="298">
        <v>46205</v>
      </c>
      <c r="D198" s="299" t="s">
        <v>956</v>
      </c>
      <c r="E198" s="522">
        <v>-200</v>
      </c>
      <c r="F198" s="522"/>
      <c r="G198" s="333">
        <f t="shared" si="4"/>
        <v>1680.5899999999874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287</v>
      </c>
      <c r="B199" s="330" t="s">
        <v>287</v>
      </c>
      <c r="C199" s="298">
        <v>46205</v>
      </c>
      <c r="D199" s="299" t="s">
        <v>956</v>
      </c>
      <c r="E199" s="522">
        <v>-4</v>
      </c>
      <c r="F199" s="522"/>
      <c r="G199" s="333">
        <f t="shared" si="4"/>
        <v>1480.5899999999874</v>
      </c>
      <c r="H199" s="334" t="s">
        <v>298</v>
      </c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287</v>
      </c>
      <c r="B200" s="330" t="s">
        <v>287</v>
      </c>
      <c r="C200" s="298">
        <v>46205</v>
      </c>
      <c r="D200" s="299" t="s">
        <v>956</v>
      </c>
      <c r="E200" s="522">
        <v>204</v>
      </c>
      <c r="F200" s="522"/>
      <c r="G200" s="333">
        <f t="shared" si="4"/>
        <v>1476.5899999999874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6</v>
      </c>
      <c r="C201" s="298">
        <v>46205</v>
      </c>
      <c r="D201" s="299" t="s">
        <v>966</v>
      </c>
      <c r="E201" s="522">
        <v>20</v>
      </c>
      <c r="F201" s="522"/>
      <c r="G201" s="333">
        <f t="shared" si="4"/>
        <v>1680.5899999999874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287</v>
      </c>
      <c r="B202" s="330" t="s">
        <v>287</v>
      </c>
      <c r="C202" s="298">
        <v>46205</v>
      </c>
      <c r="D202" s="299" t="s">
        <v>967</v>
      </c>
      <c r="E202" s="522">
        <v>70</v>
      </c>
      <c r="F202" s="522">
        <v>70</v>
      </c>
      <c r="G202" s="333">
        <f t="shared" si="4"/>
        <v>1700.5899999999874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287</v>
      </c>
      <c r="B203" s="330" t="s">
        <v>287</v>
      </c>
      <c r="C203" s="298">
        <v>46205</v>
      </c>
      <c r="D203" s="299" t="s">
        <v>968</v>
      </c>
      <c r="E203" s="522">
        <v>783</v>
      </c>
      <c r="F203" s="522">
        <v>783</v>
      </c>
      <c r="G203" s="333">
        <f t="shared" si="4"/>
        <v>1700.5899999999874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294</v>
      </c>
      <c r="B204" s="330">
        <v>22</v>
      </c>
      <c r="C204" s="298">
        <v>46205</v>
      </c>
      <c r="D204" s="299" t="s">
        <v>375</v>
      </c>
      <c r="E204" s="522">
        <v>6.37</v>
      </c>
      <c r="F204" s="522"/>
      <c r="G204" s="333">
        <f t="shared" si="4"/>
        <v>1700.5899999999874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2</v>
      </c>
      <c r="C205" s="298">
        <v>46205</v>
      </c>
      <c r="D205" s="299" t="s">
        <v>961</v>
      </c>
      <c r="E205" s="522">
        <v>21</v>
      </c>
      <c r="F205" s="522"/>
      <c r="G205" s="333">
        <f t="shared" si="4"/>
        <v>1706.9599999999873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284</v>
      </c>
      <c r="B206" s="330">
        <v>36</v>
      </c>
      <c r="C206" s="298">
        <v>46205</v>
      </c>
      <c r="D206" s="299" t="s">
        <v>374</v>
      </c>
      <c r="E206" s="522">
        <v>50</v>
      </c>
      <c r="F206" s="522"/>
      <c r="G206" s="333">
        <f t="shared" si="4"/>
        <v>1727.9599999999873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8</v>
      </c>
      <c r="C207" s="298">
        <v>46205</v>
      </c>
      <c r="D207" s="299" t="s">
        <v>319</v>
      </c>
      <c r="E207" s="522">
        <v>53.8</v>
      </c>
      <c r="F207" s="522"/>
      <c r="G207" s="333">
        <f t="shared" si="4"/>
        <v>1777.9599999999873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3</v>
      </c>
      <c r="C208" s="298">
        <v>46204</v>
      </c>
      <c r="D208" s="299" t="s">
        <v>309</v>
      </c>
      <c r="E208" s="522">
        <v>4.1900000000000004</v>
      </c>
      <c r="F208" s="522"/>
      <c r="G208" s="333">
        <f t="shared" si="4"/>
        <v>1831.7599999999873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1</v>
      </c>
      <c r="C209" s="298">
        <v>46204</v>
      </c>
      <c r="D209" s="299" t="s">
        <v>311</v>
      </c>
      <c r="E209" s="522">
        <v>169.54</v>
      </c>
      <c r="F209" s="522"/>
      <c r="G209" s="333">
        <f t="shared" si="4"/>
        <v>1835.9499999999873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2</v>
      </c>
      <c r="C210" s="298">
        <v>46204</v>
      </c>
      <c r="D210" s="299" t="s">
        <v>955</v>
      </c>
      <c r="E210" s="522">
        <v>64.2</v>
      </c>
      <c r="F210" s="522"/>
      <c r="G210" s="333">
        <f t="shared" si="4"/>
        <v>2005.4899999999873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8</v>
      </c>
      <c r="C211" s="298">
        <v>46204</v>
      </c>
      <c r="D211" s="299" t="s">
        <v>319</v>
      </c>
      <c r="E211" s="522">
        <v>150.86000000000001</v>
      </c>
      <c r="F211" s="522"/>
      <c r="G211" s="333">
        <f t="shared" si="4"/>
        <v>2069.6899999999873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3</v>
      </c>
      <c r="C212" s="298">
        <v>46204</v>
      </c>
      <c r="D212" s="299" t="s">
        <v>455</v>
      </c>
      <c r="E212" s="522">
        <v>10.41</v>
      </c>
      <c r="F212" s="522"/>
      <c r="G212" s="333">
        <f t="shared" si="4"/>
        <v>2220.5499999999874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1</v>
      </c>
      <c r="C213" s="298">
        <v>46204</v>
      </c>
      <c r="D213" s="299" t="s">
        <v>306</v>
      </c>
      <c r="E213" s="522">
        <v>98.37</v>
      </c>
      <c r="F213" s="522"/>
      <c r="G213" s="333">
        <f t="shared" si="4"/>
        <v>2230.9599999999873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6</v>
      </c>
      <c r="C214" s="298">
        <v>46204</v>
      </c>
      <c r="D214" s="299" t="s">
        <v>397</v>
      </c>
      <c r="E214" s="522">
        <v>54.76</v>
      </c>
      <c r="F214" s="522"/>
      <c r="G214" s="333">
        <f t="shared" si="4"/>
        <v>2329.3299999999872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284</v>
      </c>
      <c r="B215" s="330">
        <v>37</v>
      </c>
      <c r="C215" s="298">
        <v>46203</v>
      </c>
      <c r="D215" s="299" t="s">
        <v>970</v>
      </c>
      <c r="E215" s="522">
        <v>6487.16</v>
      </c>
      <c r="F215" s="522"/>
      <c r="G215" s="333">
        <f t="shared" si="4"/>
        <v>2384.0899999999874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286</v>
      </c>
      <c r="B216" s="330">
        <v>25</v>
      </c>
      <c r="C216" s="298">
        <v>46203</v>
      </c>
      <c r="D216" s="298" t="s">
        <v>204</v>
      </c>
      <c r="E216" s="331">
        <v>350</v>
      </c>
      <c r="F216" s="522"/>
      <c r="G216" s="333">
        <f t="shared" si="4"/>
        <v>8871.2499999999873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286</v>
      </c>
      <c r="B217" s="330">
        <v>26</v>
      </c>
      <c r="C217" s="298">
        <v>46203</v>
      </c>
      <c r="D217" s="298" t="s">
        <v>205</v>
      </c>
      <c r="E217" s="331">
        <v>320</v>
      </c>
      <c r="F217" s="522"/>
      <c r="G217" s="333">
        <f t="shared" si="4"/>
        <v>9221.2499999999873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286</v>
      </c>
      <c r="B218" s="330">
        <v>27</v>
      </c>
      <c r="C218" s="298">
        <v>46203</v>
      </c>
      <c r="D218" s="298" t="s">
        <v>206</v>
      </c>
      <c r="E218" s="331">
        <v>25</v>
      </c>
      <c r="F218" s="522"/>
      <c r="G218" s="333">
        <f t="shared" si="4"/>
        <v>9541.2499999999873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286</v>
      </c>
      <c r="B219" s="330">
        <v>28</v>
      </c>
      <c r="C219" s="298">
        <v>46203</v>
      </c>
      <c r="D219" s="298" t="s">
        <v>207</v>
      </c>
      <c r="E219" s="331">
        <v>25</v>
      </c>
      <c r="F219" s="522"/>
      <c r="G219" s="333">
        <f t="shared" si="4"/>
        <v>9566.2499999999873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286</v>
      </c>
      <c r="B220" s="330">
        <v>29</v>
      </c>
      <c r="C220" s="298">
        <v>46203</v>
      </c>
      <c r="D220" s="298" t="s">
        <v>208</v>
      </c>
      <c r="E220" s="331">
        <v>45</v>
      </c>
      <c r="F220" s="522"/>
      <c r="G220" s="333">
        <f t="shared" si="4"/>
        <v>9591.2499999999873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286</v>
      </c>
      <c r="B221" s="330">
        <v>30</v>
      </c>
      <c r="C221" s="298">
        <v>46203</v>
      </c>
      <c r="D221" s="298" t="s">
        <v>209</v>
      </c>
      <c r="E221" s="331">
        <v>400</v>
      </c>
      <c r="F221" s="522"/>
      <c r="G221" s="333">
        <f t="shared" si="4"/>
        <v>9636.2499999999873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286</v>
      </c>
      <c r="B222" s="330">
        <v>31</v>
      </c>
      <c r="C222" s="298">
        <v>46203</v>
      </c>
      <c r="D222" s="298" t="s">
        <v>210</v>
      </c>
      <c r="E222" s="331">
        <v>375</v>
      </c>
      <c r="F222" s="522"/>
      <c r="G222" s="333">
        <f t="shared" si="4"/>
        <v>10036.249999999987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286</v>
      </c>
      <c r="B223" s="330">
        <v>32</v>
      </c>
      <c r="C223" s="298">
        <v>46203</v>
      </c>
      <c r="D223" s="298" t="s">
        <v>211</v>
      </c>
      <c r="E223" s="331">
        <v>100</v>
      </c>
      <c r="F223" s="522"/>
      <c r="G223" s="333">
        <f t="shared" si="4"/>
        <v>10411.249999999987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286</v>
      </c>
      <c r="B224" s="330">
        <v>33</v>
      </c>
      <c r="C224" s="298">
        <v>46203</v>
      </c>
      <c r="D224" s="298" t="s">
        <v>212</v>
      </c>
      <c r="E224" s="331">
        <v>85</v>
      </c>
      <c r="F224" s="522"/>
      <c r="G224" s="333">
        <f t="shared" si="4"/>
        <v>10511.249999999987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286</v>
      </c>
      <c r="B225" s="330">
        <v>34</v>
      </c>
      <c r="C225" s="298">
        <v>46203</v>
      </c>
      <c r="D225" s="298" t="s">
        <v>213</v>
      </c>
      <c r="E225" s="331">
        <v>230</v>
      </c>
      <c r="F225" s="522"/>
      <c r="G225" s="333">
        <f t="shared" si="4"/>
        <v>10596.249999999987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286</v>
      </c>
      <c r="B226" s="330">
        <v>35</v>
      </c>
      <c r="C226" s="298">
        <v>46203</v>
      </c>
      <c r="D226" s="298" t="s">
        <v>214</v>
      </c>
      <c r="E226" s="331">
        <v>45</v>
      </c>
      <c r="F226" s="522"/>
      <c r="G226" s="333">
        <f t="shared" si="4"/>
        <v>10826.249999999987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294</v>
      </c>
      <c r="B227" s="330">
        <v>10</v>
      </c>
      <c r="C227" s="298">
        <v>46203</v>
      </c>
      <c r="D227" s="298" t="s">
        <v>176</v>
      </c>
      <c r="E227" s="522">
        <v>17.899999999999999</v>
      </c>
      <c r="F227" s="522"/>
      <c r="G227" s="333">
        <f t="shared" si="4"/>
        <v>10871.249999999987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287</v>
      </c>
      <c r="B228" s="330" t="s">
        <v>287</v>
      </c>
      <c r="C228" s="298">
        <v>46203</v>
      </c>
      <c r="D228" s="299" t="s">
        <v>423</v>
      </c>
      <c r="E228" s="522">
        <v>185.64</v>
      </c>
      <c r="F228" s="522">
        <v>185.64</v>
      </c>
      <c r="G228" s="333">
        <f t="shared" si="4"/>
        <v>10889.149999999987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6</v>
      </c>
      <c r="C229" s="298">
        <v>46203</v>
      </c>
      <c r="D229" s="299" t="s">
        <v>947</v>
      </c>
      <c r="E229" s="522">
        <v>-20</v>
      </c>
      <c r="F229" s="522"/>
      <c r="G229" s="333">
        <f t="shared" si="4"/>
        <v>10889.149999999987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287</v>
      </c>
      <c r="B230" s="330" t="s">
        <v>287</v>
      </c>
      <c r="C230" s="298">
        <v>46202</v>
      </c>
      <c r="D230" s="299" t="s">
        <v>948</v>
      </c>
      <c r="E230" s="522">
        <v>580</v>
      </c>
      <c r="F230" s="522">
        <v>580</v>
      </c>
      <c r="G230" s="333">
        <f t="shared" si="4"/>
        <v>10869.149999999987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291</v>
      </c>
      <c r="B231" s="330">
        <v>38</v>
      </c>
      <c r="C231" s="298">
        <v>46202</v>
      </c>
      <c r="D231" s="299" t="s">
        <v>293</v>
      </c>
      <c r="E231" s="522"/>
      <c r="F231" s="522">
        <v>4720.8599999999997</v>
      </c>
      <c r="G231" s="333">
        <f t="shared" si="4"/>
        <v>10869.149999999987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287</v>
      </c>
      <c r="B232" s="330" t="s">
        <v>287</v>
      </c>
      <c r="C232" s="298">
        <v>46202</v>
      </c>
      <c r="D232" s="299" t="s">
        <v>942</v>
      </c>
      <c r="E232" s="522">
        <v>180</v>
      </c>
      <c r="F232" s="522">
        <v>180</v>
      </c>
      <c r="G232" s="333">
        <f t="shared" si="4"/>
        <v>6148.2899999999863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294</v>
      </c>
      <c r="B233" s="330">
        <v>20</v>
      </c>
      <c r="C233" s="298">
        <v>46202</v>
      </c>
      <c r="D233" s="299" t="s">
        <v>193</v>
      </c>
      <c r="E233" s="522">
        <v>600</v>
      </c>
      <c r="F233" s="522"/>
      <c r="G233" s="333">
        <f t="shared" si="4"/>
        <v>6148.2899999999863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1</v>
      </c>
      <c r="C234" s="298">
        <v>46202</v>
      </c>
      <c r="D234" s="299" t="s">
        <v>306</v>
      </c>
      <c r="E234" s="522">
        <v>102.13</v>
      </c>
      <c r="F234" s="522"/>
      <c r="G234" s="333">
        <f t="shared" si="4"/>
        <v>6748.2899999999863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4</v>
      </c>
      <c r="C235" s="298">
        <v>46202</v>
      </c>
      <c r="D235" s="299" t="s">
        <v>310</v>
      </c>
      <c r="E235" s="522">
        <v>40.56</v>
      </c>
      <c r="F235" s="522"/>
      <c r="G235" s="333">
        <f t="shared" si="4"/>
        <v>6850.4199999999864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3</v>
      </c>
      <c r="C236" s="298">
        <v>46202</v>
      </c>
      <c r="D236" s="299" t="s">
        <v>310</v>
      </c>
      <c r="E236" s="522">
        <v>6.84</v>
      </c>
      <c r="F236" s="522"/>
      <c r="G236" s="333">
        <f t="shared" si="4"/>
        <v>6890.9799999999868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3</v>
      </c>
      <c r="C237" s="298">
        <v>46202</v>
      </c>
      <c r="D237" s="299" t="s">
        <v>880</v>
      </c>
      <c r="E237" s="522">
        <v>11.98</v>
      </c>
      <c r="F237" s="522"/>
      <c r="G237" s="333">
        <f t="shared" si="4"/>
        <v>6897.819999999987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2</v>
      </c>
      <c r="C238" s="298">
        <v>46201</v>
      </c>
      <c r="D238" s="299" t="s">
        <v>353</v>
      </c>
      <c r="E238" s="522">
        <v>14.99</v>
      </c>
      <c r="F238" s="522"/>
      <c r="G238" s="333">
        <f t="shared" ref="G238:G251" si="5">G239-E238+F238</f>
        <v>6909.7999999999865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2</v>
      </c>
      <c r="C239" s="298">
        <v>46201</v>
      </c>
      <c r="D239" s="299" t="s">
        <v>358</v>
      </c>
      <c r="E239" s="522">
        <v>11.29</v>
      </c>
      <c r="F239" s="522"/>
      <c r="G239" s="333">
        <f t="shared" si="5"/>
        <v>6924.7899999999863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289</v>
      </c>
      <c r="B240" s="330">
        <v>8</v>
      </c>
      <c r="C240" s="298">
        <v>46201</v>
      </c>
      <c r="D240" s="299" t="s">
        <v>319</v>
      </c>
      <c r="E240" s="522">
        <v>158.96</v>
      </c>
      <c r="F240" s="522"/>
      <c r="G240" s="333">
        <f t="shared" si="5"/>
        <v>6936.0799999999863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6</v>
      </c>
      <c r="C241" s="298">
        <v>46201</v>
      </c>
      <c r="D241" s="299" t="s">
        <v>397</v>
      </c>
      <c r="E241" s="522">
        <v>53.24</v>
      </c>
      <c r="F241" s="522"/>
      <c r="G241" s="333">
        <f t="shared" si="5"/>
        <v>7095.0399999999863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2</v>
      </c>
      <c r="C242" s="298">
        <v>46200</v>
      </c>
      <c r="D242" s="299" t="s">
        <v>917</v>
      </c>
      <c r="E242" s="522">
        <v>122.77</v>
      </c>
      <c r="F242" s="522"/>
      <c r="G242" s="333">
        <f t="shared" si="5"/>
        <v>7148.2799999999861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1</v>
      </c>
      <c r="C243" s="298">
        <v>46200</v>
      </c>
      <c r="D243" s="299" t="s">
        <v>831</v>
      </c>
      <c r="E243" s="522">
        <v>77.67</v>
      </c>
      <c r="F243" s="522"/>
      <c r="G243" s="333">
        <f t="shared" si="5"/>
        <v>7271.0499999999865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5</v>
      </c>
      <c r="C244" s="298">
        <v>46200</v>
      </c>
      <c r="D244" s="299" t="s">
        <v>943</v>
      </c>
      <c r="E244" s="522">
        <v>32.99</v>
      </c>
      <c r="F244" s="522"/>
      <c r="G244" s="333">
        <f t="shared" si="5"/>
        <v>7348.7199999999866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287</v>
      </c>
      <c r="B245" s="330" t="s">
        <v>287</v>
      </c>
      <c r="C245" s="298">
        <v>46200</v>
      </c>
      <c r="D245" s="299" t="s">
        <v>945</v>
      </c>
      <c r="E245" s="522">
        <v>207.96</v>
      </c>
      <c r="F245" s="522">
        <v>207.96</v>
      </c>
      <c r="G245" s="333">
        <f t="shared" si="5"/>
        <v>7381.7099999999864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2</v>
      </c>
      <c r="C246" s="298">
        <v>46199</v>
      </c>
      <c r="D246" s="299" t="s">
        <v>868</v>
      </c>
      <c r="E246" s="522">
        <v>51.84</v>
      </c>
      <c r="F246" s="522"/>
      <c r="G246" s="333">
        <f t="shared" si="5"/>
        <v>7381.7099999999864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3</v>
      </c>
      <c r="C247" s="298">
        <v>46199</v>
      </c>
      <c r="D247" s="299" t="s">
        <v>296</v>
      </c>
      <c r="E247" s="522">
        <v>10.31</v>
      </c>
      <c r="F247" s="522"/>
      <c r="G247" s="333">
        <f t="shared" si="5"/>
        <v>7433.5499999999865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4</v>
      </c>
      <c r="C248" s="298">
        <v>46199</v>
      </c>
      <c r="D248" s="299" t="s">
        <v>296</v>
      </c>
      <c r="E248" s="522">
        <v>87.14</v>
      </c>
      <c r="F248" s="522"/>
      <c r="G248" s="333">
        <f t="shared" si="5"/>
        <v>7443.8599999999869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5</v>
      </c>
      <c r="C249" s="298">
        <v>46199</v>
      </c>
      <c r="D249" s="299" t="s">
        <v>940</v>
      </c>
      <c r="E249" s="522">
        <v>20</v>
      </c>
      <c r="F249" s="522"/>
      <c r="G249" s="333">
        <f t="shared" si="5"/>
        <v>7530.9999999999873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294</v>
      </c>
      <c r="B250" s="330">
        <v>12</v>
      </c>
      <c r="C250" s="298">
        <v>46198</v>
      </c>
      <c r="D250" s="299" t="s">
        <v>314</v>
      </c>
      <c r="E250" s="522">
        <v>204.48</v>
      </c>
      <c r="F250" s="522"/>
      <c r="G250" s="333">
        <f t="shared" si="5"/>
        <v>7550.9999999999873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291</v>
      </c>
      <c r="B251" s="330">
        <v>39</v>
      </c>
      <c r="C251" s="298">
        <v>46198</v>
      </c>
      <c r="D251" s="299" t="s">
        <v>292</v>
      </c>
      <c r="E251" s="522"/>
      <c r="F251" s="522">
        <v>2763.77</v>
      </c>
      <c r="G251" s="333">
        <f t="shared" si="5"/>
        <v>7755.4799999999868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5</v>
      </c>
      <c r="C252" s="298">
        <v>46198</v>
      </c>
      <c r="D252" s="299" t="s">
        <v>846</v>
      </c>
      <c r="E252" s="522">
        <v>11.2</v>
      </c>
      <c r="F252" s="522"/>
      <c r="G252" s="333">
        <f t="shared" ref="G252:G272" si="6">G253-E252+F252</f>
        <v>4991.7099999999864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289</v>
      </c>
      <c r="B253" s="330">
        <v>2</v>
      </c>
      <c r="C253" s="298">
        <v>46197</v>
      </c>
      <c r="D253" s="299" t="s">
        <v>941</v>
      </c>
      <c r="E253" s="522">
        <v>15.99</v>
      </c>
      <c r="F253" s="522"/>
      <c r="G253" s="333">
        <f t="shared" si="6"/>
        <v>5002.9099999999862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289</v>
      </c>
      <c r="B254" s="330">
        <v>5</v>
      </c>
      <c r="C254" s="298">
        <v>46197</v>
      </c>
      <c r="D254" s="299" t="s">
        <v>340</v>
      </c>
      <c r="E254" s="522">
        <v>47.93</v>
      </c>
      <c r="F254" s="522"/>
      <c r="G254" s="333">
        <f t="shared" si="6"/>
        <v>5018.899999999986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294</v>
      </c>
      <c r="B255" s="330">
        <v>43</v>
      </c>
      <c r="C255" s="298">
        <v>46197</v>
      </c>
      <c r="D255" s="299" t="s">
        <v>201</v>
      </c>
      <c r="E255" s="522">
        <v>42.84</v>
      </c>
      <c r="F255" s="522"/>
      <c r="G255" s="333">
        <f t="shared" si="6"/>
        <v>5066.8299999999863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294</v>
      </c>
      <c r="B256" s="330">
        <v>42</v>
      </c>
      <c r="C256" s="298">
        <v>46197</v>
      </c>
      <c r="D256" s="299" t="s">
        <v>200</v>
      </c>
      <c r="E256" s="522">
        <v>99.4</v>
      </c>
      <c r="F256" s="522"/>
      <c r="G256" s="333">
        <f t="shared" si="6"/>
        <v>5109.6699999999864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8</v>
      </c>
      <c r="C257" s="298">
        <v>46196</v>
      </c>
      <c r="D257" s="299" t="s">
        <v>319</v>
      </c>
      <c r="E257" s="522">
        <v>5.68</v>
      </c>
      <c r="F257" s="522"/>
      <c r="G257" s="333">
        <f t="shared" si="6"/>
        <v>5209.0699999999861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1</v>
      </c>
      <c r="C258" s="298">
        <v>46196</v>
      </c>
      <c r="D258" s="299" t="s">
        <v>306</v>
      </c>
      <c r="E258" s="522">
        <v>167.73</v>
      </c>
      <c r="F258" s="522"/>
      <c r="G258" s="333">
        <f t="shared" si="6"/>
        <v>5214.7499999999864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4</v>
      </c>
      <c r="C259" s="298">
        <v>46196</v>
      </c>
      <c r="D259" s="299" t="s">
        <v>296</v>
      </c>
      <c r="E259" s="522">
        <v>40.81</v>
      </c>
      <c r="F259" s="522"/>
      <c r="G259" s="333">
        <f t="shared" si="6"/>
        <v>5382.4799999999859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2</v>
      </c>
      <c r="C260" s="298">
        <v>46196</v>
      </c>
      <c r="D260" s="299" t="s">
        <v>334</v>
      </c>
      <c r="E260" s="522">
        <v>17.68</v>
      </c>
      <c r="F260" s="522"/>
      <c r="G260" s="333">
        <f t="shared" si="6"/>
        <v>5423.2899999999863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3</v>
      </c>
      <c r="C261" s="298">
        <v>46196</v>
      </c>
      <c r="D261" s="299" t="s">
        <v>320</v>
      </c>
      <c r="E261" s="522">
        <v>5.19</v>
      </c>
      <c r="F261" s="522"/>
      <c r="G261" s="333">
        <f t="shared" si="6"/>
        <v>5440.9699999999866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8</v>
      </c>
      <c r="C262" s="298">
        <v>46196</v>
      </c>
      <c r="D262" s="299" t="s">
        <v>308</v>
      </c>
      <c r="E262" s="522">
        <v>71.75</v>
      </c>
      <c r="F262" s="522"/>
      <c r="G262" s="333">
        <f t="shared" si="6"/>
        <v>5446.1599999999862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294</v>
      </c>
      <c r="B263" s="330">
        <v>22</v>
      </c>
      <c r="C263" s="298">
        <v>46196</v>
      </c>
      <c r="D263" s="299" t="s">
        <v>835</v>
      </c>
      <c r="E263" s="522">
        <v>15.96</v>
      </c>
      <c r="F263" s="522"/>
      <c r="G263" s="333">
        <f t="shared" si="6"/>
        <v>5517.9099999999862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2</v>
      </c>
      <c r="C264" s="298">
        <v>46195</v>
      </c>
      <c r="D264" s="299" t="s">
        <v>334</v>
      </c>
      <c r="E264" s="522">
        <v>7.89</v>
      </c>
      <c r="F264" s="522"/>
      <c r="G264" s="333">
        <f t="shared" si="6"/>
        <v>5533.8699999999862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287</v>
      </c>
      <c r="B265" s="330" t="s">
        <v>287</v>
      </c>
      <c r="C265" s="298">
        <v>46195</v>
      </c>
      <c r="D265" s="299" t="s">
        <v>939</v>
      </c>
      <c r="E265" s="522">
        <v>86.07</v>
      </c>
      <c r="F265" s="522">
        <v>86.07</v>
      </c>
      <c r="G265" s="333">
        <f t="shared" si="6"/>
        <v>5541.7599999999866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287</v>
      </c>
      <c r="B266" s="330" t="s">
        <v>287</v>
      </c>
      <c r="C266" s="298">
        <v>46195</v>
      </c>
      <c r="D266" s="299" t="s">
        <v>922</v>
      </c>
      <c r="E266" s="522">
        <v>14.98</v>
      </c>
      <c r="F266" s="522">
        <v>14.98</v>
      </c>
      <c r="G266" s="333">
        <f t="shared" si="6"/>
        <v>5541.7599999999866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287</v>
      </c>
      <c r="B267" s="330" t="s">
        <v>287</v>
      </c>
      <c r="C267" s="298">
        <v>46195</v>
      </c>
      <c r="D267" s="299" t="s">
        <v>936</v>
      </c>
      <c r="E267" s="522">
        <v>83.52</v>
      </c>
      <c r="F267" s="522">
        <v>83.52</v>
      </c>
      <c r="G267" s="333">
        <f t="shared" si="6"/>
        <v>5541.7599999999866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287</v>
      </c>
      <c r="B268" s="330" t="s">
        <v>287</v>
      </c>
      <c r="C268" s="298">
        <v>46195</v>
      </c>
      <c r="D268" s="299" t="s">
        <v>937</v>
      </c>
      <c r="E268" s="522">
        <v>62.19</v>
      </c>
      <c r="F268" s="522">
        <v>62.19</v>
      </c>
      <c r="G268" s="333">
        <f t="shared" si="6"/>
        <v>5541.7599999999866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3</v>
      </c>
      <c r="C269" s="298">
        <v>46195</v>
      </c>
      <c r="D269" s="299" t="s">
        <v>310</v>
      </c>
      <c r="E269" s="522">
        <v>6.99</v>
      </c>
      <c r="F269" s="522"/>
      <c r="G269" s="333">
        <f t="shared" si="6"/>
        <v>5541.7599999999866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287</v>
      </c>
      <c r="B270" s="330" t="s">
        <v>287</v>
      </c>
      <c r="C270" s="298">
        <v>46195</v>
      </c>
      <c r="D270" s="299" t="s">
        <v>938</v>
      </c>
      <c r="E270" s="522">
        <v>60.47</v>
      </c>
      <c r="F270" s="522">
        <v>60.47</v>
      </c>
      <c r="G270" s="333">
        <f t="shared" si="6"/>
        <v>5548.7499999999864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294</v>
      </c>
      <c r="B271" s="330">
        <v>22</v>
      </c>
      <c r="C271" s="298">
        <v>46195</v>
      </c>
      <c r="D271" s="299" t="s">
        <v>323</v>
      </c>
      <c r="E271" s="522">
        <v>20.22</v>
      </c>
      <c r="F271" s="522"/>
      <c r="G271" s="333">
        <f t="shared" si="6"/>
        <v>5548.7499999999864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6</v>
      </c>
      <c r="C272" s="298">
        <v>46195</v>
      </c>
      <c r="D272" s="299" t="s">
        <v>919</v>
      </c>
      <c r="E272" s="522">
        <v>200</v>
      </c>
      <c r="F272" s="522"/>
      <c r="G272" s="333">
        <f t="shared" si="6"/>
        <v>5568.9699999999866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5</v>
      </c>
      <c r="C273" s="298">
        <v>46194</v>
      </c>
      <c r="D273" s="299" t="s">
        <v>340</v>
      </c>
      <c r="E273" s="522">
        <v>47.93</v>
      </c>
      <c r="F273" s="522"/>
      <c r="G273" s="333">
        <f t="shared" ref="G273:G293" si="7">G274-E273+F273</f>
        <v>5768.9699999999866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287</v>
      </c>
      <c r="B274" s="330" t="s">
        <v>287</v>
      </c>
      <c r="C274" s="298">
        <v>46194</v>
      </c>
      <c r="D274" s="299" t="s">
        <v>935</v>
      </c>
      <c r="E274" s="522"/>
      <c r="F274" s="522">
        <v>50</v>
      </c>
      <c r="G274" s="333">
        <f t="shared" si="7"/>
        <v>5816.8999999999869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287</v>
      </c>
      <c r="B275" s="330" t="s">
        <v>287</v>
      </c>
      <c r="C275" s="298">
        <v>46194</v>
      </c>
      <c r="D275" s="299" t="s">
        <v>935</v>
      </c>
      <c r="E275" s="522">
        <v>50</v>
      </c>
      <c r="F275" s="522"/>
      <c r="G275" s="333">
        <f t="shared" si="7"/>
        <v>5766.8999999999869</v>
      </c>
      <c r="H275" s="334" t="s">
        <v>298</v>
      </c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287</v>
      </c>
      <c r="B276" s="330" t="s">
        <v>287</v>
      </c>
      <c r="C276" s="298">
        <v>46194</v>
      </c>
      <c r="D276" s="299" t="s">
        <v>922</v>
      </c>
      <c r="E276" s="522">
        <v>28.38</v>
      </c>
      <c r="F276" s="522">
        <v>28.38</v>
      </c>
      <c r="G276" s="333">
        <f t="shared" si="7"/>
        <v>5816.8999999999869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287</v>
      </c>
      <c r="B277" s="330" t="s">
        <v>287</v>
      </c>
      <c r="C277" s="298">
        <v>46194</v>
      </c>
      <c r="D277" s="299" t="s">
        <v>920</v>
      </c>
      <c r="E277" s="522">
        <v>35.020000000000003</v>
      </c>
      <c r="F277" s="522">
        <v>35.020000000000003</v>
      </c>
      <c r="G277" s="333">
        <f t="shared" si="7"/>
        <v>5816.8999999999869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287</v>
      </c>
      <c r="B278" s="330" t="s">
        <v>287</v>
      </c>
      <c r="C278" s="298">
        <v>46194</v>
      </c>
      <c r="D278" s="299" t="s">
        <v>927</v>
      </c>
      <c r="E278" s="522">
        <v>83.81</v>
      </c>
      <c r="F278" s="522">
        <v>83.81</v>
      </c>
      <c r="G278" s="333">
        <f t="shared" si="7"/>
        <v>5816.8999999999869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287</v>
      </c>
      <c r="B279" s="330" t="s">
        <v>287</v>
      </c>
      <c r="C279" s="298">
        <v>46194</v>
      </c>
      <c r="D279" s="299" t="s">
        <v>928</v>
      </c>
      <c r="E279" s="522">
        <v>27.43</v>
      </c>
      <c r="F279" s="522">
        <v>27.43</v>
      </c>
      <c r="G279" s="333">
        <f t="shared" si="7"/>
        <v>5816.8999999999869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287</v>
      </c>
      <c r="B280" s="330" t="s">
        <v>287</v>
      </c>
      <c r="C280" s="298">
        <v>46193</v>
      </c>
      <c r="D280" s="299" t="s">
        <v>932</v>
      </c>
      <c r="E280" s="522">
        <v>30.86</v>
      </c>
      <c r="F280" s="522">
        <v>30.86</v>
      </c>
      <c r="G280" s="333">
        <f t="shared" si="7"/>
        <v>5816.8999999999869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287</v>
      </c>
      <c r="B281" s="330" t="s">
        <v>287</v>
      </c>
      <c r="C281" s="298">
        <v>46193</v>
      </c>
      <c r="D281" s="299" t="s">
        <v>922</v>
      </c>
      <c r="E281" s="522">
        <v>13.95</v>
      </c>
      <c r="F281" s="522">
        <v>13.95</v>
      </c>
      <c r="G281" s="333">
        <f t="shared" si="7"/>
        <v>5816.8999999999869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287</v>
      </c>
      <c r="B282" s="330" t="s">
        <v>287</v>
      </c>
      <c r="C282" s="298">
        <v>46192</v>
      </c>
      <c r="D282" s="299" t="s">
        <v>934</v>
      </c>
      <c r="E282" s="522">
        <v>148.54</v>
      </c>
      <c r="F282" s="522">
        <v>148.54</v>
      </c>
      <c r="G282" s="333">
        <f t="shared" si="7"/>
        <v>5816.8999999999869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287</v>
      </c>
      <c r="B283" s="330" t="s">
        <v>287</v>
      </c>
      <c r="C283" s="298">
        <v>46192</v>
      </c>
      <c r="D283" s="299" t="s">
        <v>921</v>
      </c>
      <c r="E283" s="522">
        <v>80</v>
      </c>
      <c r="F283" s="522">
        <v>80</v>
      </c>
      <c r="G283" s="333">
        <f t="shared" si="7"/>
        <v>5816.8999999999869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287</v>
      </c>
      <c r="B284" s="330" t="s">
        <v>287</v>
      </c>
      <c r="C284" s="298">
        <v>46192</v>
      </c>
      <c r="D284" s="299" t="s">
        <v>922</v>
      </c>
      <c r="E284" s="522">
        <v>27.98</v>
      </c>
      <c r="F284" s="522">
        <v>27.98</v>
      </c>
      <c r="G284" s="333">
        <f t="shared" si="7"/>
        <v>5816.8999999999869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287</v>
      </c>
      <c r="B285" s="330" t="s">
        <v>287</v>
      </c>
      <c r="C285" s="298">
        <v>46192</v>
      </c>
      <c r="D285" s="299" t="s">
        <v>933</v>
      </c>
      <c r="E285" s="522">
        <v>30.63</v>
      </c>
      <c r="F285" s="522">
        <v>30.63</v>
      </c>
      <c r="G285" s="333">
        <f t="shared" si="7"/>
        <v>5816.8999999999869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294</v>
      </c>
      <c r="B286" s="330">
        <v>22</v>
      </c>
      <c r="C286" s="298">
        <v>46192</v>
      </c>
      <c r="D286" s="299" t="s">
        <v>923</v>
      </c>
      <c r="E286" s="522">
        <v>7.46</v>
      </c>
      <c r="F286" s="522"/>
      <c r="G286" s="333">
        <f t="shared" si="7"/>
        <v>5816.8999999999869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287</v>
      </c>
      <c r="B287" s="330" t="s">
        <v>287</v>
      </c>
      <c r="C287" s="298">
        <v>46192</v>
      </c>
      <c r="D287" s="299" t="s">
        <v>924</v>
      </c>
      <c r="E287" s="522">
        <v>22.07</v>
      </c>
      <c r="F287" s="522">
        <v>22.07</v>
      </c>
      <c r="G287" s="333">
        <f t="shared" si="7"/>
        <v>5824.3599999999869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287</v>
      </c>
      <c r="B288" s="330" t="s">
        <v>287</v>
      </c>
      <c r="C288" s="298">
        <v>46192</v>
      </c>
      <c r="D288" s="299" t="s">
        <v>924</v>
      </c>
      <c r="E288" s="522">
        <v>51.04</v>
      </c>
      <c r="F288" s="522">
        <v>51.04</v>
      </c>
      <c r="G288" s="333">
        <f t="shared" si="7"/>
        <v>5824.3599999999869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287</v>
      </c>
      <c r="B289" s="330" t="s">
        <v>287</v>
      </c>
      <c r="C289" s="298">
        <v>46192</v>
      </c>
      <c r="D289" s="299" t="s">
        <v>924</v>
      </c>
      <c r="E289" s="522">
        <v>90.59</v>
      </c>
      <c r="F289" s="522">
        <v>90.59</v>
      </c>
      <c r="G289" s="333">
        <f t="shared" si="7"/>
        <v>5824.3599999999869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287</v>
      </c>
      <c r="B290" s="330" t="s">
        <v>287</v>
      </c>
      <c r="C290" s="298">
        <v>46192</v>
      </c>
      <c r="D290" s="299" t="s">
        <v>925</v>
      </c>
      <c r="E290" s="522">
        <v>26.02</v>
      </c>
      <c r="F290" s="522">
        <v>26.02</v>
      </c>
      <c r="G290" s="333">
        <f t="shared" si="7"/>
        <v>5824.3599999999869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287</v>
      </c>
      <c r="B291" s="330" t="s">
        <v>287</v>
      </c>
      <c r="C291" s="298">
        <v>46192</v>
      </c>
      <c r="D291" s="299" t="s">
        <v>925</v>
      </c>
      <c r="E291" s="522">
        <v>26.02</v>
      </c>
      <c r="F291" s="522">
        <v>26.02</v>
      </c>
      <c r="G291" s="333">
        <f t="shared" si="7"/>
        <v>5824.3599999999869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287</v>
      </c>
      <c r="B292" s="330" t="s">
        <v>287</v>
      </c>
      <c r="C292" s="298">
        <v>46192</v>
      </c>
      <c r="D292" s="299" t="s">
        <v>925</v>
      </c>
      <c r="E292" s="522">
        <v>38.03</v>
      </c>
      <c r="F292" s="522">
        <v>38.03</v>
      </c>
      <c r="G292" s="333">
        <f t="shared" si="7"/>
        <v>5824.3599999999869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287</v>
      </c>
      <c r="B293" s="330" t="s">
        <v>287</v>
      </c>
      <c r="C293" s="298">
        <v>46192</v>
      </c>
      <c r="D293" s="299" t="s">
        <v>925</v>
      </c>
      <c r="E293" s="522">
        <v>26.03</v>
      </c>
      <c r="F293" s="522">
        <v>26.03</v>
      </c>
      <c r="G293" s="333">
        <f t="shared" si="7"/>
        <v>5824.3599999999869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287</v>
      </c>
      <c r="B294" s="330" t="s">
        <v>287</v>
      </c>
      <c r="C294" s="298">
        <v>46192</v>
      </c>
      <c r="D294" s="299" t="s">
        <v>922</v>
      </c>
      <c r="E294" s="522">
        <v>21.98</v>
      </c>
      <c r="F294" s="522">
        <v>21.98</v>
      </c>
      <c r="G294" s="333">
        <f t="shared" ref="G294:G351" si="8">G295-E294+F294</f>
        <v>5824.3599999999869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287</v>
      </c>
      <c r="B295" s="330" t="s">
        <v>287</v>
      </c>
      <c r="C295" s="298">
        <v>46192</v>
      </c>
      <c r="D295" s="299" t="s">
        <v>922</v>
      </c>
      <c r="E295" s="522">
        <v>27.99</v>
      </c>
      <c r="F295" s="522">
        <v>27.99</v>
      </c>
      <c r="G295" s="333">
        <f t="shared" si="8"/>
        <v>5824.3599999999869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287</v>
      </c>
      <c r="B296" s="330" t="s">
        <v>287</v>
      </c>
      <c r="C296" s="298">
        <v>46191</v>
      </c>
      <c r="D296" s="299" t="s">
        <v>926</v>
      </c>
      <c r="E296" s="522">
        <v>22.69</v>
      </c>
      <c r="F296" s="522">
        <v>22.69</v>
      </c>
      <c r="G296" s="333">
        <f t="shared" si="8"/>
        <v>5824.3599999999869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287</v>
      </c>
      <c r="B297" s="330" t="s">
        <v>287</v>
      </c>
      <c r="C297" s="298">
        <v>46191</v>
      </c>
      <c r="D297" s="299" t="s">
        <v>927</v>
      </c>
      <c r="E297" s="522">
        <v>42.32</v>
      </c>
      <c r="F297" s="522">
        <v>42.32</v>
      </c>
      <c r="G297" s="333">
        <f t="shared" si="8"/>
        <v>5824.3599999999869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287</v>
      </c>
      <c r="B298" s="330" t="s">
        <v>287</v>
      </c>
      <c r="C298" s="298">
        <v>46191</v>
      </c>
      <c r="D298" s="299" t="s">
        <v>928</v>
      </c>
      <c r="E298" s="522">
        <v>72.86</v>
      </c>
      <c r="F298" s="522">
        <v>72.86</v>
      </c>
      <c r="G298" s="333">
        <f t="shared" si="8"/>
        <v>5824.3599999999869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287</v>
      </c>
      <c r="B299" s="330" t="s">
        <v>287</v>
      </c>
      <c r="C299" s="298">
        <v>46191</v>
      </c>
      <c r="D299" s="299" t="s">
        <v>929</v>
      </c>
      <c r="E299" s="522">
        <v>106.89</v>
      </c>
      <c r="F299" s="522">
        <v>106.89</v>
      </c>
      <c r="G299" s="333">
        <f t="shared" si="8"/>
        <v>5824.3599999999869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287</v>
      </c>
      <c r="B300" s="330" t="s">
        <v>287</v>
      </c>
      <c r="C300" s="298">
        <v>46191</v>
      </c>
      <c r="D300" s="299" t="s">
        <v>931</v>
      </c>
      <c r="E300" s="522">
        <v>94.74</v>
      </c>
      <c r="F300" s="522">
        <v>94.74</v>
      </c>
      <c r="G300" s="333">
        <f t="shared" si="8"/>
        <v>5824.3599999999869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1</v>
      </c>
      <c r="C301" s="298">
        <v>46191</v>
      </c>
      <c r="D301" s="299" t="s">
        <v>306</v>
      </c>
      <c r="E301" s="522">
        <v>99.97</v>
      </c>
      <c r="F301" s="522"/>
      <c r="G301" s="333">
        <f t="shared" si="8"/>
        <v>5824.3599999999869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294</v>
      </c>
      <c r="B302" s="330">
        <v>22</v>
      </c>
      <c r="C302" s="298">
        <v>46191</v>
      </c>
      <c r="D302" s="299" t="s">
        <v>930</v>
      </c>
      <c r="E302" s="522">
        <v>13.84</v>
      </c>
      <c r="F302" s="522"/>
      <c r="G302" s="333">
        <f t="shared" si="8"/>
        <v>5924.3299999999872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1</v>
      </c>
      <c r="C303" s="298">
        <v>46190</v>
      </c>
      <c r="D303" s="299" t="s">
        <v>306</v>
      </c>
      <c r="E303" s="522">
        <v>87.19</v>
      </c>
      <c r="F303" s="522"/>
      <c r="G303" s="333">
        <f t="shared" si="8"/>
        <v>5938.1699999999873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294</v>
      </c>
      <c r="B304" s="330">
        <v>21</v>
      </c>
      <c r="C304" s="298">
        <v>46190</v>
      </c>
      <c r="D304" s="299" t="s">
        <v>194</v>
      </c>
      <c r="E304" s="522">
        <v>81</v>
      </c>
      <c r="F304" s="522"/>
      <c r="G304" s="333">
        <f t="shared" si="8"/>
        <v>6025.3599999999869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294</v>
      </c>
      <c r="B305" s="330">
        <v>43</v>
      </c>
      <c r="C305" s="298">
        <v>46190</v>
      </c>
      <c r="D305" s="299" t="s">
        <v>333</v>
      </c>
      <c r="E305" s="522">
        <v>29.8</v>
      </c>
      <c r="F305" s="522"/>
      <c r="G305" s="333">
        <f t="shared" si="8"/>
        <v>6106.3599999999869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294</v>
      </c>
      <c r="B306" s="330">
        <v>42</v>
      </c>
      <c r="C306" s="298">
        <v>46190</v>
      </c>
      <c r="D306" s="299" t="s">
        <v>333</v>
      </c>
      <c r="E306" s="522">
        <v>74.5</v>
      </c>
      <c r="F306" s="522"/>
      <c r="G306" s="333">
        <f t="shared" si="8"/>
        <v>6136.1599999999871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4</v>
      </c>
      <c r="C307" s="298">
        <v>46190</v>
      </c>
      <c r="D307" s="299" t="s">
        <v>334</v>
      </c>
      <c r="E307" s="522">
        <v>82.35</v>
      </c>
      <c r="F307" s="522"/>
      <c r="G307" s="333">
        <f t="shared" si="8"/>
        <v>6210.6599999999871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2</v>
      </c>
      <c r="C308" s="298">
        <v>46190</v>
      </c>
      <c r="D308" s="299" t="s">
        <v>334</v>
      </c>
      <c r="E308" s="522">
        <v>17.68</v>
      </c>
      <c r="F308" s="522"/>
      <c r="G308" s="333">
        <f t="shared" si="8"/>
        <v>6293.0099999999875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6</v>
      </c>
      <c r="C309" s="298">
        <v>46190</v>
      </c>
      <c r="D309" s="299" t="s">
        <v>300</v>
      </c>
      <c r="E309" s="522">
        <v>14.67</v>
      </c>
      <c r="F309" s="522"/>
      <c r="G309" s="333">
        <f t="shared" si="8"/>
        <v>6310.6899999999878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6</v>
      </c>
      <c r="C310" s="298">
        <v>46190</v>
      </c>
      <c r="D310" s="299" t="s">
        <v>300</v>
      </c>
      <c r="E310" s="522">
        <v>56.42</v>
      </c>
      <c r="F310" s="522"/>
      <c r="G310" s="333">
        <f t="shared" si="8"/>
        <v>6325.3599999999878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6</v>
      </c>
      <c r="C311" s="298">
        <v>46190</v>
      </c>
      <c r="D311" s="299" t="s">
        <v>300</v>
      </c>
      <c r="E311" s="522">
        <v>53.23</v>
      </c>
      <c r="F311" s="522"/>
      <c r="G311" s="333">
        <f t="shared" si="8"/>
        <v>6381.7799999999879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294</v>
      </c>
      <c r="B312" s="330">
        <v>23</v>
      </c>
      <c r="C312" s="298">
        <v>46190</v>
      </c>
      <c r="D312" s="299" t="s">
        <v>63</v>
      </c>
      <c r="E312" s="522">
        <v>529.46</v>
      </c>
      <c r="F312" s="522"/>
      <c r="G312" s="333">
        <f t="shared" si="8"/>
        <v>6435.0099999999875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294</v>
      </c>
      <c r="B313" s="330">
        <v>17</v>
      </c>
      <c r="C313" s="298">
        <v>46190</v>
      </c>
      <c r="D313" s="299" t="s">
        <v>188</v>
      </c>
      <c r="E313" s="522">
        <v>42.65</v>
      </c>
      <c r="F313" s="522"/>
      <c r="G313" s="333">
        <f t="shared" si="8"/>
        <v>6964.4699999999875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294</v>
      </c>
      <c r="B314" s="330">
        <v>15</v>
      </c>
      <c r="C314" s="298">
        <v>46190</v>
      </c>
      <c r="D314" s="299" t="s">
        <v>185</v>
      </c>
      <c r="E314" s="522">
        <v>87.41</v>
      </c>
      <c r="F314" s="522"/>
      <c r="G314" s="333">
        <f t="shared" si="8"/>
        <v>7007.1199999999872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335</v>
      </c>
      <c r="B315" s="330" t="s">
        <v>335</v>
      </c>
      <c r="C315" s="298">
        <v>46190</v>
      </c>
      <c r="D315" s="299" t="s">
        <v>336</v>
      </c>
      <c r="E315" s="522">
        <v>86.48</v>
      </c>
      <c r="F315" s="522"/>
      <c r="G315" s="333">
        <f t="shared" si="8"/>
        <v>7094.529999999987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291</v>
      </c>
      <c r="B316" s="330">
        <v>40</v>
      </c>
      <c r="C316" s="298">
        <v>46190</v>
      </c>
      <c r="D316" s="299" t="s">
        <v>316</v>
      </c>
      <c r="E316" s="522"/>
      <c r="F316" s="522">
        <v>854.38</v>
      </c>
      <c r="G316" s="333">
        <f t="shared" si="8"/>
        <v>7181.0099999999866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5</v>
      </c>
      <c r="C317" s="298">
        <v>46189</v>
      </c>
      <c r="D317" s="299" t="s">
        <v>340</v>
      </c>
      <c r="E317" s="522">
        <v>21.3</v>
      </c>
      <c r="F317" s="522"/>
      <c r="G317" s="333">
        <f t="shared" si="8"/>
        <v>6326.6299999999865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294</v>
      </c>
      <c r="B318" s="330">
        <v>11</v>
      </c>
      <c r="C318" s="298">
        <v>46189</v>
      </c>
      <c r="D318" s="299" t="s">
        <v>178</v>
      </c>
      <c r="E318" s="522">
        <v>267.75</v>
      </c>
      <c r="F318" s="522"/>
      <c r="G318" s="333">
        <f t="shared" si="8"/>
        <v>6347.9299999999866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6</v>
      </c>
      <c r="C319" s="298">
        <v>46188</v>
      </c>
      <c r="D319" s="299" t="s">
        <v>885</v>
      </c>
      <c r="E319" s="522">
        <v>100</v>
      </c>
      <c r="F319" s="522"/>
      <c r="G319" s="333">
        <f t="shared" si="8"/>
        <v>6615.6799999999866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2</v>
      </c>
      <c r="C320" s="298">
        <v>46188</v>
      </c>
      <c r="D320" s="299" t="s">
        <v>334</v>
      </c>
      <c r="E320" s="522">
        <v>11.29</v>
      </c>
      <c r="F320" s="522"/>
      <c r="G320" s="333">
        <f t="shared" si="8"/>
        <v>6715.6799999999866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3</v>
      </c>
      <c r="C321" s="298">
        <v>46188</v>
      </c>
      <c r="D321" s="299" t="s">
        <v>334</v>
      </c>
      <c r="E321" s="522">
        <v>5.39</v>
      </c>
      <c r="F321" s="522"/>
      <c r="G321" s="333">
        <f t="shared" si="8"/>
        <v>6726.9699999999866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4</v>
      </c>
      <c r="C322" s="298">
        <v>46188</v>
      </c>
      <c r="D322" s="299" t="s">
        <v>334</v>
      </c>
      <c r="E322" s="522">
        <v>31.99</v>
      </c>
      <c r="F322" s="522"/>
      <c r="G322" s="333">
        <f t="shared" si="8"/>
        <v>6732.3599999999869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2</v>
      </c>
      <c r="C323" s="298">
        <v>46187</v>
      </c>
      <c r="D323" s="299" t="s">
        <v>917</v>
      </c>
      <c r="E323" s="522">
        <v>102.17</v>
      </c>
      <c r="F323" s="522"/>
      <c r="G323" s="333">
        <f t="shared" si="8"/>
        <v>6764.3499999999867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1</v>
      </c>
      <c r="C324" s="298">
        <v>46187</v>
      </c>
      <c r="D324" s="299" t="s">
        <v>831</v>
      </c>
      <c r="E324" s="522">
        <v>21.86</v>
      </c>
      <c r="F324" s="522"/>
      <c r="G324" s="333">
        <f t="shared" si="8"/>
        <v>6866.5199999999868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1</v>
      </c>
      <c r="C325" s="298">
        <v>46187</v>
      </c>
      <c r="D325" s="299" t="s">
        <v>311</v>
      </c>
      <c r="E325" s="522">
        <v>102.56</v>
      </c>
      <c r="F325" s="522"/>
      <c r="G325" s="333">
        <f t="shared" si="8"/>
        <v>6888.3799999999865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1</v>
      </c>
      <c r="C326" s="298">
        <v>46187</v>
      </c>
      <c r="D326" s="299" t="s">
        <v>329</v>
      </c>
      <c r="E326" s="522">
        <v>121.72</v>
      </c>
      <c r="F326" s="522"/>
      <c r="G326" s="333">
        <f t="shared" si="8"/>
        <v>6990.9399999999869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2</v>
      </c>
      <c r="C327" s="298">
        <v>46186</v>
      </c>
      <c r="D327" s="299" t="s">
        <v>308</v>
      </c>
      <c r="E327" s="522">
        <v>143.91999999999999</v>
      </c>
      <c r="F327" s="522"/>
      <c r="G327" s="333">
        <f t="shared" si="8"/>
        <v>7112.6599999999871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2</v>
      </c>
      <c r="C328" s="298">
        <v>46186</v>
      </c>
      <c r="D328" s="299" t="s">
        <v>346</v>
      </c>
      <c r="E328" s="522">
        <v>11.95</v>
      </c>
      <c r="F328" s="522"/>
      <c r="G328" s="333">
        <f t="shared" si="8"/>
        <v>7256.5799999999872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4</v>
      </c>
      <c r="C329" s="298">
        <v>46186</v>
      </c>
      <c r="D329" s="299" t="s">
        <v>310</v>
      </c>
      <c r="E329" s="522">
        <v>47.29</v>
      </c>
      <c r="F329" s="522"/>
      <c r="G329" s="333">
        <f t="shared" si="8"/>
        <v>7268.529999999987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1</v>
      </c>
      <c r="C330" s="298">
        <v>46186</v>
      </c>
      <c r="D330" s="299" t="s">
        <v>306</v>
      </c>
      <c r="E330" s="522">
        <v>52.7</v>
      </c>
      <c r="F330" s="522"/>
      <c r="G330" s="333">
        <f t="shared" si="8"/>
        <v>7315.819999999987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8</v>
      </c>
      <c r="C331" s="298">
        <v>46186</v>
      </c>
      <c r="D331" s="299" t="s">
        <v>308</v>
      </c>
      <c r="E331" s="522">
        <v>22.26</v>
      </c>
      <c r="F331" s="522"/>
      <c r="G331" s="333">
        <f t="shared" si="8"/>
        <v>7368.5199999999868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8</v>
      </c>
      <c r="C332" s="298">
        <v>46186</v>
      </c>
      <c r="D332" s="299" t="s">
        <v>308</v>
      </c>
      <c r="E332" s="522">
        <v>28.16</v>
      </c>
      <c r="F332" s="522"/>
      <c r="G332" s="333">
        <f t="shared" si="8"/>
        <v>7390.779999999987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2</v>
      </c>
      <c r="C333" s="298">
        <v>46186</v>
      </c>
      <c r="D333" s="299" t="s">
        <v>301</v>
      </c>
      <c r="E333" s="522">
        <v>32.049999999999997</v>
      </c>
      <c r="F333" s="522"/>
      <c r="G333" s="333">
        <f t="shared" si="8"/>
        <v>7418.9399999999869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5</v>
      </c>
      <c r="C334" s="298">
        <v>46186</v>
      </c>
      <c r="D334" s="299" t="s">
        <v>918</v>
      </c>
      <c r="E334" s="522">
        <v>24</v>
      </c>
      <c r="F334" s="522"/>
      <c r="G334" s="333">
        <f t="shared" si="8"/>
        <v>7450.989999999987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1</v>
      </c>
      <c r="C335" s="298">
        <v>46186</v>
      </c>
      <c r="D335" s="299" t="s">
        <v>306</v>
      </c>
      <c r="E335" s="522">
        <v>19.98</v>
      </c>
      <c r="F335" s="522"/>
      <c r="G335" s="333">
        <f t="shared" si="8"/>
        <v>7474.989999999987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6</v>
      </c>
      <c r="C336" s="298">
        <v>46186</v>
      </c>
      <c r="D336" s="299" t="s">
        <v>300</v>
      </c>
      <c r="E336" s="522">
        <v>60.07</v>
      </c>
      <c r="F336" s="522"/>
      <c r="G336" s="333">
        <f t="shared" si="8"/>
        <v>7494.9699999999866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287</v>
      </c>
      <c r="B337" s="330" t="s">
        <v>287</v>
      </c>
      <c r="C337" s="298">
        <v>46186</v>
      </c>
      <c r="D337" s="299" t="s">
        <v>915</v>
      </c>
      <c r="E337" s="522"/>
      <c r="F337" s="522">
        <v>319.49</v>
      </c>
      <c r="G337" s="333">
        <f t="shared" si="8"/>
        <v>7555.0399999999863</v>
      </c>
      <c r="H337" s="334" t="s">
        <v>298</v>
      </c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287</v>
      </c>
      <c r="B338" s="330" t="s">
        <v>287</v>
      </c>
      <c r="C338" s="298">
        <v>46186</v>
      </c>
      <c r="D338" s="299" t="s">
        <v>300</v>
      </c>
      <c r="E338" s="522">
        <v>319.49</v>
      </c>
      <c r="F338" s="522"/>
      <c r="G338" s="333">
        <f t="shared" si="8"/>
        <v>7235.5499999999865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6</v>
      </c>
      <c r="C339" s="298">
        <v>46186</v>
      </c>
      <c r="D339" s="299" t="s">
        <v>914</v>
      </c>
      <c r="E339" s="522">
        <v>-0.51</v>
      </c>
      <c r="F339" s="522"/>
      <c r="G339" s="333">
        <f t="shared" si="8"/>
        <v>7555.0399999999863</v>
      </c>
      <c r="H339" s="334" t="s">
        <v>298</v>
      </c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6</v>
      </c>
      <c r="C340" s="298">
        <v>46186</v>
      </c>
      <c r="D340" s="299" t="s">
        <v>319</v>
      </c>
      <c r="E340" s="522">
        <v>13.58</v>
      </c>
      <c r="F340" s="522"/>
      <c r="G340" s="333">
        <f t="shared" si="8"/>
        <v>7554.5299999999861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294</v>
      </c>
      <c r="B341" s="330">
        <v>24</v>
      </c>
      <c r="C341" s="298">
        <v>46186</v>
      </c>
      <c r="D341" s="299" t="s">
        <v>860</v>
      </c>
      <c r="E341" s="522">
        <v>109.5</v>
      </c>
      <c r="F341" s="522"/>
      <c r="G341" s="333">
        <f t="shared" si="8"/>
        <v>7568.109999999986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294</v>
      </c>
      <c r="B342" s="330">
        <v>19</v>
      </c>
      <c r="C342" s="298">
        <v>46186</v>
      </c>
      <c r="D342" s="299" t="s">
        <v>191</v>
      </c>
      <c r="E342" s="522">
        <v>200</v>
      </c>
      <c r="F342" s="522"/>
      <c r="G342" s="333">
        <f t="shared" si="8"/>
        <v>7677.609999999986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291</v>
      </c>
      <c r="B343" s="330">
        <v>38</v>
      </c>
      <c r="C343" s="298">
        <v>46186</v>
      </c>
      <c r="D343" s="299" t="s">
        <v>293</v>
      </c>
      <c r="E343" s="522"/>
      <c r="F343" s="522">
        <v>4597.82</v>
      </c>
      <c r="G343" s="333">
        <f t="shared" si="8"/>
        <v>7877.609999999986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2</v>
      </c>
      <c r="C344" s="298">
        <v>46185</v>
      </c>
      <c r="D344" s="299" t="s">
        <v>916</v>
      </c>
      <c r="E344" s="522">
        <v>90.54</v>
      </c>
      <c r="F344" s="522"/>
      <c r="G344" s="333">
        <f t="shared" si="8"/>
        <v>3279.7899999999863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289</v>
      </c>
      <c r="B345" s="330">
        <v>8</v>
      </c>
      <c r="C345" s="298">
        <v>46185</v>
      </c>
      <c r="D345" s="299" t="s">
        <v>916</v>
      </c>
      <c r="E345" s="522">
        <v>50</v>
      </c>
      <c r="F345" s="522"/>
      <c r="G345" s="333">
        <f t="shared" si="8"/>
        <v>3370.3299999999863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6</v>
      </c>
      <c r="C346" s="298">
        <v>46185</v>
      </c>
      <c r="D346" s="299" t="s">
        <v>300</v>
      </c>
      <c r="E346" s="522">
        <v>79.849999999999994</v>
      </c>
      <c r="F346" s="522"/>
      <c r="G346" s="333">
        <f t="shared" si="8"/>
        <v>3420.3299999999863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6</v>
      </c>
      <c r="C347" s="298">
        <v>46184</v>
      </c>
      <c r="D347" s="299" t="s">
        <v>360</v>
      </c>
      <c r="E347" s="522">
        <v>70</v>
      </c>
      <c r="F347" s="522"/>
      <c r="G347" s="333">
        <f t="shared" si="8"/>
        <v>3500.1799999999862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287</v>
      </c>
      <c r="B348" s="330" t="s">
        <v>287</v>
      </c>
      <c r="C348" s="298">
        <v>46184</v>
      </c>
      <c r="D348" s="299" t="s">
        <v>911</v>
      </c>
      <c r="E348" s="522">
        <v>2159</v>
      </c>
      <c r="F348" s="522">
        <v>2159</v>
      </c>
      <c r="G348" s="333">
        <f t="shared" si="8"/>
        <v>3570.1799999999862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294</v>
      </c>
      <c r="B349" s="330">
        <v>22</v>
      </c>
      <c r="C349" s="298">
        <v>46184</v>
      </c>
      <c r="D349" s="299" t="s">
        <v>352</v>
      </c>
      <c r="E349" s="522">
        <v>21.29</v>
      </c>
      <c r="F349" s="522"/>
      <c r="G349" s="333">
        <f t="shared" si="8"/>
        <v>3570.1799999999862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4</v>
      </c>
      <c r="C350" s="298">
        <v>46184</v>
      </c>
      <c r="D350" s="299" t="s">
        <v>296</v>
      </c>
      <c r="E350" s="522">
        <v>40.67</v>
      </c>
      <c r="F350" s="522"/>
      <c r="G350" s="333">
        <f t="shared" si="8"/>
        <v>3591.4699999999862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8</v>
      </c>
      <c r="C351" s="298">
        <v>46184</v>
      </c>
      <c r="D351" s="299" t="s">
        <v>319</v>
      </c>
      <c r="E351" s="522">
        <v>15.53</v>
      </c>
      <c r="F351" s="522"/>
      <c r="G351" s="333">
        <f t="shared" si="8"/>
        <v>3632.1399999999862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2</v>
      </c>
      <c r="C352" s="298">
        <v>46184</v>
      </c>
      <c r="D352" s="299" t="s">
        <v>473</v>
      </c>
      <c r="E352" s="522">
        <v>83.89</v>
      </c>
      <c r="F352" s="522"/>
      <c r="G352" s="333">
        <f t="shared" ref="G352:G369" si="9">G353-E352+F352</f>
        <v>3647.6699999999864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294</v>
      </c>
      <c r="B353" s="330">
        <v>23</v>
      </c>
      <c r="C353" s="298">
        <v>46184</v>
      </c>
      <c r="D353" s="299" t="s">
        <v>67</v>
      </c>
      <c r="E353" s="522">
        <v>599.86</v>
      </c>
      <c r="F353" s="522"/>
      <c r="G353" s="333">
        <f t="shared" si="9"/>
        <v>3731.5599999999863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291</v>
      </c>
      <c r="B354" s="330">
        <v>41</v>
      </c>
      <c r="C354" s="298">
        <v>46184</v>
      </c>
      <c r="D354" s="299" t="s">
        <v>909</v>
      </c>
      <c r="E354" s="522"/>
      <c r="F354" s="522">
        <v>800</v>
      </c>
      <c r="G354" s="333">
        <f t="shared" si="9"/>
        <v>4331.4199999999864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291</v>
      </c>
      <c r="B355" s="330">
        <v>39</v>
      </c>
      <c r="C355" s="298">
        <v>46184</v>
      </c>
      <c r="D355" s="299" t="s">
        <v>292</v>
      </c>
      <c r="E355" s="522"/>
      <c r="F355" s="522">
        <v>2763.78</v>
      </c>
      <c r="G355" s="333">
        <f t="shared" si="9"/>
        <v>3531.4199999999864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287</v>
      </c>
      <c r="B356" s="330" t="s">
        <v>287</v>
      </c>
      <c r="C356" s="298">
        <v>46183</v>
      </c>
      <c r="D356" s="299" t="s">
        <v>910</v>
      </c>
      <c r="E356" s="522">
        <v>816.19</v>
      </c>
      <c r="F356" s="522">
        <v>816.19</v>
      </c>
      <c r="G356" s="333">
        <f t="shared" si="9"/>
        <v>767.639999999986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6</v>
      </c>
      <c r="C357" s="298">
        <v>46183</v>
      </c>
      <c r="D357" s="299" t="s">
        <v>412</v>
      </c>
      <c r="E357" s="522">
        <v>-3.99</v>
      </c>
      <c r="F357" s="522"/>
      <c r="G357" s="333">
        <f t="shared" si="9"/>
        <v>767.639999999986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6</v>
      </c>
      <c r="C358" s="298">
        <v>46183</v>
      </c>
      <c r="D358" s="299" t="s">
        <v>907</v>
      </c>
      <c r="E358" s="522">
        <v>-0.03</v>
      </c>
      <c r="F358" s="522"/>
      <c r="G358" s="333">
        <f t="shared" si="9"/>
        <v>763.64999999998599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291</v>
      </c>
      <c r="B359" s="330">
        <v>40</v>
      </c>
      <c r="C359" s="298">
        <v>46183</v>
      </c>
      <c r="D359" s="299" t="s">
        <v>316</v>
      </c>
      <c r="E359" s="522"/>
      <c r="F359" s="522">
        <v>1250.17</v>
      </c>
      <c r="G359" s="333">
        <f t="shared" si="9"/>
        <v>763.61999999998602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2</v>
      </c>
      <c r="C360" s="298">
        <v>46182</v>
      </c>
      <c r="D360" s="299" t="s">
        <v>353</v>
      </c>
      <c r="E360" s="522">
        <v>25.98</v>
      </c>
      <c r="F360" s="522"/>
      <c r="G360" s="333">
        <f t="shared" si="9"/>
        <v>-486.55000000001405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5</v>
      </c>
      <c r="C361" s="298">
        <v>46182</v>
      </c>
      <c r="D361" s="299" t="s">
        <v>854</v>
      </c>
      <c r="E361" s="522">
        <v>10.68</v>
      </c>
      <c r="F361" s="522"/>
      <c r="G361" s="333">
        <f t="shared" si="9"/>
        <v>-460.57000000001403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2</v>
      </c>
      <c r="C362" s="298">
        <v>46182</v>
      </c>
      <c r="D362" s="299" t="s">
        <v>301</v>
      </c>
      <c r="E362" s="522">
        <v>29.95</v>
      </c>
      <c r="F362" s="522"/>
      <c r="G362" s="333">
        <f t="shared" si="9"/>
        <v>-449.89000000001403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294</v>
      </c>
      <c r="B363" s="330">
        <v>22</v>
      </c>
      <c r="C363" s="298">
        <v>46182</v>
      </c>
      <c r="D363" s="299" t="s">
        <v>908</v>
      </c>
      <c r="E363" s="522">
        <v>5.31</v>
      </c>
      <c r="F363" s="522"/>
      <c r="G363" s="333">
        <f t="shared" si="9"/>
        <v>-419.94000000001404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2</v>
      </c>
      <c r="C364" s="298">
        <v>46182</v>
      </c>
      <c r="D364" s="299" t="s">
        <v>435</v>
      </c>
      <c r="E364" s="522">
        <v>58.69</v>
      </c>
      <c r="F364" s="522"/>
      <c r="G364" s="333">
        <f t="shared" si="9"/>
        <v>-414.63000000001404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8</v>
      </c>
      <c r="C365" s="298">
        <v>46182</v>
      </c>
      <c r="D365" s="299" t="s">
        <v>435</v>
      </c>
      <c r="E365" s="522">
        <v>58.69</v>
      </c>
      <c r="F365" s="522"/>
      <c r="G365" s="333">
        <f t="shared" si="9"/>
        <v>-355.94000000001404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8</v>
      </c>
      <c r="C366" s="298">
        <v>46181</v>
      </c>
      <c r="D366" s="299" t="s">
        <v>319</v>
      </c>
      <c r="E366" s="522">
        <v>8.86</v>
      </c>
      <c r="F366" s="522"/>
      <c r="G366" s="333">
        <f t="shared" si="9"/>
        <v>-297.25000000001404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6</v>
      </c>
      <c r="C367" s="298">
        <v>46181</v>
      </c>
      <c r="D367" s="299" t="s">
        <v>397</v>
      </c>
      <c r="E367" s="522">
        <v>12.84</v>
      </c>
      <c r="F367" s="522"/>
      <c r="G367" s="333">
        <f t="shared" si="9"/>
        <v>-288.39000000001403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294</v>
      </c>
      <c r="B368" s="330">
        <v>9</v>
      </c>
      <c r="C368" s="298">
        <v>46181</v>
      </c>
      <c r="D368" s="299" t="s">
        <v>58</v>
      </c>
      <c r="E368" s="522">
        <v>1231.68</v>
      </c>
      <c r="F368" s="522"/>
      <c r="G368" s="333">
        <f t="shared" si="9"/>
        <v>-275.55000000001405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4</v>
      </c>
      <c r="C369" s="298">
        <v>46180</v>
      </c>
      <c r="D369" s="299" t="s">
        <v>310</v>
      </c>
      <c r="E369" s="522">
        <v>47.6</v>
      </c>
      <c r="F369" s="522"/>
      <c r="G369" s="333">
        <f t="shared" si="9"/>
        <v>956.12999999998601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1</v>
      </c>
      <c r="C370" s="298">
        <v>46180</v>
      </c>
      <c r="D370" s="299" t="s">
        <v>368</v>
      </c>
      <c r="E370" s="522">
        <v>48.62</v>
      </c>
      <c r="F370" s="522"/>
      <c r="G370" s="333">
        <f t="shared" ref="G370:G380" si="10">G371-E370+F370</f>
        <v>1003.729999999986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8</v>
      </c>
      <c r="C371" s="298">
        <v>46180</v>
      </c>
      <c r="D371" s="299" t="s">
        <v>363</v>
      </c>
      <c r="E371" s="522">
        <v>6.37</v>
      </c>
      <c r="F371" s="522"/>
      <c r="G371" s="333">
        <f t="shared" si="10"/>
        <v>1052.349999999986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287</v>
      </c>
      <c r="B372" s="330" t="s">
        <v>287</v>
      </c>
      <c r="C372" s="298">
        <v>46180</v>
      </c>
      <c r="D372" s="299" t="s">
        <v>890</v>
      </c>
      <c r="E372" s="522">
        <v>313.77999999999997</v>
      </c>
      <c r="F372" s="522">
        <v>313.77999999999997</v>
      </c>
      <c r="G372" s="333">
        <f t="shared" si="10"/>
        <v>1058.7199999999859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6</v>
      </c>
      <c r="C373" s="298">
        <v>46180</v>
      </c>
      <c r="D373" s="299" t="s">
        <v>397</v>
      </c>
      <c r="E373" s="522">
        <v>10.86</v>
      </c>
      <c r="F373" s="522"/>
      <c r="G373" s="333">
        <f t="shared" si="10"/>
        <v>1058.7199999999859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294</v>
      </c>
      <c r="B374" s="330">
        <v>14</v>
      </c>
      <c r="C374" s="298">
        <v>46179</v>
      </c>
      <c r="D374" s="299" t="s">
        <v>366</v>
      </c>
      <c r="E374" s="522">
        <v>66.67</v>
      </c>
      <c r="F374" s="522"/>
      <c r="G374" s="333">
        <f t="shared" si="10"/>
        <v>1069.5799999999858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5</v>
      </c>
      <c r="C375" s="298">
        <v>46179</v>
      </c>
      <c r="D375" s="299" t="s">
        <v>906</v>
      </c>
      <c r="E375" s="522">
        <v>20</v>
      </c>
      <c r="F375" s="522"/>
      <c r="G375" s="333">
        <f t="shared" si="10"/>
        <v>1136.2499999999859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1</v>
      </c>
      <c r="C376" s="298">
        <v>46179</v>
      </c>
      <c r="D376" s="299" t="s">
        <v>831</v>
      </c>
      <c r="E376" s="522">
        <v>54.06</v>
      </c>
      <c r="F376" s="522"/>
      <c r="G376" s="333">
        <f t="shared" si="10"/>
        <v>1156.2499999999859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6</v>
      </c>
      <c r="C377" s="298">
        <v>46179</v>
      </c>
      <c r="D377" s="299" t="s">
        <v>903</v>
      </c>
      <c r="E377" s="522">
        <v>19.98</v>
      </c>
      <c r="F377" s="522"/>
      <c r="G377" s="333">
        <f t="shared" si="10"/>
        <v>1210.3099999999858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6</v>
      </c>
      <c r="C378" s="298">
        <v>46179</v>
      </c>
      <c r="D378" s="299" t="s">
        <v>885</v>
      </c>
      <c r="E378" s="522">
        <v>100</v>
      </c>
      <c r="F378" s="522"/>
      <c r="G378" s="333">
        <f t="shared" si="10"/>
        <v>1230.2899999999859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8</v>
      </c>
      <c r="C379" s="298">
        <v>46178</v>
      </c>
      <c r="D379" s="299" t="s">
        <v>319</v>
      </c>
      <c r="E379" s="522">
        <v>179.72</v>
      </c>
      <c r="F379" s="522"/>
      <c r="G379" s="333">
        <f t="shared" si="10"/>
        <v>1330.2899999999859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4</v>
      </c>
      <c r="C380" s="298">
        <v>46178</v>
      </c>
      <c r="D380" s="299" t="s">
        <v>904</v>
      </c>
      <c r="E380" s="522">
        <v>41.26</v>
      </c>
      <c r="F380" s="522"/>
      <c r="G380" s="333">
        <f t="shared" si="10"/>
        <v>1510.0099999999859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2</v>
      </c>
      <c r="C381" s="298">
        <v>46178</v>
      </c>
      <c r="D381" s="299" t="s">
        <v>358</v>
      </c>
      <c r="E381" s="522">
        <v>10.07</v>
      </c>
      <c r="F381" s="522"/>
      <c r="G381" s="333">
        <f t="shared" ref="G381:G393" si="11">G382-E381+F381</f>
        <v>1551.2699999999859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2</v>
      </c>
      <c r="C382" s="298">
        <v>46178</v>
      </c>
      <c r="D382" s="299" t="s">
        <v>905</v>
      </c>
      <c r="E382" s="522">
        <v>11.75</v>
      </c>
      <c r="F382" s="522"/>
      <c r="G382" s="333">
        <f t="shared" si="11"/>
        <v>1561.3399999999858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335</v>
      </c>
      <c r="B383" s="330" t="s">
        <v>335</v>
      </c>
      <c r="C383" s="298">
        <v>46178</v>
      </c>
      <c r="D383" s="299" t="s">
        <v>447</v>
      </c>
      <c r="E383" s="522">
        <v>39.659999999999997</v>
      </c>
      <c r="F383" s="522"/>
      <c r="G383" s="333">
        <f t="shared" si="11"/>
        <v>1573.0899999999858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6</v>
      </c>
      <c r="C384" s="298">
        <v>46178</v>
      </c>
      <c r="D384" s="299" t="s">
        <v>300</v>
      </c>
      <c r="E384" s="522">
        <v>9.57</v>
      </c>
      <c r="F384" s="522"/>
      <c r="G384" s="333">
        <f t="shared" si="11"/>
        <v>1612.7499999999859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2</v>
      </c>
      <c r="C385" s="298">
        <v>46178</v>
      </c>
      <c r="D385" s="299" t="s">
        <v>376</v>
      </c>
      <c r="E385" s="522">
        <v>46.65</v>
      </c>
      <c r="F385" s="522"/>
      <c r="G385" s="333">
        <f t="shared" si="11"/>
        <v>1622.3199999999858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4</v>
      </c>
      <c r="C386" s="298">
        <v>46177</v>
      </c>
      <c r="D386" s="299" t="s">
        <v>296</v>
      </c>
      <c r="E386" s="522">
        <v>43.69</v>
      </c>
      <c r="F386" s="522"/>
      <c r="G386" s="333">
        <f t="shared" si="11"/>
        <v>1668.9699999999859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3</v>
      </c>
      <c r="C387" s="298">
        <v>46177</v>
      </c>
      <c r="D387" s="299" t="s">
        <v>334</v>
      </c>
      <c r="E387" s="522">
        <v>8.52</v>
      </c>
      <c r="F387" s="522"/>
      <c r="G387" s="333">
        <f t="shared" si="11"/>
        <v>1712.659999999986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294</v>
      </c>
      <c r="B388" s="330">
        <v>14</v>
      </c>
      <c r="C388" s="298">
        <v>46177</v>
      </c>
      <c r="D388" s="299" t="s">
        <v>367</v>
      </c>
      <c r="E388" s="522">
        <v>70.25</v>
      </c>
      <c r="F388" s="522"/>
      <c r="G388" s="333">
        <f t="shared" si="11"/>
        <v>1721.179999999986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2</v>
      </c>
      <c r="C389" s="298">
        <v>46177</v>
      </c>
      <c r="D389" s="299" t="s">
        <v>386</v>
      </c>
      <c r="E389" s="522">
        <v>14.38</v>
      </c>
      <c r="F389" s="522"/>
      <c r="G389" s="333">
        <f t="shared" si="11"/>
        <v>1791.429999999986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294</v>
      </c>
      <c r="B390" s="330">
        <v>13</v>
      </c>
      <c r="C390" s="298">
        <v>46177</v>
      </c>
      <c r="D390" s="299" t="s">
        <v>902</v>
      </c>
      <c r="E390" s="522">
        <v>122.46</v>
      </c>
      <c r="F390" s="522"/>
      <c r="G390" s="333">
        <f t="shared" si="11"/>
        <v>1805.8099999999861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294</v>
      </c>
      <c r="B391" s="330">
        <v>17</v>
      </c>
      <c r="C391" s="298">
        <v>46177</v>
      </c>
      <c r="D391" s="299" t="s">
        <v>370</v>
      </c>
      <c r="E391" s="522">
        <v>99</v>
      </c>
      <c r="F391" s="522"/>
      <c r="G391" s="333">
        <f t="shared" si="11"/>
        <v>1928.2699999999861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294</v>
      </c>
      <c r="B392" s="330">
        <v>22</v>
      </c>
      <c r="C392" s="298">
        <v>46176</v>
      </c>
      <c r="D392" s="299" t="s">
        <v>861</v>
      </c>
      <c r="E392" s="522">
        <v>12.77</v>
      </c>
      <c r="F392" s="522"/>
      <c r="G392" s="333">
        <f t="shared" si="11"/>
        <v>2027.2699999999861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8</v>
      </c>
      <c r="C393" s="298">
        <v>46176</v>
      </c>
      <c r="D393" s="299" t="s">
        <v>319</v>
      </c>
      <c r="E393" s="522">
        <v>11.55</v>
      </c>
      <c r="F393" s="522"/>
      <c r="G393" s="333">
        <f t="shared" si="11"/>
        <v>2040.0399999999861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1</v>
      </c>
      <c r="C394" s="298">
        <v>46176</v>
      </c>
      <c r="D394" s="299" t="s">
        <v>306</v>
      </c>
      <c r="E394" s="522">
        <v>96.16</v>
      </c>
      <c r="F394" s="522"/>
      <c r="G394" s="333">
        <f t="shared" ref="G394:G452" si="12">G395-E394+F394</f>
        <v>2051.589999999986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2</v>
      </c>
      <c r="C395" s="298">
        <v>46175</v>
      </c>
      <c r="D395" s="299" t="s">
        <v>899</v>
      </c>
      <c r="E395" s="522">
        <v>21.38</v>
      </c>
      <c r="F395" s="522"/>
      <c r="G395" s="333">
        <f t="shared" si="12"/>
        <v>2147.7499999999859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2</v>
      </c>
      <c r="C396" s="298">
        <v>46175</v>
      </c>
      <c r="D396" s="299" t="s">
        <v>386</v>
      </c>
      <c r="E396" s="522">
        <v>14.38</v>
      </c>
      <c r="F396" s="522"/>
      <c r="G396" s="333">
        <f t="shared" si="12"/>
        <v>2169.129999999986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6</v>
      </c>
      <c r="C397" s="298">
        <v>46175</v>
      </c>
      <c r="D397" s="299" t="s">
        <v>433</v>
      </c>
      <c r="E397" s="522">
        <v>-142</v>
      </c>
      <c r="F397" s="522"/>
      <c r="G397" s="333">
        <f t="shared" si="12"/>
        <v>2183.5099999999861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284</v>
      </c>
      <c r="B398" s="330">
        <v>36</v>
      </c>
      <c r="C398" s="298">
        <v>46175</v>
      </c>
      <c r="D398" s="299" t="s">
        <v>374</v>
      </c>
      <c r="E398" s="522">
        <v>50</v>
      </c>
      <c r="F398" s="522"/>
      <c r="G398" s="333">
        <f t="shared" si="12"/>
        <v>2041.5099999999861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294</v>
      </c>
      <c r="B399" s="330">
        <v>22</v>
      </c>
      <c r="C399" s="298">
        <v>46175</v>
      </c>
      <c r="D399" s="299" t="s">
        <v>375</v>
      </c>
      <c r="E399" s="522">
        <v>6.37</v>
      </c>
      <c r="F399" s="522"/>
      <c r="G399" s="333">
        <f t="shared" si="12"/>
        <v>2091.5099999999861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1</v>
      </c>
      <c r="C400" s="298">
        <v>46174</v>
      </c>
      <c r="D400" s="299" t="s">
        <v>306</v>
      </c>
      <c r="E400" s="522">
        <v>84.03</v>
      </c>
      <c r="F400" s="522"/>
      <c r="G400" s="333">
        <f t="shared" si="12"/>
        <v>2097.879999999986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3</v>
      </c>
      <c r="C401" s="298">
        <v>46174</v>
      </c>
      <c r="D401" s="299" t="s">
        <v>296</v>
      </c>
      <c r="E401" s="522">
        <v>10.31</v>
      </c>
      <c r="F401" s="522"/>
      <c r="G401" s="333">
        <f t="shared" si="12"/>
        <v>2181.9099999999862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2</v>
      </c>
      <c r="C402" s="298">
        <v>46174</v>
      </c>
      <c r="D402" s="299" t="s">
        <v>301</v>
      </c>
      <c r="E402" s="522">
        <v>16.05</v>
      </c>
      <c r="F402" s="522"/>
      <c r="G402" s="333">
        <f t="shared" si="12"/>
        <v>2192.2199999999862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1</v>
      </c>
      <c r="C403" s="298">
        <v>46174</v>
      </c>
      <c r="D403" s="299" t="s">
        <v>457</v>
      </c>
      <c r="E403" s="522">
        <v>50.44</v>
      </c>
      <c r="F403" s="522"/>
      <c r="G403" s="333">
        <f t="shared" si="12"/>
        <v>2208.2699999999863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6</v>
      </c>
      <c r="C404" s="298">
        <v>46174</v>
      </c>
      <c r="D404" s="299" t="s">
        <v>898</v>
      </c>
      <c r="E404" s="522">
        <v>9.99</v>
      </c>
      <c r="F404" s="522"/>
      <c r="G404" s="333">
        <f t="shared" si="12"/>
        <v>2258.7099999999864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4</v>
      </c>
      <c r="C405" s="298">
        <v>46174</v>
      </c>
      <c r="D405" s="299" t="s">
        <v>310</v>
      </c>
      <c r="E405" s="522">
        <v>44.98</v>
      </c>
      <c r="F405" s="522"/>
      <c r="G405" s="333">
        <f t="shared" si="12"/>
        <v>2268.6999999999862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1</v>
      </c>
      <c r="C406" s="298">
        <v>46174</v>
      </c>
      <c r="D406" s="299" t="s">
        <v>311</v>
      </c>
      <c r="E406" s="522">
        <v>106.14</v>
      </c>
      <c r="F406" s="522"/>
      <c r="G406" s="333">
        <f t="shared" si="12"/>
        <v>2313.6799999999862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294</v>
      </c>
      <c r="B407" s="330">
        <v>16</v>
      </c>
      <c r="C407" s="298">
        <v>46174</v>
      </c>
      <c r="D407" s="299" t="s">
        <v>624</v>
      </c>
      <c r="E407" s="522">
        <v>62.31</v>
      </c>
      <c r="F407" s="522"/>
      <c r="G407" s="333">
        <f t="shared" si="12"/>
        <v>2419.8199999999861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3</v>
      </c>
      <c r="C408" s="298">
        <v>46174</v>
      </c>
      <c r="D408" s="299" t="s">
        <v>351</v>
      </c>
      <c r="E408" s="522">
        <v>8.1</v>
      </c>
      <c r="F408" s="522"/>
      <c r="G408" s="333">
        <f t="shared" si="12"/>
        <v>2482.129999999986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287</v>
      </c>
      <c r="B409" s="330" t="s">
        <v>287</v>
      </c>
      <c r="C409" s="298">
        <v>46174</v>
      </c>
      <c r="D409" s="299" t="s">
        <v>888</v>
      </c>
      <c r="E409" s="522">
        <v>320</v>
      </c>
      <c r="F409" s="522">
        <v>320</v>
      </c>
      <c r="G409" s="333">
        <f t="shared" si="12"/>
        <v>2490.2299999999859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6</v>
      </c>
      <c r="C410" s="298">
        <v>46174</v>
      </c>
      <c r="D410" s="299" t="s">
        <v>889</v>
      </c>
      <c r="E410" s="522">
        <v>20</v>
      </c>
      <c r="F410" s="522"/>
      <c r="G410" s="333">
        <f t="shared" si="12"/>
        <v>2490.2299999999859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284</v>
      </c>
      <c r="B411" s="330">
        <v>37</v>
      </c>
      <c r="C411" s="298">
        <v>46173</v>
      </c>
      <c r="D411" s="299" t="s">
        <v>895</v>
      </c>
      <c r="E411" s="522">
        <v>1160.3599999999999</v>
      </c>
      <c r="F411" s="522"/>
      <c r="G411" s="333">
        <f t="shared" si="12"/>
        <v>2510.2299999999859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286</v>
      </c>
      <c r="B412" s="330">
        <v>25</v>
      </c>
      <c r="C412" s="298">
        <v>46173</v>
      </c>
      <c r="D412" s="298" t="s">
        <v>204</v>
      </c>
      <c r="E412" s="331">
        <v>350</v>
      </c>
      <c r="F412" s="522"/>
      <c r="G412" s="333">
        <f t="shared" si="12"/>
        <v>3670.5899999999856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286</v>
      </c>
      <c r="B413" s="330">
        <v>26</v>
      </c>
      <c r="C413" s="298">
        <v>46173</v>
      </c>
      <c r="D413" s="298" t="s">
        <v>205</v>
      </c>
      <c r="E413" s="331">
        <v>320</v>
      </c>
      <c r="F413" s="522"/>
      <c r="G413" s="333">
        <f t="shared" si="12"/>
        <v>4020.5899999999856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286</v>
      </c>
      <c r="B414" s="330">
        <v>27</v>
      </c>
      <c r="C414" s="298">
        <v>46173</v>
      </c>
      <c r="D414" s="298" t="s">
        <v>206</v>
      </c>
      <c r="E414" s="331">
        <v>25</v>
      </c>
      <c r="F414" s="522"/>
      <c r="G414" s="333">
        <f t="shared" si="12"/>
        <v>4340.5899999999856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286</v>
      </c>
      <c r="B415" s="330">
        <v>28</v>
      </c>
      <c r="C415" s="298">
        <v>46173</v>
      </c>
      <c r="D415" s="298" t="s">
        <v>207</v>
      </c>
      <c r="E415" s="331">
        <v>25</v>
      </c>
      <c r="F415" s="522"/>
      <c r="G415" s="333">
        <f t="shared" si="12"/>
        <v>4365.5899999999856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286</v>
      </c>
      <c r="B416" s="330">
        <v>29</v>
      </c>
      <c r="C416" s="298">
        <v>46173</v>
      </c>
      <c r="D416" s="298" t="s">
        <v>208</v>
      </c>
      <c r="E416" s="331">
        <v>45</v>
      </c>
      <c r="F416" s="522"/>
      <c r="G416" s="333">
        <f t="shared" si="12"/>
        <v>4390.5899999999856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286</v>
      </c>
      <c r="B417" s="330">
        <v>30</v>
      </c>
      <c r="C417" s="298">
        <v>46173</v>
      </c>
      <c r="D417" s="298" t="s">
        <v>209</v>
      </c>
      <c r="E417" s="331">
        <v>400</v>
      </c>
      <c r="F417" s="522"/>
      <c r="G417" s="333">
        <f t="shared" si="12"/>
        <v>4435.5899999999856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286</v>
      </c>
      <c r="B418" s="330">
        <v>31</v>
      </c>
      <c r="C418" s="298">
        <v>46173</v>
      </c>
      <c r="D418" s="298" t="s">
        <v>210</v>
      </c>
      <c r="E418" s="331">
        <v>375</v>
      </c>
      <c r="F418" s="522"/>
      <c r="G418" s="333">
        <f t="shared" si="12"/>
        <v>4835.5899999999856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286</v>
      </c>
      <c r="B419" s="330">
        <v>32</v>
      </c>
      <c r="C419" s="298">
        <v>46173</v>
      </c>
      <c r="D419" s="298" t="s">
        <v>211</v>
      </c>
      <c r="E419" s="331">
        <v>100</v>
      </c>
      <c r="F419" s="522"/>
      <c r="G419" s="333">
        <f t="shared" si="12"/>
        <v>5210.5899999999856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286</v>
      </c>
      <c r="B420" s="330">
        <v>33</v>
      </c>
      <c r="C420" s="298">
        <v>46173</v>
      </c>
      <c r="D420" s="298" t="s">
        <v>212</v>
      </c>
      <c r="E420" s="331">
        <v>85</v>
      </c>
      <c r="F420" s="522"/>
      <c r="G420" s="333">
        <f t="shared" si="12"/>
        <v>5310.5899999999856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286</v>
      </c>
      <c r="B421" s="330">
        <v>34</v>
      </c>
      <c r="C421" s="298">
        <v>46173</v>
      </c>
      <c r="D421" s="298" t="s">
        <v>213</v>
      </c>
      <c r="E421" s="331">
        <v>230</v>
      </c>
      <c r="F421" s="522"/>
      <c r="G421" s="333">
        <f t="shared" si="12"/>
        <v>5395.5899999999856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286</v>
      </c>
      <c r="B422" s="330">
        <v>35</v>
      </c>
      <c r="C422" s="298">
        <v>46173</v>
      </c>
      <c r="D422" s="298" t="s">
        <v>214</v>
      </c>
      <c r="E422" s="331">
        <v>45</v>
      </c>
      <c r="F422" s="522"/>
      <c r="G422" s="333">
        <f t="shared" si="12"/>
        <v>5625.5899999999856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6</v>
      </c>
      <c r="C423" s="298">
        <v>46173</v>
      </c>
      <c r="D423" s="298" t="s">
        <v>885</v>
      </c>
      <c r="E423" s="522">
        <v>50</v>
      </c>
      <c r="F423" s="522"/>
      <c r="G423" s="333">
        <f t="shared" si="12"/>
        <v>5670.5899999999856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294</v>
      </c>
      <c r="B424" s="330">
        <v>22</v>
      </c>
      <c r="C424" s="298">
        <v>46173</v>
      </c>
      <c r="D424" s="298" t="s">
        <v>835</v>
      </c>
      <c r="E424" s="522">
        <v>10.63</v>
      </c>
      <c r="F424" s="522"/>
      <c r="G424" s="333">
        <f t="shared" si="12"/>
        <v>5720.5899999999856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4</v>
      </c>
      <c r="C425" s="298">
        <v>46173</v>
      </c>
      <c r="D425" s="298" t="s">
        <v>363</v>
      </c>
      <c r="E425" s="522">
        <v>108.69</v>
      </c>
      <c r="F425" s="522"/>
      <c r="G425" s="333">
        <f t="shared" si="12"/>
        <v>5731.2199999999857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294</v>
      </c>
      <c r="B426" s="330">
        <v>10</v>
      </c>
      <c r="C426" s="298">
        <v>46173</v>
      </c>
      <c r="D426" s="298" t="s">
        <v>176</v>
      </c>
      <c r="E426" s="522">
        <v>17.899999999999999</v>
      </c>
      <c r="F426" s="522"/>
      <c r="G426" s="333">
        <f t="shared" si="12"/>
        <v>5839.9099999999853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1</v>
      </c>
      <c r="C427" s="298">
        <v>46173</v>
      </c>
      <c r="D427" s="298" t="s">
        <v>445</v>
      </c>
      <c r="E427" s="522">
        <v>9.57</v>
      </c>
      <c r="F427" s="522"/>
      <c r="G427" s="333">
        <f t="shared" si="12"/>
        <v>5857.8099999999849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8</v>
      </c>
      <c r="C428" s="298">
        <v>46172</v>
      </c>
      <c r="D428" s="298" t="s">
        <v>319</v>
      </c>
      <c r="E428" s="522">
        <v>88.98</v>
      </c>
      <c r="F428" s="522"/>
      <c r="G428" s="333">
        <f t="shared" si="12"/>
        <v>5867.3799999999846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287</v>
      </c>
      <c r="B429" s="330" t="s">
        <v>287</v>
      </c>
      <c r="C429" s="298">
        <v>46172</v>
      </c>
      <c r="D429" s="298" t="s">
        <v>891</v>
      </c>
      <c r="E429" s="522">
        <v>219.38</v>
      </c>
      <c r="F429" s="522">
        <v>219.38</v>
      </c>
      <c r="G429" s="333">
        <f t="shared" si="12"/>
        <v>5956.3599999999842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287</v>
      </c>
      <c r="B430" s="330" t="s">
        <v>287</v>
      </c>
      <c r="C430" s="298">
        <v>46172</v>
      </c>
      <c r="D430" s="298" t="s">
        <v>890</v>
      </c>
      <c r="E430" s="522">
        <v>310.98</v>
      </c>
      <c r="F430" s="522">
        <v>310.98</v>
      </c>
      <c r="G430" s="333">
        <f t="shared" si="12"/>
        <v>5956.3599999999842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2</v>
      </c>
      <c r="C431" s="298">
        <v>46172</v>
      </c>
      <c r="D431" s="298" t="s">
        <v>894</v>
      </c>
      <c r="E431" s="522">
        <v>130.68</v>
      </c>
      <c r="F431" s="522"/>
      <c r="G431" s="333">
        <f t="shared" si="12"/>
        <v>5956.3599999999842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2</v>
      </c>
      <c r="C432" s="298">
        <v>46172</v>
      </c>
      <c r="D432" s="298" t="s">
        <v>356</v>
      </c>
      <c r="E432" s="522">
        <v>49.99</v>
      </c>
      <c r="F432" s="522"/>
      <c r="G432" s="333">
        <f t="shared" si="12"/>
        <v>6087.0399999999845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2</v>
      </c>
      <c r="C433" s="298">
        <v>46171</v>
      </c>
      <c r="D433" s="298" t="s">
        <v>296</v>
      </c>
      <c r="E433" s="522">
        <v>15.1</v>
      </c>
      <c r="F433" s="522"/>
      <c r="G433" s="333">
        <f t="shared" si="12"/>
        <v>6137.0299999999843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8</v>
      </c>
      <c r="C434" s="298">
        <v>46171</v>
      </c>
      <c r="D434" s="298" t="s">
        <v>295</v>
      </c>
      <c r="E434" s="522">
        <v>7.02</v>
      </c>
      <c r="F434" s="522"/>
      <c r="G434" s="333">
        <f t="shared" si="12"/>
        <v>6152.1299999999846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4</v>
      </c>
      <c r="C435" s="298">
        <v>46171</v>
      </c>
      <c r="D435" s="298" t="s">
        <v>295</v>
      </c>
      <c r="E435" s="522">
        <v>93.38</v>
      </c>
      <c r="F435" s="522"/>
      <c r="G435" s="333">
        <f t="shared" si="12"/>
        <v>6159.1499999999851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2</v>
      </c>
      <c r="C436" s="298">
        <v>46171</v>
      </c>
      <c r="D436" s="298" t="s">
        <v>353</v>
      </c>
      <c r="E436" s="522">
        <v>18.98</v>
      </c>
      <c r="F436" s="522"/>
      <c r="G436" s="333">
        <f t="shared" si="12"/>
        <v>6252.5299999999852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294</v>
      </c>
      <c r="B437" s="330">
        <v>23</v>
      </c>
      <c r="C437" s="298">
        <v>46171</v>
      </c>
      <c r="D437" s="299" t="s">
        <v>67</v>
      </c>
      <c r="E437" s="522">
        <v>650.88</v>
      </c>
      <c r="F437" s="522"/>
      <c r="G437" s="333">
        <f t="shared" si="12"/>
        <v>6271.5099999999848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294</v>
      </c>
      <c r="B438" s="330">
        <v>20</v>
      </c>
      <c r="C438" s="298">
        <v>46171</v>
      </c>
      <c r="D438" s="299" t="s">
        <v>193</v>
      </c>
      <c r="E438" s="522">
        <v>600</v>
      </c>
      <c r="F438" s="522"/>
      <c r="G438" s="333">
        <f t="shared" si="12"/>
        <v>6922.3899999999849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291</v>
      </c>
      <c r="B439" s="330">
        <v>38</v>
      </c>
      <c r="C439" s="298">
        <v>46171</v>
      </c>
      <c r="D439" s="299" t="s">
        <v>293</v>
      </c>
      <c r="E439" s="522"/>
      <c r="F439" s="522">
        <v>4597.8100000000004</v>
      </c>
      <c r="G439" s="333">
        <f t="shared" si="12"/>
        <v>7522.3899999999849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294</v>
      </c>
      <c r="B440" s="330">
        <v>42</v>
      </c>
      <c r="C440" s="298">
        <v>46171</v>
      </c>
      <c r="D440" s="299" t="s">
        <v>200</v>
      </c>
      <c r="E440" s="522">
        <v>50.92</v>
      </c>
      <c r="F440" s="522"/>
      <c r="G440" s="333">
        <f t="shared" si="12"/>
        <v>2924.5799999999849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294</v>
      </c>
      <c r="B441" s="330">
        <v>43</v>
      </c>
      <c r="C441" s="298">
        <v>46171</v>
      </c>
      <c r="D441" s="299" t="s">
        <v>201</v>
      </c>
      <c r="E441" s="522">
        <v>42.84</v>
      </c>
      <c r="F441" s="522"/>
      <c r="G441" s="333">
        <f t="shared" si="12"/>
        <v>2975.499999999985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291</v>
      </c>
      <c r="B442" s="330">
        <v>39</v>
      </c>
      <c r="C442" s="298">
        <v>46170</v>
      </c>
      <c r="D442" s="299" t="s">
        <v>292</v>
      </c>
      <c r="E442" s="522"/>
      <c r="F442" s="522">
        <v>2763.79</v>
      </c>
      <c r="G442" s="333">
        <f t="shared" si="12"/>
        <v>3018.3399999999851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3</v>
      </c>
      <c r="C443" s="298">
        <v>46170</v>
      </c>
      <c r="D443" s="299" t="s">
        <v>884</v>
      </c>
      <c r="E443" s="522">
        <v>8.9499999999999993</v>
      </c>
      <c r="F443" s="522"/>
      <c r="G443" s="333">
        <f t="shared" si="12"/>
        <v>254.54999999998506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4</v>
      </c>
      <c r="C444" s="298">
        <v>46170</v>
      </c>
      <c r="D444" s="299" t="s">
        <v>884</v>
      </c>
      <c r="E444" s="522">
        <v>43.44</v>
      </c>
      <c r="F444" s="522"/>
      <c r="G444" s="333">
        <f t="shared" si="12"/>
        <v>263.49999999998505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6</v>
      </c>
      <c r="C445" s="298">
        <v>46170</v>
      </c>
      <c r="D445" s="299" t="s">
        <v>892</v>
      </c>
      <c r="E445" s="522">
        <v>30.89</v>
      </c>
      <c r="F445" s="522"/>
      <c r="G445" s="333">
        <f t="shared" si="12"/>
        <v>306.93999999998505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2</v>
      </c>
      <c r="C446" s="298">
        <v>46170</v>
      </c>
      <c r="D446" s="299" t="s">
        <v>346</v>
      </c>
      <c r="E446" s="522">
        <v>32.659999999999997</v>
      </c>
      <c r="F446" s="522"/>
      <c r="G446" s="333">
        <f t="shared" si="12"/>
        <v>337.82999999998503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2</v>
      </c>
      <c r="C447" s="298">
        <v>46170</v>
      </c>
      <c r="D447" s="299" t="s">
        <v>386</v>
      </c>
      <c r="E447" s="522">
        <v>9.09</v>
      </c>
      <c r="F447" s="522"/>
      <c r="G447" s="333">
        <f t="shared" si="12"/>
        <v>370.48999999998506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8</v>
      </c>
      <c r="C448" s="298">
        <v>46170</v>
      </c>
      <c r="D448" s="299" t="s">
        <v>846</v>
      </c>
      <c r="E448" s="522">
        <v>36.74</v>
      </c>
      <c r="F448" s="522"/>
      <c r="G448" s="333">
        <f t="shared" si="12"/>
        <v>379.57999999998503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5</v>
      </c>
      <c r="C449" s="298">
        <v>46170</v>
      </c>
      <c r="D449" s="299" t="s">
        <v>846</v>
      </c>
      <c r="E449" s="522">
        <v>11.2</v>
      </c>
      <c r="F449" s="522"/>
      <c r="G449" s="333">
        <f t="shared" si="12"/>
        <v>416.31999999998504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2</v>
      </c>
      <c r="C450" s="298">
        <v>46169</v>
      </c>
      <c r="D450" s="299" t="s">
        <v>358</v>
      </c>
      <c r="E450" s="522">
        <v>11.29</v>
      </c>
      <c r="F450" s="522"/>
      <c r="G450" s="333">
        <f t="shared" si="12"/>
        <v>427.51999999998503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4</v>
      </c>
      <c r="C451" s="298">
        <v>46169</v>
      </c>
      <c r="D451" s="299" t="s">
        <v>363</v>
      </c>
      <c r="E451" s="522">
        <v>44.84</v>
      </c>
      <c r="F451" s="522"/>
      <c r="G451" s="333">
        <f t="shared" si="12"/>
        <v>438.80999999998505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7</v>
      </c>
      <c r="C452" s="298">
        <v>46169</v>
      </c>
      <c r="D452" s="299" t="s">
        <v>338</v>
      </c>
      <c r="E452" s="522">
        <v>139.88</v>
      </c>
      <c r="F452" s="522"/>
      <c r="G452" s="333">
        <f t="shared" si="12"/>
        <v>483.64999999998508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8</v>
      </c>
      <c r="C453" s="298">
        <v>46169</v>
      </c>
      <c r="D453" s="299" t="s">
        <v>319</v>
      </c>
      <c r="E453" s="522">
        <v>46.84</v>
      </c>
      <c r="F453" s="522"/>
      <c r="G453" s="333">
        <f t="shared" ref="G453:G490" si="13">G454-E453+F453</f>
        <v>623.52999999998508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2</v>
      </c>
      <c r="C454" s="298">
        <v>46169</v>
      </c>
      <c r="D454" s="299" t="s">
        <v>358</v>
      </c>
      <c r="E454" s="522">
        <v>9.4700000000000006</v>
      </c>
      <c r="F454" s="522"/>
      <c r="G454" s="333">
        <f t="shared" si="13"/>
        <v>670.36999999998511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8</v>
      </c>
      <c r="C455" s="298">
        <v>46168</v>
      </c>
      <c r="D455" s="299" t="s">
        <v>308</v>
      </c>
      <c r="E455" s="522">
        <v>47.99</v>
      </c>
      <c r="F455" s="522"/>
      <c r="G455" s="333">
        <f t="shared" si="13"/>
        <v>679.83999999998514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5</v>
      </c>
      <c r="C456" s="298">
        <v>46168</v>
      </c>
      <c r="D456" s="299" t="s">
        <v>872</v>
      </c>
      <c r="E456" s="522">
        <v>26</v>
      </c>
      <c r="F456" s="522"/>
      <c r="G456" s="333">
        <f t="shared" si="13"/>
        <v>727.82999999998515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4</v>
      </c>
      <c r="C457" s="298">
        <v>46168</v>
      </c>
      <c r="D457" s="299" t="s">
        <v>310</v>
      </c>
      <c r="E457" s="522">
        <v>50.15</v>
      </c>
      <c r="F457" s="522"/>
      <c r="G457" s="333">
        <f t="shared" si="13"/>
        <v>753.82999999998515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287</v>
      </c>
      <c r="B458" s="330" t="s">
        <v>287</v>
      </c>
      <c r="C458" s="298">
        <v>46168</v>
      </c>
      <c r="D458" s="299" t="s">
        <v>882</v>
      </c>
      <c r="E458" s="522">
        <v>400</v>
      </c>
      <c r="F458" s="522">
        <v>400</v>
      </c>
      <c r="G458" s="333">
        <f t="shared" si="13"/>
        <v>803.97999999998513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294</v>
      </c>
      <c r="B459" s="330">
        <v>22</v>
      </c>
      <c r="C459" s="298">
        <v>46168</v>
      </c>
      <c r="D459" s="299" t="s">
        <v>835</v>
      </c>
      <c r="E459" s="522">
        <v>15.96</v>
      </c>
      <c r="F459" s="522"/>
      <c r="G459" s="333">
        <f t="shared" si="13"/>
        <v>803.97999999998513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2</v>
      </c>
      <c r="C460" s="298">
        <v>46168</v>
      </c>
      <c r="D460" s="299" t="s">
        <v>296</v>
      </c>
      <c r="E460" s="522">
        <v>15.1</v>
      </c>
      <c r="F460" s="522"/>
      <c r="G460" s="333">
        <f t="shared" si="13"/>
        <v>819.93999999998516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4</v>
      </c>
      <c r="C461" s="298">
        <v>46168</v>
      </c>
      <c r="D461" s="299" t="s">
        <v>296</v>
      </c>
      <c r="E461" s="522">
        <v>44.67</v>
      </c>
      <c r="F461" s="522"/>
      <c r="G461" s="333">
        <f t="shared" si="13"/>
        <v>835.03999999998518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1</v>
      </c>
      <c r="C462" s="298">
        <v>46168</v>
      </c>
      <c r="D462" s="299" t="s">
        <v>300</v>
      </c>
      <c r="E462" s="522">
        <v>32.99</v>
      </c>
      <c r="F462" s="522"/>
      <c r="G462" s="333">
        <f t="shared" si="13"/>
        <v>879.70999999998514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2</v>
      </c>
      <c r="C463" s="298">
        <v>46168</v>
      </c>
      <c r="D463" s="299" t="s">
        <v>386</v>
      </c>
      <c r="E463" s="522">
        <v>14.39</v>
      </c>
      <c r="F463" s="522"/>
      <c r="G463" s="333">
        <f t="shared" si="13"/>
        <v>912.69999999998515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294</v>
      </c>
      <c r="B464" s="330">
        <v>12</v>
      </c>
      <c r="C464" s="298">
        <v>46167</v>
      </c>
      <c r="D464" s="299" t="s">
        <v>314</v>
      </c>
      <c r="E464" s="522">
        <v>204.48</v>
      </c>
      <c r="F464" s="522"/>
      <c r="G464" s="333">
        <f t="shared" si="13"/>
        <v>927.08999999998514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8</v>
      </c>
      <c r="C465" s="298">
        <v>46167</v>
      </c>
      <c r="D465" s="299" t="s">
        <v>319</v>
      </c>
      <c r="E465" s="522">
        <v>29.79</v>
      </c>
      <c r="F465" s="522"/>
      <c r="G465" s="333">
        <f t="shared" si="13"/>
        <v>1131.5699999999852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3</v>
      </c>
      <c r="C466" s="298">
        <v>46167</v>
      </c>
      <c r="D466" s="299" t="s">
        <v>348</v>
      </c>
      <c r="E466" s="522">
        <v>50</v>
      </c>
      <c r="F466" s="522"/>
      <c r="G466" s="333">
        <f t="shared" si="13"/>
        <v>1161.3599999999851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1</v>
      </c>
      <c r="C467" s="298">
        <v>46166</v>
      </c>
      <c r="D467" s="299" t="s">
        <v>329</v>
      </c>
      <c r="E467" s="522">
        <v>122.54</v>
      </c>
      <c r="F467" s="522"/>
      <c r="G467" s="333">
        <f t="shared" si="13"/>
        <v>1211.3599999999851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1</v>
      </c>
      <c r="C468" s="298">
        <v>46166</v>
      </c>
      <c r="D468" s="299" t="s">
        <v>311</v>
      </c>
      <c r="E468" s="522">
        <v>157.97</v>
      </c>
      <c r="F468" s="522"/>
      <c r="G468" s="333">
        <f t="shared" si="13"/>
        <v>1333.8999999999851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6</v>
      </c>
      <c r="C469" s="298">
        <v>46166</v>
      </c>
      <c r="D469" s="299" t="s">
        <v>300</v>
      </c>
      <c r="E469" s="522">
        <v>44.05</v>
      </c>
      <c r="F469" s="522"/>
      <c r="G469" s="333">
        <f t="shared" si="13"/>
        <v>1491.8699999999851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8</v>
      </c>
      <c r="C470" s="298">
        <v>46166</v>
      </c>
      <c r="D470" s="299" t="s">
        <v>319</v>
      </c>
      <c r="E470" s="522">
        <v>70.44</v>
      </c>
      <c r="F470" s="522"/>
      <c r="G470" s="333">
        <f t="shared" si="13"/>
        <v>1535.9199999999851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1</v>
      </c>
      <c r="C471" s="298">
        <v>46166</v>
      </c>
      <c r="D471" s="299" t="s">
        <v>329</v>
      </c>
      <c r="E471" s="522">
        <v>55.96</v>
      </c>
      <c r="F471" s="522"/>
      <c r="G471" s="333">
        <f t="shared" si="13"/>
        <v>1606.3599999999851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289</v>
      </c>
      <c r="B472" s="330">
        <v>6</v>
      </c>
      <c r="C472" s="298">
        <v>46166</v>
      </c>
      <c r="D472" s="299" t="s">
        <v>883</v>
      </c>
      <c r="E472" s="522">
        <v>597.83000000000004</v>
      </c>
      <c r="F472" s="522"/>
      <c r="G472" s="333">
        <f t="shared" si="13"/>
        <v>1662.3199999999852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287</v>
      </c>
      <c r="B473" s="330" t="s">
        <v>287</v>
      </c>
      <c r="C473" s="298">
        <v>46166</v>
      </c>
      <c r="D473" s="299" t="s">
        <v>845</v>
      </c>
      <c r="E473" s="522">
        <v>69.2</v>
      </c>
      <c r="F473" s="522">
        <v>69.2</v>
      </c>
      <c r="G473" s="333">
        <f t="shared" si="13"/>
        <v>2260.1499999999851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1</v>
      </c>
      <c r="C474" s="298">
        <v>46165</v>
      </c>
      <c r="D474" s="299" t="s">
        <v>880</v>
      </c>
      <c r="E474" s="522">
        <v>94.76</v>
      </c>
      <c r="F474" s="522"/>
      <c r="G474" s="333">
        <f t="shared" si="13"/>
        <v>2260.1499999999851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289</v>
      </c>
      <c r="B475" s="330">
        <v>1</v>
      </c>
      <c r="C475" s="298">
        <v>46165</v>
      </c>
      <c r="D475" s="299" t="s">
        <v>393</v>
      </c>
      <c r="E475" s="522">
        <v>34.869999999999997</v>
      </c>
      <c r="F475" s="522"/>
      <c r="G475" s="333">
        <f t="shared" si="13"/>
        <v>2354.9099999999853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8</v>
      </c>
      <c r="C476" s="298">
        <v>46165</v>
      </c>
      <c r="D476" s="299" t="s">
        <v>481</v>
      </c>
      <c r="E476" s="522">
        <v>80.48</v>
      </c>
      <c r="F476" s="522"/>
      <c r="G476" s="333">
        <f t="shared" si="13"/>
        <v>2389.7799999999852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5</v>
      </c>
      <c r="C477" s="298">
        <v>46165</v>
      </c>
      <c r="D477" s="299" t="s">
        <v>879</v>
      </c>
      <c r="E477" s="522">
        <v>25</v>
      </c>
      <c r="F477" s="522"/>
      <c r="G477" s="333">
        <f t="shared" si="13"/>
        <v>2470.2599999999852</v>
      </c>
      <c r="H477" s="334" t="s">
        <v>298</v>
      </c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6</v>
      </c>
      <c r="C478" s="298">
        <v>46165</v>
      </c>
      <c r="D478" s="299" t="s">
        <v>877</v>
      </c>
      <c r="E478" s="522">
        <v>50</v>
      </c>
      <c r="F478" s="522"/>
      <c r="G478" s="333">
        <f t="shared" si="13"/>
        <v>2495.2599999999852</v>
      </c>
      <c r="H478" s="334" t="s">
        <v>298</v>
      </c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2</v>
      </c>
      <c r="C479" s="298">
        <v>46165</v>
      </c>
      <c r="D479" s="299" t="s">
        <v>878</v>
      </c>
      <c r="E479" s="522">
        <v>25</v>
      </c>
      <c r="F479" s="522"/>
      <c r="G479" s="333">
        <f t="shared" si="13"/>
        <v>2545.2599999999852</v>
      </c>
      <c r="H479" s="334" t="s">
        <v>298</v>
      </c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2</v>
      </c>
      <c r="C480" s="298">
        <v>46164</v>
      </c>
      <c r="D480" s="299" t="s">
        <v>881</v>
      </c>
      <c r="E480" s="522">
        <v>45.46</v>
      </c>
      <c r="F480" s="522"/>
      <c r="G480" s="333">
        <f t="shared" si="13"/>
        <v>2570.2599999999852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6</v>
      </c>
      <c r="C481" s="298">
        <v>46164</v>
      </c>
      <c r="D481" s="299" t="s">
        <v>873</v>
      </c>
      <c r="E481" s="522">
        <v>22</v>
      </c>
      <c r="F481" s="522"/>
      <c r="G481" s="333">
        <f t="shared" si="13"/>
        <v>2615.7199999999852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2</v>
      </c>
      <c r="C482" s="298">
        <v>46164</v>
      </c>
      <c r="D482" s="299" t="s">
        <v>296</v>
      </c>
      <c r="E482" s="522">
        <v>14.57</v>
      </c>
      <c r="F482" s="522"/>
      <c r="G482" s="333">
        <f t="shared" si="13"/>
        <v>2637.7199999999852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3</v>
      </c>
      <c r="C483" s="298">
        <v>46163</v>
      </c>
      <c r="D483" s="299" t="s">
        <v>334</v>
      </c>
      <c r="E483" s="522">
        <v>9.01</v>
      </c>
      <c r="F483" s="522"/>
      <c r="G483" s="333">
        <f t="shared" si="13"/>
        <v>2652.2899999999854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8</v>
      </c>
      <c r="C484" s="298">
        <v>46163</v>
      </c>
      <c r="D484" s="299" t="s">
        <v>334</v>
      </c>
      <c r="E484" s="522">
        <v>6.8</v>
      </c>
      <c r="F484" s="522"/>
      <c r="G484" s="333">
        <f t="shared" si="13"/>
        <v>2661.2999999999856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2</v>
      </c>
      <c r="C485" s="298">
        <v>46163</v>
      </c>
      <c r="D485" s="299" t="s">
        <v>358</v>
      </c>
      <c r="E485" s="522">
        <v>16.649999999999999</v>
      </c>
      <c r="F485" s="522"/>
      <c r="G485" s="333">
        <f t="shared" si="13"/>
        <v>2668.0999999999858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8</v>
      </c>
      <c r="C486" s="298">
        <v>46163</v>
      </c>
      <c r="D486" s="299" t="s">
        <v>846</v>
      </c>
      <c r="E486" s="522">
        <v>24.89</v>
      </c>
      <c r="F486" s="522"/>
      <c r="G486" s="333">
        <f t="shared" si="13"/>
        <v>2684.7499999999859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5</v>
      </c>
      <c r="C487" s="298">
        <v>46163</v>
      </c>
      <c r="D487" s="299" t="s">
        <v>846</v>
      </c>
      <c r="E487" s="522">
        <v>11.2</v>
      </c>
      <c r="F487" s="522"/>
      <c r="G487" s="333">
        <f t="shared" si="13"/>
        <v>2709.6399999999858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2</v>
      </c>
      <c r="C488" s="298">
        <v>46162</v>
      </c>
      <c r="D488" s="299" t="s">
        <v>296</v>
      </c>
      <c r="E488" s="522">
        <v>11.18</v>
      </c>
      <c r="F488" s="522"/>
      <c r="G488" s="333">
        <f t="shared" si="13"/>
        <v>2720.8399999999856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2</v>
      </c>
      <c r="C489" s="298">
        <v>46162</v>
      </c>
      <c r="D489" s="299" t="s">
        <v>386</v>
      </c>
      <c r="E489" s="522">
        <v>14.38</v>
      </c>
      <c r="F489" s="522"/>
      <c r="G489" s="333">
        <f t="shared" si="13"/>
        <v>2732.0199999999854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294</v>
      </c>
      <c r="B490" s="330">
        <v>22</v>
      </c>
      <c r="C490" s="298">
        <v>46162</v>
      </c>
      <c r="D490" s="299" t="s">
        <v>323</v>
      </c>
      <c r="E490" s="522">
        <v>20.22</v>
      </c>
      <c r="F490" s="522"/>
      <c r="G490" s="333">
        <f t="shared" si="13"/>
        <v>2746.3999999999855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5</v>
      </c>
      <c r="C491" s="298">
        <v>46162</v>
      </c>
      <c r="D491" s="299" t="s">
        <v>872</v>
      </c>
      <c r="E491" s="522">
        <v>30</v>
      </c>
      <c r="F491" s="522"/>
      <c r="G491" s="333">
        <f t="shared" ref="G491:G505" si="14">G492-E491+F491</f>
        <v>2766.6199999999853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2</v>
      </c>
      <c r="C492" s="298">
        <v>46162</v>
      </c>
      <c r="D492" s="299" t="s">
        <v>874</v>
      </c>
      <c r="E492" s="522">
        <v>46.72</v>
      </c>
      <c r="F492" s="522"/>
      <c r="G492" s="333">
        <f t="shared" si="14"/>
        <v>2796.6199999999853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4</v>
      </c>
      <c r="C493" s="298">
        <v>46162</v>
      </c>
      <c r="D493" s="299" t="s">
        <v>310</v>
      </c>
      <c r="E493" s="522">
        <v>56.51</v>
      </c>
      <c r="F493" s="522"/>
      <c r="G493" s="333">
        <f t="shared" si="14"/>
        <v>2843.3399999999851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6</v>
      </c>
      <c r="C494" s="298">
        <v>46161</v>
      </c>
      <c r="D494" s="299" t="s">
        <v>871</v>
      </c>
      <c r="E494" s="522">
        <v>63.99</v>
      </c>
      <c r="F494" s="522"/>
      <c r="G494" s="333">
        <f t="shared" si="14"/>
        <v>2899.8499999999854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4</v>
      </c>
      <c r="C495" s="298">
        <v>46161</v>
      </c>
      <c r="D495" s="299" t="s">
        <v>296</v>
      </c>
      <c r="E495" s="522">
        <v>43.46</v>
      </c>
      <c r="F495" s="522"/>
      <c r="G495" s="333">
        <f t="shared" si="14"/>
        <v>2963.8399999999851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3</v>
      </c>
      <c r="C496" s="298">
        <v>46161</v>
      </c>
      <c r="D496" s="299" t="s">
        <v>296</v>
      </c>
      <c r="E496" s="522">
        <v>8.7200000000000006</v>
      </c>
      <c r="F496" s="522"/>
      <c r="G496" s="333">
        <f t="shared" si="14"/>
        <v>3007.2999999999852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2</v>
      </c>
      <c r="C497" s="298">
        <v>46161</v>
      </c>
      <c r="D497" s="299" t="s">
        <v>301</v>
      </c>
      <c r="E497" s="522">
        <v>30.9</v>
      </c>
      <c r="F497" s="522"/>
      <c r="G497" s="333">
        <f t="shared" si="14"/>
        <v>3016.019999999985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294</v>
      </c>
      <c r="B498" s="330">
        <v>22</v>
      </c>
      <c r="C498" s="298">
        <v>46161</v>
      </c>
      <c r="D498" s="299" t="s">
        <v>328</v>
      </c>
      <c r="E498" s="522">
        <v>7.46</v>
      </c>
      <c r="F498" s="522"/>
      <c r="G498" s="333">
        <f t="shared" si="14"/>
        <v>3046.9199999999851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2</v>
      </c>
      <c r="C499" s="298">
        <v>46161</v>
      </c>
      <c r="D499" s="299" t="s">
        <v>869</v>
      </c>
      <c r="E499" s="522">
        <v>31.05</v>
      </c>
      <c r="F499" s="522"/>
      <c r="G499" s="333">
        <f t="shared" si="14"/>
        <v>3054.3799999999851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2</v>
      </c>
      <c r="C500" s="298">
        <v>46161</v>
      </c>
      <c r="D500" s="299" t="s">
        <v>870</v>
      </c>
      <c r="E500" s="522">
        <v>54.41</v>
      </c>
      <c r="F500" s="522"/>
      <c r="G500" s="333">
        <f t="shared" si="14"/>
        <v>3085.4299999999853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8</v>
      </c>
      <c r="C501" s="298">
        <v>46161</v>
      </c>
      <c r="D501" s="299" t="s">
        <v>875</v>
      </c>
      <c r="E501" s="522">
        <v>20.49</v>
      </c>
      <c r="F501" s="522"/>
      <c r="G501" s="333">
        <f t="shared" si="14"/>
        <v>3139.8399999999851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294</v>
      </c>
      <c r="B502" s="330">
        <v>22</v>
      </c>
      <c r="C502" s="298">
        <v>46160</v>
      </c>
      <c r="D502" s="299" t="s">
        <v>401</v>
      </c>
      <c r="E502" s="522">
        <v>13.84</v>
      </c>
      <c r="F502" s="522"/>
      <c r="G502" s="333">
        <f t="shared" si="14"/>
        <v>3160.3299999999849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287</v>
      </c>
      <c r="B503" s="330" t="s">
        <v>287</v>
      </c>
      <c r="C503" s="298">
        <v>46160</v>
      </c>
      <c r="D503" s="299" t="s">
        <v>876</v>
      </c>
      <c r="E503" s="522">
        <v>138.44</v>
      </c>
      <c r="F503" s="522">
        <v>138.44</v>
      </c>
      <c r="G503" s="333">
        <f t="shared" si="14"/>
        <v>3174.1699999999851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2</v>
      </c>
      <c r="C504" s="298">
        <v>46160</v>
      </c>
      <c r="D504" s="299" t="s">
        <v>353</v>
      </c>
      <c r="E504" s="522">
        <v>25.48</v>
      </c>
      <c r="F504" s="522"/>
      <c r="G504" s="333">
        <f t="shared" si="14"/>
        <v>3174.1699999999851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294</v>
      </c>
      <c r="B505" s="330">
        <v>17</v>
      </c>
      <c r="C505" s="298">
        <v>46160</v>
      </c>
      <c r="D505" s="299" t="s">
        <v>188</v>
      </c>
      <c r="E505" s="522">
        <v>42.65</v>
      </c>
      <c r="F505" s="522"/>
      <c r="G505" s="333">
        <f t="shared" si="14"/>
        <v>3199.6499999999851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294</v>
      </c>
      <c r="B506" s="330">
        <v>15</v>
      </c>
      <c r="C506" s="298">
        <v>46160</v>
      </c>
      <c r="D506" s="299" t="s">
        <v>185</v>
      </c>
      <c r="E506" s="522">
        <v>101.37</v>
      </c>
      <c r="F506" s="522"/>
      <c r="G506" s="333">
        <f t="shared" ref="G506:G586" si="15">G507-E506+F506</f>
        <v>3242.2999999999852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335</v>
      </c>
      <c r="B507" s="330" t="s">
        <v>335</v>
      </c>
      <c r="C507" s="298">
        <v>46160</v>
      </c>
      <c r="D507" s="299" t="s">
        <v>336</v>
      </c>
      <c r="E507" s="522">
        <v>93.13</v>
      </c>
      <c r="F507" s="522"/>
      <c r="G507" s="333">
        <f t="shared" si="15"/>
        <v>3343.6699999999851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294</v>
      </c>
      <c r="B508" s="330">
        <v>11</v>
      </c>
      <c r="C508" s="298">
        <v>46160</v>
      </c>
      <c r="D508" s="299" t="s">
        <v>178</v>
      </c>
      <c r="E508" s="522">
        <v>267.68</v>
      </c>
      <c r="F508" s="522"/>
      <c r="G508" s="333">
        <f t="shared" si="15"/>
        <v>3436.7999999999852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294</v>
      </c>
      <c r="B509" s="330">
        <v>23</v>
      </c>
      <c r="C509" s="298">
        <v>46160</v>
      </c>
      <c r="D509" s="299" t="s">
        <v>63</v>
      </c>
      <c r="E509" s="522">
        <v>529.46</v>
      </c>
      <c r="F509" s="522"/>
      <c r="G509" s="333">
        <f t="shared" si="15"/>
        <v>3704.479999999985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1</v>
      </c>
      <c r="C510" s="298">
        <v>46159</v>
      </c>
      <c r="D510" s="299" t="s">
        <v>311</v>
      </c>
      <c r="E510" s="522">
        <v>148.25</v>
      </c>
      <c r="F510" s="522"/>
      <c r="G510" s="333">
        <f t="shared" si="15"/>
        <v>4233.939999999985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1</v>
      </c>
      <c r="C511" s="298">
        <v>46159</v>
      </c>
      <c r="D511" s="299" t="s">
        <v>306</v>
      </c>
      <c r="E511" s="522">
        <v>90.2</v>
      </c>
      <c r="F511" s="522"/>
      <c r="G511" s="333">
        <f t="shared" si="15"/>
        <v>4382.189999999985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294</v>
      </c>
      <c r="B512" s="330">
        <v>21</v>
      </c>
      <c r="C512" s="298">
        <v>46159</v>
      </c>
      <c r="D512" s="299" t="s">
        <v>194</v>
      </c>
      <c r="E512" s="522">
        <v>81</v>
      </c>
      <c r="F512" s="522"/>
      <c r="G512" s="333">
        <f t="shared" si="15"/>
        <v>4472.3899999999849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6</v>
      </c>
      <c r="C513" s="298">
        <v>46159</v>
      </c>
      <c r="D513" s="299" t="s">
        <v>300</v>
      </c>
      <c r="E513" s="522">
        <v>38.33</v>
      </c>
      <c r="F513" s="522"/>
      <c r="G513" s="333">
        <f t="shared" si="15"/>
        <v>4553.3899999999849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294</v>
      </c>
      <c r="B514" s="330">
        <v>42</v>
      </c>
      <c r="C514" s="298">
        <v>46159</v>
      </c>
      <c r="D514" s="299" t="s">
        <v>333</v>
      </c>
      <c r="E514" s="522">
        <v>29.8</v>
      </c>
      <c r="F514" s="522"/>
      <c r="G514" s="333">
        <f t="shared" si="15"/>
        <v>4591.7199999999848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294</v>
      </c>
      <c r="B515" s="330">
        <v>43</v>
      </c>
      <c r="C515" s="298">
        <v>46159</v>
      </c>
      <c r="D515" s="299" t="s">
        <v>333</v>
      </c>
      <c r="E515" s="522">
        <v>22.35</v>
      </c>
      <c r="F515" s="522"/>
      <c r="G515" s="333">
        <f t="shared" si="15"/>
        <v>4621.519999999985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8</v>
      </c>
      <c r="C516" s="298">
        <v>46159</v>
      </c>
      <c r="D516" s="299" t="s">
        <v>319</v>
      </c>
      <c r="E516" s="522">
        <v>50.75</v>
      </c>
      <c r="F516" s="522"/>
      <c r="G516" s="333">
        <f t="shared" si="15"/>
        <v>4643.8699999999853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5</v>
      </c>
      <c r="C517" s="298">
        <v>46158</v>
      </c>
      <c r="D517" s="299" t="s">
        <v>340</v>
      </c>
      <c r="E517" s="522">
        <v>21.3</v>
      </c>
      <c r="F517" s="522"/>
      <c r="G517" s="333">
        <f t="shared" si="15"/>
        <v>4694.6199999999853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8</v>
      </c>
      <c r="C518" s="298">
        <v>46158</v>
      </c>
      <c r="D518" s="299" t="s">
        <v>319</v>
      </c>
      <c r="E518" s="522">
        <v>41.46</v>
      </c>
      <c r="F518" s="522"/>
      <c r="G518" s="333">
        <f t="shared" si="15"/>
        <v>4715.9199999999855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287</v>
      </c>
      <c r="B519" s="330" t="s">
        <v>287</v>
      </c>
      <c r="C519" s="298">
        <v>46158</v>
      </c>
      <c r="D519" s="299" t="s">
        <v>849</v>
      </c>
      <c r="E519" s="522">
        <v>95.85</v>
      </c>
      <c r="F519" s="522">
        <v>95.85</v>
      </c>
      <c r="G519" s="333">
        <f t="shared" si="15"/>
        <v>4757.3799999999856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287</v>
      </c>
      <c r="B520" s="330" t="s">
        <v>287</v>
      </c>
      <c r="C520" s="298">
        <v>46158</v>
      </c>
      <c r="D520" s="299" t="s">
        <v>847</v>
      </c>
      <c r="E520" s="522">
        <v>87.13</v>
      </c>
      <c r="F520" s="522">
        <v>87.13</v>
      </c>
      <c r="G520" s="333">
        <f t="shared" si="15"/>
        <v>4757.3799999999856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4</v>
      </c>
      <c r="C521" s="298">
        <v>46158</v>
      </c>
      <c r="D521" s="299" t="s">
        <v>310</v>
      </c>
      <c r="E521" s="522">
        <v>48.15</v>
      </c>
      <c r="F521" s="522"/>
      <c r="G521" s="333">
        <f t="shared" si="15"/>
        <v>4757.3799999999856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8</v>
      </c>
      <c r="C522" s="298">
        <v>46158</v>
      </c>
      <c r="D522" s="299" t="s">
        <v>308</v>
      </c>
      <c r="E522" s="522">
        <v>75.069999999999993</v>
      </c>
      <c r="F522" s="522"/>
      <c r="G522" s="333">
        <f t="shared" si="15"/>
        <v>4805.5299999999852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2</v>
      </c>
      <c r="C523" s="298">
        <v>46158</v>
      </c>
      <c r="D523" s="299" t="s">
        <v>308</v>
      </c>
      <c r="E523" s="522">
        <v>75</v>
      </c>
      <c r="F523" s="522"/>
      <c r="G523" s="333">
        <f t="shared" si="15"/>
        <v>4880.5999999999849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3</v>
      </c>
      <c r="C524" s="298">
        <v>46158</v>
      </c>
      <c r="D524" s="299" t="s">
        <v>348</v>
      </c>
      <c r="E524" s="522">
        <v>8.3800000000000008</v>
      </c>
      <c r="F524" s="522"/>
      <c r="G524" s="333">
        <f t="shared" si="15"/>
        <v>4955.5999999999849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8</v>
      </c>
      <c r="C525" s="298">
        <v>46157</v>
      </c>
      <c r="D525" s="299" t="s">
        <v>319</v>
      </c>
      <c r="E525" s="522">
        <v>63.55</v>
      </c>
      <c r="F525" s="522"/>
      <c r="G525" s="333">
        <f t="shared" si="15"/>
        <v>4963.979999999985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4</v>
      </c>
      <c r="C526" s="298">
        <v>46157</v>
      </c>
      <c r="D526" s="299" t="s">
        <v>296</v>
      </c>
      <c r="E526" s="522">
        <v>45.1</v>
      </c>
      <c r="F526" s="522"/>
      <c r="G526" s="333">
        <f t="shared" si="15"/>
        <v>5027.5299999999852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2</v>
      </c>
      <c r="C527" s="298">
        <v>46157</v>
      </c>
      <c r="D527" s="299" t="s">
        <v>296</v>
      </c>
      <c r="E527" s="522">
        <v>24.54</v>
      </c>
      <c r="F527" s="522"/>
      <c r="G527" s="333">
        <f t="shared" si="15"/>
        <v>5072.6299999999856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2</v>
      </c>
      <c r="C528" s="298">
        <v>46157</v>
      </c>
      <c r="D528" s="299" t="s">
        <v>334</v>
      </c>
      <c r="E528" s="522">
        <v>14.28</v>
      </c>
      <c r="F528" s="522"/>
      <c r="G528" s="333">
        <f t="shared" si="15"/>
        <v>5097.1699999999855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287</v>
      </c>
      <c r="B529" s="330" t="s">
        <v>287</v>
      </c>
      <c r="C529" s="298">
        <v>46157</v>
      </c>
      <c r="D529" s="299" t="s">
        <v>506</v>
      </c>
      <c r="E529" s="522">
        <v>146.15</v>
      </c>
      <c r="F529" s="522">
        <v>146.15</v>
      </c>
      <c r="G529" s="333">
        <f t="shared" si="15"/>
        <v>5111.4499999999853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2</v>
      </c>
      <c r="C530" s="298">
        <v>46157</v>
      </c>
      <c r="D530" s="299" t="s">
        <v>868</v>
      </c>
      <c r="E530" s="522">
        <v>202.87</v>
      </c>
      <c r="F530" s="522"/>
      <c r="G530" s="333">
        <f>G531-E530+F530</f>
        <v>5111.4499999999853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6</v>
      </c>
      <c r="C531" s="298">
        <v>46157</v>
      </c>
      <c r="D531" s="299" t="s">
        <v>300</v>
      </c>
      <c r="E531" s="522">
        <v>14.9</v>
      </c>
      <c r="F531" s="522"/>
      <c r="G531" s="333">
        <f t="shared" si="15"/>
        <v>5314.3199999999852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291</v>
      </c>
      <c r="B532" s="330">
        <v>38</v>
      </c>
      <c r="C532" s="298">
        <v>46157</v>
      </c>
      <c r="D532" s="299" t="s">
        <v>293</v>
      </c>
      <c r="E532" s="522"/>
      <c r="F532" s="522">
        <v>4597.82</v>
      </c>
      <c r="G532" s="333">
        <f t="shared" si="15"/>
        <v>5329.2199999999848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8</v>
      </c>
      <c r="C533" s="298">
        <v>46156</v>
      </c>
      <c r="D533" s="299" t="s">
        <v>867</v>
      </c>
      <c r="E533" s="522">
        <v>34.96</v>
      </c>
      <c r="F533" s="522"/>
      <c r="G533" s="333">
        <f t="shared" si="15"/>
        <v>731.39999999998463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2</v>
      </c>
      <c r="C534" s="298">
        <v>46156</v>
      </c>
      <c r="D534" s="299" t="s">
        <v>408</v>
      </c>
      <c r="E534" s="522">
        <v>23.9</v>
      </c>
      <c r="F534" s="522"/>
      <c r="G534" s="333">
        <f t="shared" si="15"/>
        <v>766.35999999998467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294</v>
      </c>
      <c r="B535" s="330">
        <v>24</v>
      </c>
      <c r="C535" s="298">
        <v>46156</v>
      </c>
      <c r="D535" s="299" t="s">
        <v>860</v>
      </c>
      <c r="E535" s="522">
        <v>109.92</v>
      </c>
      <c r="F535" s="522"/>
      <c r="G535" s="333">
        <f t="shared" si="15"/>
        <v>790.25999999998464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2</v>
      </c>
      <c r="C536" s="298">
        <v>46156</v>
      </c>
      <c r="D536" s="299" t="s">
        <v>334</v>
      </c>
      <c r="E536" s="522">
        <v>24.34</v>
      </c>
      <c r="F536" s="522"/>
      <c r="G536" s="333">
        <f t="shared" si="15"/>
        <v>900.1799999999846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8</v>
      </c>
      <c r="C537" s="298">
        <v>46156</v>
      </c>
      <c r="D537" s="299" t="s">
        <v>846</v>
      </c>
      <c r="E537" s="522">
        <v>24.89</v>
      </c>
      <c r="F537" s="522"/>
      <c r="G537" s="333">
        <f t="shared" si="15"/>
        <v>924.51999999998463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5</v>
      </c>
      <c r="C538" s="298">
        <v>46156</v>
      </c>
      <c r="D538" s="299" t="s">
        <v>846</v>
      </c>
      <c r="E538" s="522">
        <v>11.2</v>
      </c>
      <c r="F538" s="522"/>
      <c r="G538" s="333">
        <f t="shared" si="15"/>
        <v>949.40999999998462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2</v>
      </c>
      <c r="C539" s="298">
        <v>46156</v>
      </c>
      <c r="D539" s="299" t="s">
        <v>324</v>
      </c>
      <c r="E539" s="522">
        <v>22.04</v>
      </c>
      <c r="F539" s="522"/>
      <c r="G539" s="333">
        <f t="shared" si="15"/>
        <v>960.60999999998467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291</v>
      </c>
      <c r="B540" s="330">
        <v>39</v>
      </c>
      <c r="C540" s="298">
        <v>46156</v>
      </c>
      <c r="D540" s="299" t="s">
        <v>292</v>
      </c>
      <c r="E540" s="522"/>
      <c r="F540" s="522">
        <v>2763.78</v>
      </c>
      <c r="G540" s="333">
        <f t="shared" si="15"/>
        <v>982.64999999998463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291</v>
      </c>
      <c r="B541" s="330">
        <v>41</v>
      </c>
      <c r="C541" s="298">
        <v>46156</v>
      </c>
      <c r="D541" s="299" t="s">
        <v>299</v>
      </c>
      <c r="E541" s="522"/>
      <c r="F541" s="522">
        <v>250</v>
      </c>
      <c r="G541" s="333">
        <f t="shared" si="15"/>
        <v>-1781.1300000000156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335</v>
      </c>
      <c r="B542" s="330" t="s">
        <v>335</v>
      </c>
      <c r="C542" s="298">
        <v>46156</v>
      </c>
      <c r="D542" s="299" t="s">
        <v>460</v>
      </c>
      <c r="E542" s="522"/>
      <c r="F542" s="522">
        <v>100</v>
      </c>
      <c r="G542" s="333">
        <f t="shared" si="15"/>
        <v>-2031.1300000000156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6</v>
      </c>
      <c r="C543" s="298">
        <v>46156</v>
      </c>
      <c r="D543" s="299" t="s">
        <v>300</v>
      </c>
      <c r="E543" s="522">
        <v>13.3</v>
      </c>
      <c r="F543" s="522"/>
      <c r="G543" s="333">
        <f t="shared" si="15"/>
        <v>-2131.1300000000156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2</v>
      </c>
      <c r="C544" s="298">
        <v>46155</v>
      </c>
      <c r="D544" s="299" t="s">
        <v>296</v>
      </c>
      <c r="E544" s="522">
        <v>14.67</v>
      </c>
      <c r="F544" s="522"/>
      <c r="G544" s="333">
        <f t="shared" si="15"/>
        <v>-2117.8300000000154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8</v>
      </c>
      <c r="C545" s="298">
        <v>46155</v>
      </c>
      <c r="D545" s="299" t="s">
        <v>319</v>
      </c>
      <c r="E545" s="522">
        <v>22.96</v>
      </c>
      <c r="F545" s="522"/>
      <c r="G545" s="333">
        <f t="shared" si="15"/>
        <v>-2103.1600000000153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287</v>
      </c>
      <c r="B546" s="330" t="s">
        <v>287</v>
      </c>
      <c r="C546" s="298">
        <v>46155</v>
      </c>
      <c r="D546" s="299" t="s">
        <v>855</v>
      </c>
      <c r="E546" s="522">
        <v>100</v>
      </c>
      <c r="F546" s="522">
        <v>100</v>
      </c>
      <c r="G546" s="333">
        <f t="shared" si="15"/>
        <v>-2080.2000000000153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4</v>
      </c>
      <c r="C547" s="298">
        <v>46154</v>
      </c>
      <c r="D547" s="299" t="s">
        <v>455</v>
      </c>
      <c r="E547" s="522">
        <v>43.14</v>
      </c>
      <c r="F547" s="522"/>
      <c r="G547" s="333">
        <f t="shared" si="15"/>
        <v>-2080.2000000000153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3</v>
      </c>
      <c r="C548" s="298">
        <v>46154</v>
      </c>
      <c r="D548" s="299" t="s">
        <v>455</v>
      </c>
      <c r="E548" s="522">
        <v>7.29</v>
      </c>
      <c r="F548" s="522"/>
      <c r="G548" s="333">
        <f t="shared" si="15"/>
        <v>-2037.0600000000154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294</v>
      </c>
      <c r="B549" s="330">
        <v>19</v>
      </c>
      <c r="C549" s="298">
        <v>46154</v>
      </c>
      <c r="D549" s="299" t="s">
        <v>191</v>
      </c>
      <c r="E549" s="522">
        <v>200</v>
      </c>
      <c r="F549" s="522"/>
      <c r="G549" s="333">
        <f t="shared" si="15"/>
        <v>-2029.7700000000154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6</v>
      </c>
      <c r="C550" s="298">
        <v>46154</v>
      </c>
      <c r="D550" s="299" t="s">
        <v>446</v>
      </c>
      <c r="E550" s="522">
        <v>-0.06</v>
      </c>
      <c r="F550" s="522"/>
      <c r="G550" s="333">
        <f t="shared" si="15"/>
        <v>-1829.7700000000154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2</v>
      </c>
      <c r="C551" s="298">
        <v>46154</v>
      </c>
      <c r="D551" s="299" t="s">
        <v>301</v>
      </c>
      <c r="E551" s="522">
        <v>21.55</v>
      </c>
      <c r="F551" s="522"/>
      <c r="G551" s="333">
        <f t="shared" si="15"/>
        <v>-1829.8300000000154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3</v>
      </c>
      <c r="C552" s="298">
        <v>46153</v>
      </c>
      <c r="D552" s="299" t="s">
        <v>296</v>
      </c>
      <c r="E552" s="522">
        <v>4.79</v>
      </c>
      <c r="F552" s="522"/>
      <c r="G552" s="333">
        <f t="shared" si="15"/>
        <v>-1808.2800000000154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4</v>
      </c>
      <c r="C553" s="298">
        <v>46153</v>
      </c>
      <c r="D553" s="299" t="s">
        <v>296</v>
      </c>
      <c r="E553" s="522">
        <v>66.59</v>
      </c>
      <c r="F553" s="522"/>
      <c r="G553" s="333">
        <f t="shared" si="15"/>
        <v>-1803.4900000000155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287</v>
      </c>
      <c r="B554" s="330" t="s">
        <v>287</v>
      </c>
      <c r="C554" s="298">
        <v>46153</v>
      </c>
      <c r="D554" s="299" t="s">
        <v>843</v>
      </c>
      <c r="E554" s="522">
        <v>-51.06</v>
      </c>
      <c r="F554" s="522">
        <v>-51.06</v>
      </c>
      <c r="G554" s="333">
        <f t="shared" si="15"/>
        <v>-1736.9000000000156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294</v>
      </c>
      <c r="B555" s="330">
        <v>22</v>
      </c>
      <c r="C555" s="298">
        <v>46153</v>
      </c>
      <c r="D555" s="299" t="s">
        <v>352</v>
      </c>
      <c r="E555" s="522">
        <v>21.29</v>
      </c>
      <c r="F555" s="522"/>
      <c r="G555" s="333">
        <f t="shared" si="15"/>
        <v>-1736.9000000000156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8</v>
      </c>
      <c r="C556" s="298">
        <v>46152</v>
      </c>
      <c r="D556" s="299" t="s">
        <v>319</v>
      </c>
      <c r="E556" s="522">
        <v>59.25</v>
      </c>
      <c r="F556" s="522"/>
      <c r="G556" s="333">
        <f t="shared" si="15"/>
        <v>-1715.6100000000156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1</v>
      </c>
      <c r="C557" s="298">
        <v>46152</v>
      </c>
      <c r="D557" s="299" t="s">
        <v>304</v>
      </c>
      <c r="E557" s="522">
        <v>145.94999999999999</v>
      </c>
      <c r="F557" s="522"/>
      <c r="G557" s="333">
        <f t="shared" si="15"/>
        <v>-1656.3600000000156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1</v>
      </c>
      <c r="C558" s="298">
        <v>46152</v>
      </c>
      <c r="D558" s="299" t="s">
        <v>311</v>
      </c>
      <c r="E558" s="522">
        <v>131.9</v>
      </c>
      <c r="F558" s="522"/>
      <c r="G558" s="333">
        <f t="shared" si="15"/>
        <v>-1510.4100000000155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2</v>
      </c>
      <c r="C559" s="298">
        <v>46152</v>
      </c>
      <c r="D559" s="299" t="s">
        <v>850</v>
      </c>
      <c r="E559" s="522">
        <v>96.46</v>
      </c>
      <c r="F559" s="522"/>
      <c r="G559" s="333">
        <f t="shared" si="15"/>
        <v>-1378.5100000000155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7</v>
      </c>
      <c r="C560" s="298">
        <v>46152</v>
      </c>
      <c r="D560" s="299" t="s">
        <v>851</v>
      </c>
      <c r="E560" s="522">
        <v>162</v>
      </c>
      <c r="F560" s="522"/>
      <c r="G560" s="333">
        <f t="shared" si="15"/>
        <v>-1282.0500000000154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3</v>
      </c>
      <c r="C561" s="298">
        <v>46152</v>
      </c>
      <c r="D561" s="299" t="s">
        <v>348</v>
      </c>
      <c r="E561" s="522">
        <v>25</v>
      </c>
      <c r="F561" s="522"/>
      <c r="G561" s="333">
        <f t="shared" si="15"/>
        <v>-1120.0500000000154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2</v>
      </c>
      <c r="C562" s="298">
        <v>46151</v>
      </c>
      <c r="D562" s="299" t="s">
        <v>852</v>
      </c>
      <c r="E562" s="522">
        <v>35.83</v>
      </c>
      <c r="F562" s="522"/>
      <c r="G562" s="333">
        <f t="shared" si="15"/>
        <v>-1095.0500000000154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4</v>
      </c>
      <c r="C563" s="298">
        <v>46151</v>
      </c>
      <c r="D563" s="299" t="s">
        <v>310</v>
      </c>
      <c r="E563" s="522">
        <v>50.58</v>
      </c>
      <c r="F563" s="522"/>
      <c r="G563" s="333">
        <f t="shared" si="15"/>
        <v>-1059.2200000000155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2</v>
      </c>
      <c r="C564" s="298">
        <v>46151</v>
      </c>
      <c r="D564" s="299" t="s">
        <v>853</v>
      </c>
      <c r="E564" s="522">
        <v>20.65</v>
      </c>
      <c r="F564" s="522"/>
      <c r="G564" s="333">
        <f t="shared" si="15"/>
        <v>-1008.6400000000156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8</v>
      </c>
      <c r="C565" s="298">
        <v>46151</v>
      </c>
      <c r="D565" s="299" t="s">
        <v>319</v>
      </c>
      <c r="E565" s="522">
        <v>38.770000000000003</v>
      </c>
      <c r="F565" s="522"/>
      <c r="G565" s="333">
        <f t="shared" si="15"/>
        <v>-987.99000000001558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287</v>
      </c>
      <c r="B566" s="330" t="s">
        <v>287</v>
      </c>
      <c r="C566" s="298">
        <v>46151</v>
      </c>
      <c r="D566" s="299" t="s">
        <v>843</v>
      </c>
      <c r="E566" s="522">
        <v>383.63</v>
      </c>
      <c r="F566" s="522">
        <v>383.63</v>
      </c>
      <c r="G566" s="333">
        <f t="shared" si="15"/>
        <v>-949.2200000000156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5</v>
      </c>
      <c r="C567" s="298">
        <v>46151</v>
      </c>
      <c r="D567" s="299" t="s">
        <v>854</v>
      </c>
      <c r="E567" s="522">
        <v>10.68</v>
      </c>
      <c r="F567" s="522"/>
      <c r="G567" s="333">
        <f t="shared" si="15"/>
        <v>-949.2200000000156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3</v>
      </c>
      <c r="C568" s="298">
        <v>46151</v>
      </c>
      <c r="D568" s="299" t="s">
        <v>348</v>
      </c>
      <c r="E568" s="522">
        <v>9.35</v>
      </c>
      <c r="F568" s="522"/>
      <c r="G568" s="333">
        <f t="shared" si="15"/>
        <v>-938.54000000001565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287</v>
      </c>
      <c r="B569" s="330" t="s">
        <v>287</v>
      </c>
      <c r="C569" s="298">
        <v>46151</v>
      </c>
      <c r="D569" s="299" t="s">
        <v>331</v>
      </c>
      <c r="E569" s="522">
        <v>-150.9</v>
      </c>
      <c r="F569" s="522">
        <v>-150.9</v>
      </c>
      <c r="G569" s="333">
        <f t="shared" si="15"/>
        <v>-929.19000000001563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287</v>
      </c>
      <c r="B570" s="330" t="s">
        <v>287</v>
      </c>
      <c r="C570" s="298">
        <v>46151</v>
      </c>
      <c r="D570" s="299" t="s">
        <v>847</v>
      </c>
      <c r="E570" s="522">
        <v>557.9</v>
      </c>
      <c r="F570" s="522">
        <v>557.9</v>
      </c>
      <c r="G570" s="333">
        <f t="shared" si="15"/>
        <v>-929.19000000001563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294</v>
      </c>
      <c r="B571" s="330">
        <v>18</v>
      </c>
      <c r="C571" s="298">
        <v>46150</v>
      </c>
      <c r="D571" s="299" t="s">
        <v>361</v>
      </c>
      <c r="E571" s="522">
        <v>400</v>
      </c>
      <c r="F571" s="522"/>
      <c r="G571" s="333">
        <f t="shared" si="15"/>
        <v>-929.19000000001574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287</v>
      </c>
      <c r="B572" s="330" t="s">
        <v>287</v>
      </c>
      <c r="C572" s="298">
        <v>46150</v>
      </c>
      <c r="D572" s="299" t="s">
        <v>842</v>
      </c>
      <c r="E572" s="522">
        <v>200</v>
      </c>
      <c r="F572" s="522">
        <v>200</v>
      </c>
      <c r="G572" s="333">
        <f t="shared" si="15"/>
        <v>-529.19000000001574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2</v>
      </c>
      <c r="C573" s="298">
        <v>46150</v>
      </c>
      <c r="D573" s="299" t="s">
        <v>473</v>
      </c>
      <c r="E573" s="522">
        <v>52.78</v>
      </c>
      <c r="F573" s="522"/>
      <c r="G573" s="333">
        <f t="shared" si="15"/>
        <v>-529.19000000001574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287</v>
      </c>
      <c r="B574" s="330" t="s">
        <v>287</v>
      </c>
      <c r="C574" s="298">
        <v>46150</v>
      </c>
      <c r="D574" s="299" t="s">
        <v>848</v>
      </c>
      <c r="E574" s="522">
        <v>137.07</v>
      </c>
      <c r="F574" s="522">
        <v>137.07</v>
      </c>
      <c r="G574" s="333">
        <f t="shared" si="15"/>
        <v>-476.41000000001571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2</v>
      </c>
      <c r="C575" s="298">
        <v>46150</v>
      </c>
      <c r="D575" s="299" t="s">
        <v>358</v>
      </c>
      <c r="E575" s="522">
        <v>17.440000000000001</v>
      </c>
      <c r="F575" s="522"/>
      <c r="G575" s="333">
        <f t="shared" si="15"/>
        <v>-476.41000000001566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287</v>
      </c>
      <c r="B576" s="330" t="s">
        <v>287</v>
      </c>
      <c r="C576" s="298">
        <v>46150</v>
      </c>
      <c r="D576" s="299" t="s">
        <v>849</v>
      </c>
      <c r="E576" s="522">
        <v>359.81</v>
      </c>
      <c r="F576" s="522">
        <v>359.81</v>
      </c>
      <c r="G576" s="333">
        <f t="shared" si="15"/>
        <v>-458.97000000001566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8</v>
      </c>
      <c r="C577" s="298">
        <v>46149</v>
      </c>
      <c r="D577" s="299" t="s">
        <v>846</v>
      </c>
      <c r="E577" s="522">
        <v>23.7</v>
      </c>
      <c r="F577" s="522"/>
      <c r="G577" s="333">
        <f t="shared" si="15"/>
        <v>-458.97000000001566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2</v>
      </c>
      <c r="C578" s="298">
        <v>46149</v>
      </c>
      <c r="D578" s="299" t="s">
        <v>371</v>
      </c>
      <c r="E578" s="522">
        <v>13.43</v>
      </c>
      <c r="F578" s="522"/>
      <c r="G578" s="333">
        <f t="shared" si="15"/>
        <v>-435.27000000001567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294</v>
      </c>
      <c r="B579" s="330">
        <v>13</v>
      </c>
      <c r="C579" s="298">
        <v>46149</v>
      </c>
      <c r="D579" s="299" t="s">
        <v>182</v>
      </c>
      <c r="E579" s="522">
        <v>122.18</v>
      </c>
      <c r="F579" s="522"/>
      <c r="G579" s="333">
        <f t="shared" si="15"/>
        <v>-421.84000000001566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335</v>
      </c>
      <c r="B580" s="330" t="s">
        <v>335</v>
      </c>
      <c r="C580" s="298">
        <v>46149</v>
      </c>
      <c r="D580" s="299" t="s">
        <v>447</v>
      </c>
      <c r="E580" s="522">
        <v>43.62</v>
      </c>
      <c r="F580" s="522"/>
      <c r="G580" s="333">
        <f t="shared" si="15"/>
        <v>-299.66000000001566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294</v>
      </c>
      <c r="B581" s="330">
        <v>9</v>
      </c>
      <c r="C581" s="298">
        <v>46149</v>
      </c>
      <c r="D581" s="299" t="s">
        <v>58</v>
      </c>
      <c r="E581" s="522">
        <v>1231.68</v>
      </c>
      <c r="F581" s="522"/>
      <c r="G581" s="333">
        <f t="shared" si="15"/>
        <v>-256.04000000001565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3</v>
      </c>
      <c r="C582" s="298">
        <v>46149</v>
      </c>
      <c r="D582" s="299" t="s">
        <v>309</v>
      </c>
      <c r="E582" s="522">
        <v>4.49</v>
      </c>
      <c r="F582" s="522"/>
      <c r="G582" s="333">
        <f t="shared" si="15"/>
        <v>975.63999999998441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5</v>
      </c>
      <c r="C583" s="298">
        <v>46149</v>
      </c>
      <c r="D583" s="299" t="s">
        <v>846</v>
      </c>
      <c r="E583" s="522">
        <v>19.2</v>
      </c>
      <c r="F583" s="522"/>
      <c r="G583" s="333">
        <f t="shared" si="15"/>
        <v>980.12999999998442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8</v>
      </c>
      <c r="C584" s="298">
        <v>46149</v>
      </c>
      <c r="D584" s="299" t="s">
        <v>846</v>
      </c>
      <c r="E584" s="522">
        <v>35</v>
      </c>
      <c r="F584" s="522"/>
      <c r="G584" s="333">
        <f t="shared" si="15"/>
        <v>999.32999999998447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8</v>
      </c>
      <c r="C585" s="298">
        <v>46149</v>
      </c>
      <c r="D585" s="299" t="s">
        <v>319</v>
      </c>
      <c r="E585" s="522">
        <v>15.93</v>
      </c>
      <c r="F585" s="522"/>
      <c r="G585" s="333">
        <f t="shared" si="15"/>
        <v>1034.3299999999845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2</v>
      </c>
      <c r="C586" s="298">
        <v>46149</v>
      </c>
      <c r="D586" s="299" t="s">
        <v>296</v>
      </c>
      <c r="E586" s="522">
        <v>11.18</v>
      </c>
      <c r="F586" s="522"/>
      <c r="G586" s="333">
        <f t="shared" si="15"/>
        <v>1050.2599999999845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2</v>
      </c>
      <c r="C587" s="298">
        <v>46149</v>
      </c>
      <c r="D587" s="299" t="s">
        <v>301</v>
      </c>
      <c r="E587" s="522">
        <v>16.05</v>
      </c>
      <c r="F587" s="522"/>
      <c r="G587" s="333">
        <f t="shared" ref="G587:G626" si="16">G588-E587+F587</f>
        <v>1061.4399999999846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5</v>
      </c>
      <c r="C588" s="298">
        <v>46148</v>
      </c>
      <c r="D588" s="299" t="s">
        <v>340</v>
      </c>
      <c r="E588" s="522">
        <v>47.93</v>
      </c>
      <c r="F588" s="522"/>
      <c r="G588" s="333">
        <f t="shared" si="16"/>
        <v>1077.4899999999845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294</v>
      </c>
      <c r="B589" s="330">
        <v>14</v>
      </c>
      <c r="C589" s="298">
        <v>46148</v>
      </c>
      <c r="D589" s="299" t="s">
        <v>366</v>
      </c>
      <c r="E589" s="522">
        <v>66.67</v>
      </c>
      <c r="F589" s="522"/>
      <c r="G589" s="333">
        <f t="shared" si="16"/>
        <v>1125.4199999999846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8</v>
      </c>
      <c r="C590" s="298">
        <v>46148</v>
      </c>
      <c r="D590" s="299" t="s">
        <v>319</v>
      </c>
      <c r="E590" s="522">
        <v>19.14</v>
      </c>
      <c r="F590" s="522"/>
      <c r="G590" s="333">
        <f t="shared" si="16"/>
        <v>1192.0899999999847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4</v>
      </c>
      <c r="C591" s="298">
        <v>46148</v>
      </c>
      <c r="D591" s="299" t="s">
        <v>310</v>
      </c>
      <c r="E591" s="522">
        <v>103.69</v>
      </c>
      <c r="F591" s="522"/>
      <c r="G591" s="333">
        <f t="shared" si="16"/>
        <v>1211.2299999999848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287</v>
      </c>
      <c r="B592" s="330" t="s">
        <v>287</v>
      </c>
      <c r="C592" s="298">
        <v>46148</v>
      </c>
      <c r="D592" s="299" t="s">
        <v>843</v>
      </c>
      <c r="E592" s="522">
        <v>513.29999999999995</v>
      </c>
      <c r="F592" s="522">
        <v>513.29999999999995</v>
      </c>
      <c r="G592" s="333">
        <f t="shared" si="16"/>
        <v>1314.9199999999848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6</v>
      </c>
      <c r="C593" s="298">
        <v>46148</v>
      </c>
      <c r="D593" s="299" t="s">
        <v>300</v>
      </c>
      <c r="E593" s="522">
        <v>41.52</v>
      </c>
      <c r="F593" s="522"/>
      <c r="G593" s="333">
        <f t="shared" si="16"/>
        <v>1314.9199999999848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287</v>
      </c>
      <c r="B594" s="330" t="s">
        <v>287</v>
      </c>
      <c r="C594" s="298">
        <v>46148</v>
      </c>
      <c r="D594" s="299" t="s">
        <v>844</v>
      </c>
      <c r="E594" s="522">
        <v>500.5</v>
      </c>
      <c r="F594" s="522">
        <v>500.5</v>
      </c>
      <c r="G594" s="333">
        <f t="shared" si="16"/>
        <v>1356.4399999999848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287</v>
      </c>
      <c r="B595" s="330" t="s">
        <v>287</v>
      </c>
      <c r="C595" s="298">
        <v>46148</v>
      </c>
      <c r="D595" s="299" t="s">
        <v>845</v>
      </c>
      <c r="E595" s="522">
        <v>457.94</v>
      </c>
      <c r="F595" s="522">
        <v>457.94</v>
      </c>
      <c r="G595" s="333">
        <f t="shared" si="16"/>
        <v>1356.4399999999848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1</v>
      </c>
      <c r="C596" s="298">
        <v>46148</v>
      </c>
      <c r="D596" s="299" t="s">
        <v>306</v>
      </c>
      <c r="E596" s="522">
        <v>23.48</v>
      </c>
      <c r="F596" s="522"/>
      <c r="G596" s="333">
        <f t="shared" si="16"/>
        <v>1356.4399999999848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2</v>
      </c>
      <c r="C597" s="298">
        <v>46147</v>
      </c>
      <c r="D597" s="299" t="s">
        <v>384</v>
      </c>
      <c r="E597" s="522">
        <v>59.03</v>
      </c>
      <c r="F597" s="522"/>
      <c r="G597" s="333">
        <f t="shared" si="16"/>
        <v>1379.9199999999848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2</v>
      </c>
      <c r="C598" s="298">
        <v>46147</v>
      </c>
      <c r="D598" s="299" t="s">
        <v>334</v>
      </c>
      <c r="E598" s="522">
        <v>11.06</v>
      </c>
      <c r="F598" s="522"/>
      <c r="G598" s="333">
        <f t="shared" si="16"/>
        <v>1438.9499999999848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2</v>
      </c>
      <c r="C599" s="298">
        <v>46147</v>
      </c>
      <c r="D599" s="299" t="s">
        <v>296</v>
      </c>
      <c r="E599" s="522">
        <v>8.7200000000000006</v>
      </c>
      <c r="F599" s="522"/>
      <c r="G599" s="333">
        <f t="shared" si="16"/>
        <v>1450.0099999999848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4</v>
      </c>
      <c r="C600" s="298">
        <v>46147</v>
      </c>
      <c r="D600" s="299" t="s">
        <v>296</v>
      </c>
      <c r="E600" s="522">
        <v>42.88</v>
      </c>
      <c r="F600" s="522"/>
      <c r="G600" s="333">
        <f t="shared" si="16"/>
        <v>1458.7299999999848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6</v>
      </c>
      <c r="C601" s="298">
        <v>46147</v>
      </c>
      <c r="D601" s="299" t="s">
        <v>300</v>
      </c>
      <c r="E601" s="522">
        <v>17.03</v>
      </c>
      <c r="F601" s="522"/>
      <c r="G601" s="333">
        <f t="shared" si="16"/>
        <v>1501.6099999999849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294</v>
      </c>
      <c r="B602" s="330">
        <v>22</v>
      </c>
      <c r="C602" s="298">
        <v>46146</v>
      </c>
      <c r="D602" s="299" t="s">
        <v>835</v>
      </c>
      <c r="E602" s="522">
        <v>13.83</v>
      </c>
      <c r="F602" s="522"/>
      <c r="G602" s="333">
        <f t="shared" si="16"/>
        <v>1518.6399999999849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5</v>
      </c>
      <c r="C603" s="298">
        <v>46146</v>
      </c>
      <c r="D603" s="299" t="s">
        <v>340</v>
      </c>
      <c r="E603" s="522">
        <v>47.93</v>
      </c>
      <c r="F603" s="522"/>
      <c r="G603" s="333">
        <f t="shared" si="16"/>
        <v>1532.4699999999848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2</v>
      </c>
      <c r="C604" s="298">
        <v>46146</v>
      </c>
      <c r="D604" s="299" t="s">
        <v>334</v>
      </c>
      <c r="E604" s="522">
        <v>11.06</v>
      </c>
      <c r="F604" s="522"/>
      <c r="G604" s="333">
        <f t="shared" si="16"/>
        <v>1580.3999999999849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294</v>
      </c>
      <c r="B605" s="330">
        <v>14</v>
      </c>
      <c r="C605" s="298">
        <v>46146</v>
      </c>
      <c r="D605" s="299" t="s">
        <v>367</v>
      </c>
      <c r="E605" s="522">
        <v>70.25</v>
      </c>
      <c r="F605" s="522"/>
      <c r="G605" s="333">
        <f t="shared" si="16"/>
        <v>1591.4599999999848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284</v>
      </c>
      <c r="B606" s="330">
        <v>36</v>
      </c>
      <c r="C606" s="298">
        <v>46146</v>
      </c>
      <c r="D606" s="299" t="s">
        <v>374</v>
      </c>
      <c r="E606" s="522">
        <v>50</v>
      </c>
      <c r="F606" s="522"/>
      <c r="G606" s="333">
        <f t="shared" si="16"/>
        <v>1661.7099999999848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294</v>
      </c>
      <c r="B607" s="330">
        <v>17</v>
      </c>
      <c r="C607" s="298">
        <v>46146</v>
      </c>
      <c r="D607" s="299" t="s">
        <v>370</v>
      </c>
      <c r="E607" s="522">
        <v>99</v>
      </c>
      <c r="F607" s="522"/>
      <c r="G607" s="333">
        <f t="shared" si="16"/>
        <v>1711.7099999999848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5</v>
      </c>
      <c r="C608" s="298">
        <v>46145</v>
      </c>
      <c r="D608" s="299" t="s">
        <v>834</v>
      </c>
      <c r="E608" s="522">
        <v>49.13</v>
      </c>
      <c r="F608" s="522"/>
      <c r="G608" s="333">
        <f t="shared" si="16"/>
        <v>1810.7099999999848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1</v>
      </c>
      <c r="C609" s="298">
        <v>46145</v>
      </c>
      <c r="D609" s="299" t="s">
        <v>831</v>
      </c>
      <c r="E609" s="522">
        <v>50</v>
      </c>
      <c r="F609" s="522"/>
      <c r="G609" s="333">
        <f t="shared" si="16"/>
        <v>1859.8399999999849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1</v>
      </c>
      <c r="C610" s="298">
        <v>46145</v>
      </c>
      <c r="D610" s="299" t="s">
        <v>311</v>
      </c>
      <c r="E610" s="522">
        <v>91.98</v>
      </c>
      <c r="F610" s="522"/>
      <c r="G610" s="333">
        <f t="shared" si="16"/>
        <v>1909.8399999999849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6</v>
      </c>
      <c r="C611" s="298">
        <v>46145</v>
      </c>
      <c r="D611" s="299" t="s">
        <v>832</v>
      </c>
      <c r="E611" s="522">
        <v>24.68</v>
      </c>
      <c r="F611" s="522"/>
      <c r="G611" s="333">
        <f t="shared" si="16"/>
        <v>2001.8199999999849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2</v>
      </c>
      <c r="C612" s="298">
        <v>46145</v>
      </c>
      <c r="D612" s="299" t="s">
        <v>358</v>
      </c>
      <c r="E612" s="522">
        <v>2.4900000000000002</v>
      </c>
      <c r="F612" s="522"/>
      <c r="G612" s="333">
        <f t="shared" si="16"/>
        <v>2026.499999999985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294</v>
      </c>
      <c r="B613" s="330">
        <v>22</v>
      </c>
      <c r="C613" s="298">
        <v>46145</v>
      </c>
      <c r="D613" s="299" t="s">
        <v>861</v>
      </c>
      <c r="E613" s="522">
        <v>12.77</v>
      </c>
      <c r="F613" s="522"/>
      <c r="G613" s="333">
        <f t="shared" si="16"/>
        <v>2028.989999999985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2</v>
      </c>
      <c r="C614" s="298">
        <v>46145</v>
      </c>
      <c r="D614" s="299" t="s">
        <v>458</v>
      </c>
      <c r="E614" s="522">
        <v>192.97</v>
      </c>
      <c r="F614" s="522"/>
      <c r="G614" s="333">
        <f t="shared" si="16"/>
        <v>2041.759999999985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3</v>
      </c>
      <c r="C615" s="298">
        <v>46145</v>
      </c>
      <c r="D615" s="299" t="s">
        <v>348</v>
      </c>
      <c r="E615" s="522">
        <v>9.35</v>
      </c>
      <c r="F615" s="522"/>
      <c r="G615" s="333">
        <f t="shared" si="16"/>
        <v>2234.729999999985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4</v>
      </c>
      <c r="C616" s="298">
        <v>46144</v>
      </c>
      <c r="D616" s="299" t="s">
        <v>310</v>
      </c>
      <c r="E616" s="522">
        <v>57.69</v>
      </c>
      <c r="F616" s="522"/>
      <c r="G616" s="333">
        <f t="shared" si="16"/>
        <v>2244.0799999999849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8</v>
      </c>
      <c r="C617" s="298">
        <v>46144</v>
      </c>
      <c r="D617" s="299" t="s">
        <v>310</v>
      </c>
      <c r="E617" s="522">
        <v>6.37</v>
      </c>
      <c r="F617" s="522"/>
      <c r="G617" s="333">
        <f t="shared" si="16"/>
        <v>2301.769999999985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294</v>
      </c>
      <c r="B618" s="330">
        <v>22</v>
      </c>
      <c r="C618" s="298">
        <v>46144</v>
      </c>
      <c r="D618" s="299" t="s">
        <v>375</v>
      </c>
      <c r="E618" s="522">
        <v>6.37</v>
      </c>
      <c r="F618" s="522"/>
      <c r="G618" s="333">
        <f t="shared" si="16"/>
        <v>2308.1399999999849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6</v>
      </c>
      <c r="C619" s="298">
        <v>46144</v>
      </c>
      <c r="D619" s="299" t="s">
        <v>300</v>
      </c>
      <c r="E619" s="522">
        <v>41.51</v>
      </c>
      <c r="F619" s="522"/>
      <c r="G619" s="333">
        <f t="shared" si="16"/>
        <v>2314.5099999999848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7</v>
      </c>
      <c r="C620" s="298">
        <v>46144</v>
      </c>
      <c r="D620" s="299" t="s">
        <v>833</v>
      </c>
      <c r="E620" s="522">
        <v>74.53</v>
      </c>
      <c r="F620" s="522"/>
      <c r="G620" s="333">
        <f t="shared" si="16"/>
        <v>2356.019999999985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1</v>
      </c>
      <c r="C621" s="298">
        <v>46144</v>
      </c>
      <c r="D621" s="299" t="s">
        <v>306</v>
      </c>
      <c r="E621" s="522">
        <v>72.73</v>
      </c>
      <c r="F621" s="522"/>
      <c r="G621" s="333">
        <f t="shared" si="16"/>
        <v>2430.5499999999852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3</v>
      </c>
      <c r="C622" s="298">
        <v>46144</v>
      </c>
      <c r="D622" s="299" t="s">
        <v>348</v>
      </c>
      <c r="E622" s="522">
        <v>25</v>
      </c>
      <c r="F622" s="522"/>
      <c r="G622" s="333">
        <f t="shared" si="16"/>
        <v>2503.2799999999852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287</v>
      </c>
      <c r="B623" s="330" t="s">
        <v>287</v>
      </c>
      <c r="C623" s="298">
        <v>46144</v>
      </c>
      <c r="D623" s="299" t="s">
        <v>485</v>
      </c>
      <c r="E623" s="522">
        <v>121.4</v>
      </c>
      <c r="F623" s="522">
        <v>121.4</v>
      </c>
      <c r="G623" s="333">
        <f t="shared" si="16"/>
        <v>2528.2799999999852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3</v>
      </c>
      <c r="C624" s="298">
        <v>46144</v>
      </c>
      <c r="D624" s="299" t="s">
        <v>348</v>
      </c>
      <c r="E624" s="522">
        <v>9.73</v>
      </c>
      <c r="F624" s="522"/>
      <c r="G624" s="333">
        <f t="shared" si="16"/>
        <v>2528.2799999999852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2</v>
      </c>
      <c r="C625" s="298">
        <v>46143</v>
      </c>
      <c r="D625" s="299" t="s">
        <v>358</v>
      </c>
      <c r="E625" s="522">
        <v>8.9700000000000006</v>
      </c>
      <c r="F625" s="522"/>
      <c r="G625" s="333">
        <f t="shared" si="16"/>
        <v>2538.0099999999852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s="540" customFormat="1" ht="12" customHeight="1" x14ac:dyDescent="0.3">
      <c r="A626" s="530" t="s">
        <v>284</v>
      </c>
      <c r="B626" s="531">
        <v>37</v>
      </c>
      <c r="C626" s="532">
        <v>46142</v>
      </c>
      <c r="D626" s="533" t="s">
        <v>285</v>
      </c>
      <c r="E626" s="534">
        <v>5616.82</v>
      </c>
      <c r="F626" s="534"/>
      <c r="G626" s="535">
        <f t="shared" si="16"/>
        <v>2546.979999999985</v>
      </c>
      <c r="H626" s="536"/>
      <c r="I626" s="537"/>
      <c r="J626" s="538"/>
      <c r="K626" s="539"/>
      <c r="L626" s="538"/>
      <c r="M626" s="539"/>
      <c r="N626" s="538"/>
      <c r="O626" s="539"/>
      <c r="P626" s="538"/>
      <c r="Q626" s="539"/>
      <c r="R626" s="538"/>
      <c r="S626" s="539"/>
      <c r="T626" s="538"/>
    </row>
    <row r="627" spans="1:20" ht="12" customHeight="1" x14ac:dyDescent="0.3">
      <c r="A627" s="329" t="s">
        <v>286</v>
      </c>
      <c r="B627" s="330">
        <v>25</v>
      </c>
      <c r="C627" s="298">
        <v>46142</v>
      </c>
      <c r="D627" s="298" t="s">
        <v>204</v>
      </c>
      <c r="E627" s="331">
        <v>350</v>
      </c>
      <c r="F627" s="331"/>
      <c r="G627" s="333">
        <f t="shared" ref="G627:G628" si="17">G628-E627+F627</f>
        <v>8163.7999999999847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286</v>
      </c>
      <c r="B628" s="330">
        <v>26</v>
      </c>
      <c r="C628" s="298">
        <v>46142</v>
      </c>
      <c r="D628" s="298" t="s">
        <v>205</v>
      </c>
      <c r="E628" s="331">
        <v>320</v>
      </c>
      <c r="F628" s="331"/>
      <c r="G628" s="333">
        <f t="shared" si="17"/>
        <v>8513.7999999999847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286</v>
      </c>
      <c r="B629" s="330">
        <v>27</v>
      </c>
      <c r="C629" s="298">
        <v>46142</v>
      </c>
      <c r="D629" s="298" t="s">
        <v>206</v>
      </c>
      <c r="E629" s="331">
        <v>25</v>
      </c>
      <c r="F629" s="331"/>
      <c r="G629" s="333">
        <f t="shared" ref="G629:G880" si="18">G630-E629+F629</f>
        <v>8833.7999999999847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286</v>
      </c>
      <c r="B630" s="330">
        <v>28</v>
      </c>
      <c r="C630" s="298">
        <v>46142</v>
      </c>
      <c r="D630" s="298" t="s">
        <v>207</v>
      </c>
      <c r="E630" s="331">
        <v>25</v>
      </c>
      <c r="F630" s="331"/>
      <c r="G630" s="333">
        <f t="shared" si="18"/>
        <v>8858.7999999999847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286</v>
      </c>
      <c r="B631" s="330">
        <v>29</v>
      </c>
      <c r="C631" s="298">
        <v>46142</v>
      </c>
      <c r="D631" s="298" t="s">
        <v>208</v>
      </c>
      <c r="E631" s="331">
        <v>45</v>
      </c>
      <c r="F631" s="331"/>
      <c r="G631" s="333">
        <f t="shared" si="18"/>
        <v>8883.7999999999847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286</v>
      </c>
      <c r="B632" s="330">
        <v>30</v>
      </c>
      <c r="C632" s="298">
        <v>46142</v>
      </c>
      <c r="D632" s="298" t="s">
        <v>209</v>
      </c>
      <c r="E632" s="331">
        <v>400</v>
      </c>
      <c r="F632" s="331"/>
      <c r="G632" s="333">
        <f t="shared" si="18"/>
        <v>8928.7999999999847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286</v>
      </c>
      <c r="B633" s="330">
        <v>31</v>
      </c>
      <c r="C633" s="298">
        <v>46142</v>
      </c>
      <c r="D633" s="298" t="s">
        <v>210</v>
      </c>
      <c r="E633" s="331">
        <v>375</v>
      </c>
      <c r="F633" s="331"/>
      <c r="G633" s="333">
        <f t="shared" si="18"/>
        <v>9328.7999999999847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286</v>
      </c>
      <c r="B634" s="330">
        <v>32</v>
      </c>
      <c r="C634" s="298">
        <v>46142</v>
      </c>
      <c r="D634" s="298" t="s">
        <v>211</v>
      </c>
      <c r="E634" s="331">
        <v>100</v>
      </c>
      <c r="F634" s="331"/>
      <c r="G634" s="333">
        <f t="shared" si="18"/>
        <v>9703.7999999999847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286</v>
      </c>
      <c r="B635" s="330">
        <v>33</v>
      </c>
      <c r="C635" s="298">
        <v>46142</v>
      </c>
      <c r="D635" s="298" t="s">
        <v>212</v>
      </c>
      <c r="E635" s="331">
        <v>85</v>
      </c>
      <c r="F635" s="331"/>
      <c r="G635" s="333">
        <f t="shared" si="18"/>
        <v>9803.7999999999847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286</v>
      </c>
      <c r="B636" s="330">
        <v>34</v>
      </c>
      <c r="C636" s="298">
        <v>46142</v>
      </c>
      <c r="D636" s="298" t="s">
        <v>213</v>
      </c>
      <c r="E636" s="331">
        <v>230</v>
      </c>
      <c r="F636" s="331"/>
      <c r="G636" s="333">
        <f t="shared" si="18"/>
        <v>9888.7999999999847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286</v>
      </c>
      <c r="B637" s="330">
        <v>35</v>
      </c>
      <c r="C637" s="298">
        <v>46142</v>
      </c>
      <c r="D637" s="298" t="s">
        <v>214</v>
      </c>
      <c r="E637" s="331">
        <v>45</v>
      </c>
      <c r="F637" s="331"/>
      <c r="G637" s="333">
        <f t="shared" si="18"/>
        <v>10118.799999999985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287</v>
      </c>
      <c r="B638" s="330" t="s">
        <v>287</v>
      </c>
      <c r="C638" s="298">
        <v>46142</v>
      </c>
      <c r="D638" s="299" t="s">
        <v>288</v>
      </c>
      <c r="E638" s="331">
        <v>185.64</v>
      </c>
      <c r="F638" s="331">
        <v>185.64</v>
      </c>
      <c r="G638" s="333">
        <f t="shared" si="18"/>
        <v>10163.799999999985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6</v>
      </c>
      <c r="C639" s="298">
        <v>46142</v>
      </c>
      <c r="D639" s="299" t="s">
        <v>290</v>
      </c>
      <c r="E639" s="331">
        <v>30</v>
      </c>
      <c r="F639" s="331"/>
      <c r="G639" s="333">
        <f t="shared" si="18"/>
        <v>10163.799999999985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291</v>
      </c>
      <c r="B640" s="330">
        <v>39</v>
      </c>
      <c r="C640" s="298">
        <v>46142</v>
      </c>
      <c r="D640" s="299" t="s">
        <v>292</v>
      </c>
      <c r="E640" s="331"/>
      <c r="F640" s="331">
        <v>2763.78</v>
      </c>
      <c r="G640" s="333">
        <f t="shared" si="18"/>
        <v>10193.799999999985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291</v>
      </c>
      <c r="B641" s="330">
        <v>38</v>
      </c>
      <c r="C641" s="298">
        <v>46142</v>
      </c>
      <c r="D641" s="299" t="s">
        <v>293</v>
      </c>
      <c r="E641" s="331"/>
      <c r="F641" s="331">
        <v>4597.82</v>
      </c>
      <c r="G641" s="333">
        <f t="shared" si="18"/>
        <v>7430.019999999985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294</v>
      </c>
      <c r="B642" s="330">
        <v>42</v>
      </c>
      <c r="C642" s="298">
        <v>46142</v>
      </c>
      <c r="D642" s="299" t="s">
        <v>200</v>
      </c>
      <c r="E642" s="331">
        <v>50.92</v>
      </c>
      <c r="F642" s="331"/>
      <c r="G642" s="333">
        <f t="shared" si="18"/>
        <v>2832.1999999999853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294</v>
      </c>
      <c r="B643" s="330">
        <v>43</v>
      </c>
      <c r="C643" s="298">
        <v>46142</v>
      </c>
      <c r="D643" s="299" t="s">
        <v>201</v>
      </c>
      <c r="E643" s="331">
        <v>50.92</v>
      </c>
      <c r="F643" s="331"/>
      <c r="G643" s="333">
        <f t="shared" si="18"/>
        <v>2883.1199999999853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4</v>
      </c>
      <c r="C644" s="298">
        <v>46142</v>
      </c>
      <c r="D644" s="299" t="s">
        <v>295</v>
      </c>
      <c r="E644" s="331">
        <v>35.799999999999997</v>
      </c>
      <c r="F644" s="331"/>
      <c r="G644" s="333">
        <f t="shared" si="18"/>
        <v>2934.0399999999854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294</v>
      </c>
      <c r="B645" s="330">
        <v>10</v>
      </c>
      <c r="C645" s="298">
        <v>46142</v>
      </c>
      <c r="D645" s="299" t="s">
        <v>176</v>
      </c>
      <c r="E645" s="331">
        <v>17.899999999999999</v>
      </c>
      <c r="F645" s="331"/>
      <c r="G645" s="333">
        <f t="shared" si="18"/>
        <v>2969.8399999999856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2</v>
      </c>
      <c r="C646" s="298">
        <v>46142</v>
      </c>
      <c r="D646" s="299" t="s">
        <v>296</v>
      </c>
      <c r="E646" s="331">
        <v>8.7200000000000006</v>
      </c>
      <c r="F646" s="331"/>
      <c r="G646" s="333">
        <f t="shared" si="18"/>
        <v>2987.7399999999857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2</v>
      </c>
      <c r="C647" s="298">
        <v>46142</v>
      </c>
      <c r="D647" s="299" t="s">
        <v>297</v>
      </c>
      <c r="E647" s="331">
        <v>100</v>
      </c>
      <c r="F647" s="331"/>
      <c r="G647" s="333">
        <f t="shared" si="18"/>
        <v>2996.4599999999855</v>
      </c>
      <c r="H647" s="334" t="s">
        <v>298</v>
      </c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5</v>
      </c>
      <c r="C648" s="298">
        <v>46142</v>
      </c>
      <c r="D648" s="299" t="s">
        <v>297</v>
      </c>
      <c r="E648" s="331">
        <v>100</v>
      </c>
      <c r="F648" s="331"/>
      <c r="G648" s="333">
        <f t="shared" si="18"/>
        <v>3096.4599999999855</v>
      </c>
      <c r="H648" s="334" t="s">
        <v>298</v>
      </c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6</v>
      </c>
      <c r="C649" s="298">
        <v>46142</v>
      </c>
      <c r="D649" s="299" t="s">
        <v>297</v>
      </c>
      <c r="E649" s="331">
        <v>100</v>
      </c>
      <c r="F649" s="331"/>
      <c r="G649" s="333">
        <f t="shared" si="18"/>
        <v>3196.4599999999855</v>
      </c>
      <c r="H649" s="334" t="s">
        <v>298</v>
      </c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8</v>
      </c>
      <c r="C650" s="298">
        <v>46142</v>
      </c>
      <c r="D650" s="299" t="s">
        <v>297</v>
      </c>
      <c r="E650" s="331">
        <v>100</v>
      </c>
      <c r="F650" s="331"/>
      <c r="G650" s="333">
        <f t="shared" si="18"/>
        <v>3296.4599999999855</v>
      </c>
      <c r="H650" s="334" t="s">
        <v>298</v>
      </c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291</v>
      </c>
      <c r="B651" s="330">
        <v>41</v>
      </c>
      <c r="C651" s="298">
        <v>46142</v>
      </c>
      <c r="D651" s="299" t="s">
        <v>299</v>
      </c>
      <c r="E651" s="331"/>
      <c r="F651" s="331">
        <v>250</v>
      </c>
      <c r="G651" s="333">
        <f t="shared" si="18"/>
        <v>3396.4599999999855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6</v>
      </c>
      <c r="C652" s="298">
        <v>46142</v>
      </c>
      <c r="D652" s="299" t="s">
        <v>300</v>
      </c>
      <c r="E652" s="331">
        <v>42.44</v>
      </c>
      <c r="F652" s="331"/>
      <c r="G652" s="333">
        <f t="shared" si="18"/>
        <v>3146.4599999999855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6</v>
      </c>
      <c r="C653" s="298">
        <v>46142</v>
      </c>
      <c r="D653" s="299" t="s">
        <v>300</v>
      </c>
      <c r="E653" s="331">
        <v>24.05</v>
      </c>
      <c r="F653" s="331"/>
      <c r="G653" s="333">
        <f t="shared" si="18"/>
        <v>3188.8999999999855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2</v>
      </c>
      <c r="C654" s="298">
        <v>46141</v>
      </c>
      <c r="D654" s="299" t="s">
        <v>301</v>
      </c>
      <c r="E654" s="331">
        <v>31.8</v>
      </c>
      <c r="F654" s="331"/>
      <c r="G654" s="333">
        <f t="shared" si="18"/>
        <v>3212.9499999999857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6</v>
      </c>
      <c r="C655" s="298">
        <v>46141</v>
      </c>
      <c r="D655" s="299" t="s">
        <v>302</v>
      </c>
      <c r="E655" s="331">
        <v>100</v>
      </c>
      <c r="F655" s="331"/>
      <c r="G655" s="333">
        <f t="shared" si="18"/>
        <v>3244.7499999999859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6</v>
      </c>
      <c r="C656" s="298">
        <v>46141</v>
      </c>
      <c r="D656" s="299" t="s">
        <v>303</v>
      </c>
      <c r="E656" s="331">
        <v>75</v>
      </c>
      <c r="F656" s="331"/>
      <c r="G656" s="333">
        <f t="shared" si="18"/>
        <v>3344.7499999999859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1</v>
      </c>
      <c r="C657" s="298">
        <v>46141</v>
      </c>
      <c r="D657" s="299" t="s">
        <v>304</v>
      </c>
      <c r="E657" s="331">
        <v>52.5</v>
      </c>
      <c r="F657" s="331"/>
      <c r="G657" s="333">
        <f t="shared" si="18"/>
        <v>3419.7499999999859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6</v>
      </c>
      <c r="C658" s="298">
        <v>46141</v>
      </c>
      <c r="D658" s="299" t="s">
        <v>305</v>
      </c>
      <c r="E658" s="331">
        <v>-256</v>
      </c>
      <c r="F658" s="331"/>
      <c r="G658" s="333">
        <f t="shared" si="18"/>
        <v>3472.2499999999859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6</v>
      </c>
      <c r="C659" s="298">
        <v>46140</v>
      </c>
      <c r="D659" s="299" t="s">
        <v>300</v>
      </c>
      <c r="E659" s="331">
        <v>20.38</v>
      </c>
      <c r="F659" s="331"/>
      <c r="G659" s="333">
        <f t="shared" si="18"/>
        <v>3216.2499999999859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2</v>
      </c>
      <c r="C660" s="298">
        <v>46140</v>
      </c>
      <c r="D660" s="299" t="s">
        <v>296</v>
      </c>
      <c r="E660" s="331">
        <v>15.41</v>
      </c>
      <c r="F660" s="331"/>
      <c r="G660" s="333">
        <f t="shared" si="18"/>
        <v>3236.629999999986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4</v>
      </c>
      <c r="C661" s="298">
        <v>46140</v>
      </c>
      <c r="D661" s="299" t="s">
        <v>296</v>
      </c>
      <c r="E661" s="331">
        <v>33.840000000000003</v>
      </c>
      <c r="F661" s="331"/>
      <c r="G661" s="333">
        <f t="shared" si="18"/>
        <v>3252.0399999999859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1</v>
      </c>
      <c r="C662" s="298">
        <v>46140</v>
      </c>
      <c r="D662" s="299" t="s">
        <v>306</v>
      </c>
      <c r="E662" s="331">
        <v>5.3</v>
      </c>
      <c r="F662" s="331"/>
      <c r="G662" s="333">
        <f t="shared" si="18"/>
        <v>3285.879999999986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5</v>
      </c>
      <c r="C663" s="298">
        <v>46140</v>
      </c>
      <c r="D663" s="299" t="s">
        <v>307</v>
      </c>
      <c r="E663" s="331">
        <v>500</v>
      </c>
      <c r="F663" s="331"/>
      <c r="G663" s="333">
        <f t="shared" si="18"/>
        <v>3291.1799999999862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8</v>
      </c>
      <c r="C664" s="298">
        <v>46140</v>
      </c>
      <c r="D664" s="299" t="s">
        <v>308</v>
      </c>
      <c r="E664" s="331">
        <v>47.99</v>
      </c>
      <c r="F664" s="331"/>
      <c r="G664" s="333">
        <f t="shared" si="18"/>
        <v>3791.1799999999862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3</v>
      </c>
      <c r="C665" s="298">
        <v>46139</v>
      </c>
      <c r="D665" s="299" t="s">
        <v>309</v>
      </c>
      <c r="E665" s="331">
        <v>13.11</v>
      </c>
      <c r="F665" s="331"/>
      <c r="G665" s="333">
        <f t="shared" si="18"/>
        <v>3839.169999999986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4</v>
      </c>
      <c r="C666" s="298">
        <v>46139</v>
      </c>
      <c r="D666" s="299" t="s">
        <v>310</v>
      </c>
      <c r="E666" s="331">
        <v>30.54</v>
      </c>
      <c r="F666" s="331"/>
      <c r="G666" s="333">
        <f t="shared" si="18"/>
        <v>3852.2799999999861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1</v>
      </c>
      <c r="C667" s="298">
        <v>46139</v>
      </c>
      <c r="D667" s="299" t="s">
        <v>311</v>
      </c>
      <c r="E667" s="331">
        <v>163.01</v>
      </c>
      <c r="F667" s="331"/>
      <c r="G667" s="333">
        <f t="shared" si="18"/>
        <v>3882.8199999999861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6</v>
      </c>
      <c r="C668" s="298">
        <v>46139</v>
      </c>
      <c r="D668" s="299" t="s">
        <v>312</v>
      </c>
      <c r="E668" s="331">
        <v>54.97</v>
      </c>
      <c r="F668" s="331"/>
      <c r="G668" s="333">
        <f t="shared" si="18"/>
        <v>4045.8299999999858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1</v>
      </c>
      <c r="C669" s="298">
        <v>46139</v>
      </c>
      <c r="D669" s="299" t="s">
        <v>306</v>
      </c>
      <c r="E669" s="331">
        <v>51.28</v>
      </c>
      <c r="F669" s="331"/>
      <c r="G669" s="333">
        <f t="shared" si="18"/>
        <v>4100.7999999999856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6</v>
      </c>
      <c r="C670" s="298">
        <v>46138</v>
      </c>
      <c r="D670" s="299" t="s">
        <v>312</v>
      </c>
      <c r="E670" s="331">
        <v>38.979999999999997</v>
      </c>
      <c r="F670" s="331"/>
      <c r="G670" s="333">
        <f t="shared" si="18"/>
        <v>4152.0799999999854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2</v>
      </c>
      <c r="C671" s="298">
        <v>46138</v>
      </c>
      <c r="D671" s="299" t="s">
        <v>313</v>
      </c>
      <c r="E671" s="331">
        <v>39.83</v>
      </c>
      <c r="F671" s="331"/>
      <c r="G671" s="333">
        <f t="shared" si="18"/>
        <v>4191.0599999999849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8</v>
      </c>
      <c r="C672" s="298">
        <v>46138</v>
      </c>
      <c r="D672" s="299" t="s">
        <v>313</v>
      </c>
      <c r="E672" s="331">
        <v>51.24</v>
      </c>
      <c r="F672" s="331"/>
      <c r="G672" s="333">
        <f t="shared" si="18"/>
        <v>4230.8899999999849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294</v>
      </c>
      <c r="B673" s="330">
        <v>12</v>
      </c>
      <c r="C673" s="298">
        <v>46137</v>
      </c>
      <c r="D673" s="299" t="s">
        <v>314</v>
      </c>
      <c r="E673" s="331">
        <v>214.74</v>
      </c>
      <c r="F673" s="331"/>
      <c r="G673" s="333">
        <f t="shared" si="18"/>
        <v>4282.1299999999846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287</v>
      </c>
      <c r="B674" s="330" t="s">
        <v>287</v>
      </c>
      <c r="C674" s="298">
        <v>46136</v>
      </c>
      <c r="D674" s="299" t="s">
        <v>315</v>
      </c>
      <c r="E674" s="331">
        <v>127.68</v>
      </c>
      <c r="F674" s="331">
        <v>127.68</v>
      </c>
      <c r="G674" s="333">
        <f t="shared" si="18"/>
        <v>4496.8699999999844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8</v>
      </c>
      <c r="C675" s="298">
        <v>46135</v>
      </c>
      <c r="D675" s="299" t="s">
        <v>863</v>
      </c>
      <c r="E675" s="331">
        <v>65</v>
      </c>
      <c r="F675" s="331"/>
      <c r="G675" s="333">
        <f t="shared" si="18"/>
        <v>4496.8699999999844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291</v>
      </c>
      <c r="B676" s="330">
        <v>40</v>
      </c>
      <c r="C676" s="298">
        <v>46134</v>
      </c>
      <c r="D676" s="299" t="s">
        <v>316</v>
      </c>
      <c r="E676" s="331"/>
      <c r="F676" s="331">
        <v>838.69</v>
      </c>
      <c r="G676" s="333">
        <f t="shared" si="18"/>
        <v>4561.8699999999844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2</v>
      </c>
      <c r="C677" s="298">
        <v>46134</v>
      </c>
      <c r="D677" s="299" t="s">
        <v>317</v>
      </c>
      <c r="E677" s="331">
        <v>17.03</v>
      </c>
      <c r="F677" s="331"/>
      <c r="G677" s="333">
        <f t="shared" si="18"/>
        <v>3723.1799999999848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6</v>
      </c>
      <c r="C678" s="298">
        <v>46134</v>
      </c>
      <c r="D678" s="299" t="s">
        <v>312</v>
      </c>
      <c r="E678" s="331">
        <v>51.94</v>
      </c>
      <c r="F678" s="331"/>
      <c r="G678" s="333">
        <f t="shared" si="18"/>
        <v>3740.209999999985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1</v>
      </c>
      <c r="C679" s="298">
        <v>46134</v>
      </c>
      <c r="D679" s="299" t="s">
        <v>306</v>
      </c>
      <c r="E679" s="331">
        <v>226.7</v>
      </c>
      <c r="F679" s="331"/>
      <c r="G679" s="333">
        <f t="shared" si="18"/>
        <v>3792.1499999999851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2</v>
      </c>
      <c r="C680" s="298">
        <v>46133</v>
      </c>
      <c r="D680" s="299" t="s">
        <v>318</v>
      </c>
      <c r="E680" s="331">
        <v>70</v>
      </c>
      <c r="F680" s="331"/>
      <c r="G680" s="333">
        <f t="shared" si="18"/>
        <v>4018.8499999999849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8</v>
      </c>
      <c r="C681" s="298">
        <v>46133</v>
      </c>
      <c r="D681" s="299" t="s">
        <v>319</v>
      </c>
      <c r="E681" s="331">
        <v>14.26</v>
      </c>
      <c r="F681" s="331"/>
      <c r="G681" s="333">
        <f t="shared" si="18"/>
        <v>4088.8499999999849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1</v>
      </c>
      <c r="C682" s="298">
        <v>46133</v>
      </c>
      <c r="D682" s="299" t="s">
        <v>320</v>
      </c>
      <c r="E682" s="331">
        <v>8.51</v>
      </c>
      <c r="F682" s="331"/>
      <c r="G682" s="333">
        <f t="shared" si="18"/>
        <v>4103.1099999999851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5</v>
      </c>
      <c r="C683" s="298">
        <v>46133</v>
      </c>
      <c r="D683" s="299" t="s">
        <v>321</v>
      </c>
      <c r="E683" s="331">
        <v>20</v>
      </c>
      <c r="F683" s="331"/>
      <c r="G683" s="333">
        <f t="shared" si="18"/>
        <v>4111.6199999999853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294</v>
      </c>
      <c r="B684" s="330">
        <v>23</v>
      </c>
      <c r="C684" s="298">
        <v>46133</v>
      </c>
      <c r="D684" s="299" t="s">
        <v>67</v>
      </c>
      <c r="E684" s="331">
        <v>650.88</v>
      </c>
      <c r="F684" s="331"/>
      <c r="G684" s="333">
        <f t="shared" si="18"/>
        <v>4131.6199999999853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6</v>
      </c>
      <c r="C685" s="298">
        <v>46133</v>
      </c>
      <c r="D685" s="299" t="s">
        <v>322</v>
      </c>
      <c r="E685" s="331">
        <v>15</v>
      </c>
      <c r="F685" s="331"/>
      <c r="G685" s="333">
        <f t="shared" si="18"/>
        <v>4782.4999999999854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5</v>
      </c>
      <c r="C686" s="298">
        <v>46133</v>
      </c>
      <c r="D686" s="299" t="s">
        <v>322</v>
      </c>
      <c r="E686" s="331">
        <v>250</v>
      </c>
      <c r="F686" s="331"/>
      <c r="G686" s="333">
        <f t="shared" si="18"/>
        <v>4797.4999999999854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294</v>
      </c>
      <c r="B687" s="330">
        <v>22</v>
      </c>
      <c r="C687" s="298">
        <v>46132</v>
      </c>
      <c r="D687" s="299" t="s">
        <v>323</v>
      </c>
      <c r="E687" s="331">
        <v>20.22</v>
      </c>
      <c r="F687" s="331"/>
      <c r="G687" s="333">
        <f t="shared" si="18"/>
        <v>5047.4999999999854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6</v>
      </c>
      <c r="C688" s="298">
        <v>46132</v>
      </c>
      <c r="D688" s="299" t="s">
        <v>403</v>
      </c>
      <c r="E688" s="331">
        <v>44</v>
      </c>
      <c r="F688" s="331"/>
      <c r="G688" s="333">
        <f t="shared" si="18"/>
        <v>5067.7199999999857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2</v>
      </c>
      <c r="C689" s="298">
        <v>46132</v>
      </c>
      <c r="D689" s="299" t="s">
        <v>324</v>
      </c>
      <c r="E689" s="331">
        <v>12.01</v>
      </c>
      <c r="F689" s="331"/>
      <c r="G689" s="333">
        <f t="shared" si="18"/>
        <v>5111.7199999999857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2</v>
      </c>
      <c r="C690" s="298">
        <v>46132</v>
      </c>
      <c r="D690" s="299" t="s">
        <v>296</v>
      </c>
      <c r="E690" s="331">
        <v>12.21</v>
      </c>
      <c r="F690" s="331"/>
      <c r="G690" s="333">
        <f t="shared" si="18"/>
        <v>5123.7299999999859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2</v>
      </c>
      <c r="C691" s="298">
        <v>46132</v>
      </c>
      <c r="D691" s="299" t="s">
        <v>325</v>
      </c>
      <c r="E691" s="331">
        <v>46.4</v>
      </c>
      <c r="F691" s="331"/>
      <c r="G691" s="333">
        <f t="shared" si="18"/>
        <v>5135.939999999986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2</v>
      </c>
      <c r="C692" s="298">
        <v>46131</v>
      </c>
      <c r="D692" s="299" t="s">
        <v>326</v>
      </c>
      <c r="E692" s="331">
        <v>31.7</v>
      </c>
      <c r="F692" s="331"/>
      <c r="G692" s="333">
        <f t="shared" si="18"/>
        <v>5182.3399999999856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8</v>
      </c>
      <c r="C693" s="298">
        <v>46131</v>
      </c>
      <c r="D693" s="299" t="s">
        <v>327</v>
      </c>
      <c r="E693" s="331">
        <v>11.11</v>
      </c>
      <c r="F693" s="331"/>
      <c r="G693" s="333">
        <f t="shared" si="18"/>
        <v>5214.0399999999854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1</v>
      </c>
      <c r="C694" s="298">
        <v>46131</v>
      </c>
      <c r="D694" s="299" t="s">
        <v>306</v>
      </c>
      <c r="E694" s="331">
        <v>79.16</v>
      </c>
      <c r="F694" s="331"/>
      <c r="G694" s="333">
        <f t="shared" si="18"/>
        <v>5225.1499999999851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294</v>
      </c>
      <c r="B695" s="330">
        <v>22</v>
      </c>
      <c r="C695" s="298">
        <v>46131</v>
      </c>
      <c r="D695" s="299" t="s">
        <v>328</v>
      </c>
      <c r="E695" s="331">
        <v>7.46</v>
      </c>
      <c r="F695" s="331"/>
      <c r="G695" s="333">
        <f t="shared" si="18"/>
        <v>5304.3099999999849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6</v>
      </c>
      <c r="C696" s="298">
        <v>46131</v>
      </c>
      <c r="D696" s="299" t="s">
        <v>300</v>
      </c>
      <c r="E696" s="331">
        <v>13.83</v>
      </c>
      <c r="F696" s="331"/>
      <c r="G696" s="333">
        <f t="shared" si="18"/>
        <v>5311.769999999985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6</v>
      </c>
      <c r="C697" s="298">
        <v>46131</v>
      </c>
      <c r="D697" s="299" t="s">
        <v>300</v>
      </c>
      <c r="E697" s="331">
        <v>30</v>
      </c>
      <c r="F697" s="331"/>
      <c r="G697" s="333">
        <f t="shared" si="18"/>
        <v>5325.5999999999849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6</v>
      </c>
      <c r="C698" s="298">
        <v>46131</v>
      </c>
      <c r="D698" s="299" t="s">
        <v>300</v>
      </c>
      <c r="E698" s="331">
        <v>15.17</v>
      </c>
      <c r="F698" s="331"/>
      <c r="G698" s="333">
        <f t="shared" si="18"/>
        <v>5355.5999999999849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1</v>
      </c>
      <c r="C699" s="298">
        <v>46130</v>
      </c>
      <c r="D699" s="299" t="s">
        <v>329</v>
      </c>
      <c r="E699" s="331">
        <v>75.55</v>
      </c>
      <c r="F699" s="331"/>
      <c r="G699" s="333">
        <f t="shared" si="18"/>
        <v>5370.769999999985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2</v>
      </c>
      <c r="C700" s="298">
        <v>46130</v>
      </c>
      <c r="D700" s="299" t="s">
        <v>330</v>
      </c>
      <c r="E700" s="331">
        <v>26</v>
      </c>
      <c r="F700" s="331"/>
      <c r="G700" s="333">
        <f t="shared" si="18"/>
        <v>5446.3199999999852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1</v>
      </c>
      <c r="C701" s="298">
        <v>46130</v>
      </c>
      <c r="D701" s="299" t="s">
        <v>311</v>
      </c>
      <c r="E701" s="331">
        <v>25.28</v>
      </c>
      <c r="F701" s="331"/>
      <c r="G701" s="333">
        <f t="shared" si="18"/>
        <v>5472.3199999999852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3</v>
      </c>
      <c r="C702" s="298">
        <v>46130</v>
      </c>
      <c r="D702" s="299" t="s">
        <v>296</v>
      </c>
      <c r="E702" s="331">
        <v>7.76</v>
      </c>
      <c r="F702" s="331"/>
      <c r="G702" s="333">
        <f t="shared" si="18"/>
        <v>5497.5999999999849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294</v>
      </c>
      <c r="B703" s="330">
        <v>22</v>
      </c>
      <c r="C703" s="298">
        <v>46130</v>
      </c>
      <c r="D703" s="299" t="s">
        <v>401</v>
      </c>
      <c r="E703" s="331">
        <v>13.84</v>
      </c>
      <c r="F703" s="331"/>
      <c r="G703" s="333">
        <f t="shared" si="18"/>
        <v>5505.3599999999851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287</v>
      </c>
      <c r="B704" s="330" t="s">
        <v>287</v>
      </c>
      <c r="C704" s="298">
        <v>46130</v>
      </c>
      <c r="D704" s="299" t="s">
        <v>331</v>
      </c>
      <c r="E704" s="331">
        <v>578.57000000000005</v>
      </c>
      <c r="F704" s="331">
        <v>578.57000000000005</v>
      </c>
      <c r="G704" s="333">
        <f t="shared" si="18"/>
        <v>5519.1999999999853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2</v>
      </c>
      <c r="C705" s="298">
        <v>46129</v>
      </c>
      <c r="D705" s="299" t="s">
        <v>324</v>
      </c>
      <c r="E705" s="331">
        <v>12.84</v>
      </c>
      <c r="F705" s="331"/>
      <c r="G705" s="333">
        <f t="shared" si="18"/>
        <v>5519.1999999999853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2</v>
      </c>
      <c r="C706" s="298">
        <v>46129</v>
      </c>
      <c r="D706" s="299" t="s">
        <v>332</v>
      </c>
      <c r="E706" s="331">
        <v>59.71</v>
      </c>
      <c r="F706" s="331"/>
      <c r="G706" s="333">
        <f t="shared" si="18"/>
        <v>5532.0399999999854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294</v>
      </c>
      <c r="B707" s="330">
        <v>21</v>
      </c>
      <c r="C707" s="298">
        <v>46129</v>
      </c>
      <c r="D707" s="299" t="s">
        <v>194</v>
      </c>
      <c r="E707" s="331">
        <v>75.599999999999994</v>
      </c>
      <c r="F707" s="331"/>
      <c r="G707" s="333">
        <f t="shared" si="18"/>
        <v>5591.7499999999854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294</v>
      </c>
      <c r="B708" s="330">
        <v>43</v>
      </c>
      <c r="C708" s="298">
        <v>46129</v>
      </c>
      <c r="D708" s="299" t="s">
        <v>333</v>
      </c>
      <c r="E708" s="331">
        <v>22.35</v>
      </c>
      <c r="F708" s="331"/>
      <c r="G708" s="333">
        <f t="shared" si="18"/>
        <v>5667.3499999999858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294</v>
      </c>
      <c r="B709" s="330">
        <v>42</v>
      </c>
      <c r="C709" s="298">
        <v>46129</v>
      </c>
      <c r="D709" s="299" t="s">
        <v>333</v>
      </c>
      <c r="E709" s="331">
        <v>37.25</v>
      </c>
      <c r="F709" s="331"/>
      <c r="G709" s="333">
        <f t="shared" si="18"/>
        <v>5689.6999999999862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8</v>
      </c>
      <c r="C710" s="298">
        <v>46129</v>
      </c>
      <c r="D710" s="299" t="s">
        <v>319</v>
      </c>
      <c r="E710" s="331">
        <v>35.119999999999997</v>
      </c>
      <c r="F710" s="331"/>
      <c r="G710" s="333">
        <f t="shared" si="18"/>
        <v>5726.9499999999862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3</v>
      </c>
      <c r="C711" s="298">
        <v>46129</v>
      </c>
      <c r="D711" s="299" t="s">
        <v>296</v>
      </c>
      <c r="E711" s="331">
        <v>8.7200000000000006</v>
      </c>
      <c r="F711" s="331"/>
      <c r="G711" s="333">
        <f t="shared" si="18"/>
        <v>5762.0699999999861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2</v>
      </c>
      <c r="C712" s="298">
        <v>46129</v>
      </c>
      <c r="D712" s="299" t="s">
        <v>334</v>
      </c>
      <c r="E712" s="331">
        <v>13.21</v>
      </c>
      <c r="F712" s="331"/>
      <c r="G712" s="333">
        <f t="shared" si="18"/>
        <v>5770.7899999999863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294</v>
      </c>
      <c r="B713" s="330">
        <v>17</v>
      </c>
      <c r="C713" s="298">
        <v>46129</v>
      </c>
      <c r="D713" s="299" t="s">
        <v>188</v>
      </c>
      <c r="E713" s="331">
        <v>42.65</v>
      </c>
      <c r="F713" s="331"/>
      <c r="G713" s="333">
        <f t="shared" si="18"/>
        <v>5783.9999999999864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335</v>
      </c>
      <c r="B714" s="330" t="s">
        <v>335</v>
      </c>
      <c r="C714" s="298">
        <v>46129</v>
      </c>
      <c r="D714" s="299" t="s">
        <v>336</v>
      </c>
      <c r="E714" s="331">
        <v>130.31</v>
      </c>
      <c r="F714" s="331"/>
      <c r="G714" s="333">
        <f t="shared" si="18"/>
        <v>5826.649999999986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294</v>
      </c>
      <c r="B715" s="330">
        <v>15</v>
      </c>
      <c r="C715" s="298">
        <v>46129</v>
      </c>
      <c r="D715" s="299" t="s">
        <v>185</v>
      </c>
      <c r="E715" s="331">
        <v>131.22999999999999</v>
      </c>
      <c r="F715" s="331"/>
      <c r="G715" s="333">
        <f t="shared" si="18"/>
        <v>5956.9599999999864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6</v>
      </c>
      <c r="C716" s="298">
        <v>46129</v>
      </c>
      <c r="D716" s="299" t="s">
        <v>337</v>
      </c>
      <c r="E716" s="331">
        <v>210</v>
      </c>
      <c r="F716" s="331"/>
      <c r="G716" s="333">
        <f t="shared" si="18"/>
        <v>6088.189999999986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294</v>
      </c>
      <c r="B717" s="330">
        <v>23</v>
      </c>
      <c r="C717" s="298">
        <v>46129</v>
      </c>
      <c r="D717" s="299" t="s">
        <v>63</v>
      </c>
      <c r="E717" s="331">
        <v>529.46</v>
      </c>
      <c r="F717" s="331"/>
      <c r="G717" s="333">
        <f t="shared" si="18"/>
        <v>6298.189999999986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7</v>
      </c>
      <c r="C718" s="298">
        <v>46129</v>
      </c>
      <c r="D718" s="299" t="s">
        <v>338</v>
      </c>
      <c r="E718" s="331">
        <v>32.78</v>
      </c>
      <c r="F718" s="331"/>
      <c r="G718" s="333">
        <f t="shared" si="18"/>
        <v>6827.649999999986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4</v>
      </c>
      <c r="C719" s="298">
        <v>46128</v>
      </c>
      <c r="D719" s="299" t="s">
        <v>310</v>
      </c>
      <c r="E719" s="331">
        <v>44.41</v>
      </c>
      <c r="F719" s="331"/>
      <c r="G719" s="333">
        <f t="shared" si="18"/>
        <v>6860.4299999999857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294</v>
      </c>
      <c r="B720" s="330">
        <v>16</v>
      </c>
      <c r="C720" s="298">
        <v>46128</v>
      </c>
      <c r="D720" s="299" t="s">
        <v>339</v>
      </c>
      <c r="E720" s="331">
        <v>15</v>
      </c>
      <c r="F720" s="331"/>
      <c r="G720" s="333">
        <f t="shared" si="18"/>
        <v>6904.8399999999856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2</v>
      </c>
      <c r="C721" s="298">
        <v>46128</v>
      </c>
      <c r="D721" s="299" t="s">
        <v>301</v>
      </c>
      <c r="E721" s="331">
        <v>41.95</v>
      </c>
      <c r="F721" s="331"/>
      <c r="G721" s="333">
        <f t="shared" si="18"/>
        <v>6919.8399999999856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5</v>
      </c>
      <c r="C722" s="298">
        <v>46128</v>
      </c>
      <c r="D722" s="299" t="s">
        <v>340</v>
      </c>
      <c r="E722" s="331">
        <v>21.3</v>
      </c>
      <c r="F722" s="331"/>
      <c r="G722" s="333">
        <f t="shared" si="18"/>
        <v>6961.7899999999854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4</v>
      </c>
      <c r="C723" s="298">
        <v>46128</v>
      </c>
      <c r="D723" s="299" t="s">
        <v>296</v>
      </c>
      <c r="E723" s="331">
        <v>70.03</v>
      </c>
      <c r="F723" s="331"/>
      <c r="G723" s="333">
        <f t="shared" si="18"/>
        <v>6983.0899999999856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2</v>
      </c>
      <c r="C724" s="298">
        <v>46128</v>
      </c>
      <c r="D724" s="299" t="s">
        <v>296</v>
      </c>
      <c r="E724" s="331">
        <v>11.48</v>
      </c>
      <c r="F724" s="331"/>
      <c r="G724" s="333">
        <f t="shared" si="18"/>
        <v>7053.1199999999853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6</v>
      </c>
      <c r="C725" s="298">
        <v>46128</v>
      </c>
      <c r="D725" s="299" t="s">
        <v>341</v>
      </c>
      <c r="E725" s="331">
        <v>26.61</v>
      </c>
      <c r="F725" s="331"/>
      <c r="G725" s="333">
        <f t="shared" si="18"/>
        <v>7064.5999999999849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6</v>
      </c>
      <c r="C726" s="298">
        <v>46128</v>
      </c>
      <c r="D726" s="299" t="s">
        <v>342</v>
      </c>
      <c r="E726" s="331">
        <v>42.59</v>
      </c>
      <c r="F726" s="331"/>
      <c r="G726" s="333">
        <f t="shared" si="18"/>
        <v>7091.2099999999846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6</v>
      </c>
      <c r="C727" s="298">
        <v>46128</v>
      </c>
      <c r="D727" s="299" t="s">
        <v>300</v>
      </c>
      <c r="E727" s="331">
        <v>20.58</v>
      </c>
      <c r="F727" s="331"/>
      <c r="G727" s="333">
        <f t="shared" si="18"/>
        <v>7133.7999999999847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294</v>
      </c>
      <c r="B728" s="330">
        <v>11</v>
      </c>
      <c r="C728" s="298">
        <v>46128</v>
      </c>
      <c r="D728" s="299" t="s">
        <v>178</v>
      </c>
      <c r="E728" s="331">
        <v>267.91000000000003</v>
      </c>
      <c r="F728" s="331"/>
      <c r="G728" s="333">
        <f t="shared" si="18"/>
        <v>7154.3799999999846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291</v>
      </c>
      <c r="B729" s="330">
        <v>41</v>
      </c>
      <c r="C729" s="298">
        <v>46128</v>
      </c>
      <c r="D729" s="299" t="s">
        <v>299</v>
      </c>
      <c r="E729" s="331"/>
      <c r="F729" s="331">
        <v>300</v>
      </c>
      <c r="G729" s="333">
        <f t="shared" si="18"/>
        <v>7422.2899999999845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291</v>
      </c>
      <c r="B730" s="330">
        <v>39</v>
      </c>
      <c r="C730" s="298">
        <v>46128</v>
      </c>
      <c r="D730" s="299" t="s">
        <v>292</v>
      </c>
      <c r="E730" s="331"/>
      <c r="F730" s="331">
        <v>2763.78</v>
      </c>
      <c r="G730" s="333">
        <f t="shared" si="18"/>
        <v>7122.2899999999845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287</v>
      </c>
      <c r="B731" s="330" t="s">
        <v>287</v>
      </c>
      <c r="C731" s="298">
        <v>46127</v>
      </c>
      <c r="D731" s="299" t="s">
        <v>343</v>
      </c>
      <c r="E731" s="331">
        <v>93.71</v>
      </c>
      <c r="F731" s="331">
        <v>93.71</v>
      </c>
      <c r="G731" s="333">
        <f t="shared" si="18"/>
        <v>4358.5099999999848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6</v>
      </c>
      <c r="C732" s="298">
        <v>46127</v>
      </c>
      <c r="D732" s="299" t="s">
        <v>344</v>
      </c>
      <c r="E732" s="331">
        <v>27</v>
      </c>
      <c r="F732" s="331"/>
      <c r="G732" s="333">
        <f t="shared" si="18"/>
        <v>4358.5099999999848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291</v>
      </c>
      <c r="B733" s="330">
        <v>38</v>
      </c>
      <c r="C733" s="298">
        <v>46127</v>
      </c>
      <c r="D733" s="299" t="s">
        <v>293</v>
      </c>
      <c r="E733" s="331"/>
      <c r="F733" s="331">
        <v>4597.82</v>
      </c>
      <c r="G733" s="333">
        <f t="shared" si="18"/>
        <v>4385.5099999999848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2</v>
      </c>
      <c r="C734" s="298">
        <v>46127</v>
      </c>
      <c r="D734" s="299" t="s">
        <v>296</v>
      </c>
      <c r="E734" s="331">
        <v>14.67</v>
      </c>
      <c r="F734" s="331"/>
      <c r="G734" s="333">
        <f t="shared" si="18"/>
        <v>-212.31000000001481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2</v>
      </c>
      <c r="C735" s="298">
        <v>46127</v>
      </c>
      <c r="D735" s="299" t="s">
        <v>345</v>
      </c>
      <c r="E735" s="331">
        <v>102.2</v>
      </c>
      <c r="F735" s="331"/>
      <c r="G735" s="333">
        <f t="shared" si="18"/>
        <v>-197.64000000001482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8</v>
      </c>
      <c r="C736" s="298">
        <v>46126</v>
      </c>
      <c r="D736" s="299" t="s">
        <v>319</v>
      </c>
      <c r="E736" s="331">
        <v>15.53</v>
      </c>
      <c r="F736" s="331"/>
      <c r="G736" s="333">
        <f t="shared" si="18"/>
        <v>-95.440000000014805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294</v>
      </c>
      <c r="B737" s="330">
        <v>24</v>
      </c>
      <c r="C737" s="298">
        <v>46126</v>
      </c>
      <c r="D737" s="299" t="s">
        <v>860</v>
      </c>
      <c r="E737" s="331">
        <v>105.33</v>
      </c>
      <c r="F737" s="331"/>
      <c r="G737" s="333">
        <f t="shared" si="18"/>
        <v>-79.910000000014804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2</v>
      </c>
      <c r="C738" s="298">
        <v>46125</v>
      </c>
      <c r="D738" s="299" t="s">
        <v>346</v>
      </c>
      <c r="E738" s="331">
        <v>11.64</v>
      </c>
      <c r="F738" s="331"/>
      <c r="G738" s="333">
        <f t="shared" si="18"/>
        <v>25.419999999985201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1</v>
      </c>
      <c r="C739" s="298">
        <v>46125</v>
      </c>
      <c r="D739" s="299" t="s">
        <v>306</v>
      </c>
      <c r="E739" s="331">
        <v>50.71</v>
      </c>
      <c r="F739" s="331"/>
      <c r="G739" s="333">
        <f t="shared" si="18"/>
        <v>37.059999999985202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2</v>
      </c>
      <c r="C740" s="298">
        <v>46125</v>
      </c>
      <c r="D740" s="299" t="s">
        <v>334</v>
      </c>
      <c r="E740" s="331">
        <v>11.06</v>
      </c>
      <c r="F740" s="331"/>
      <c r="G740" s="333">
        <f t="shared" si="18"/>
        <v>87.769999999985203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4</v>
      </c>
      <c r="C741" s="298">
        <v>46125</v>
      </c>
      <c r="D741" s="299" t="s">
        <v>295</v>
      </c>
      <c r="E741" s="331">
        <v>35.979999999999997</v>
      </c>
      <c r="F741" s="331"/>
      <c r="G741" s="333">
        <f t="shared" si="18"/>
        <v>98.829999999985205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8</v>
      </c>
      <c r="C742" s="298">
        <v>46125</v>
      </c>
      <c r="D742" s="299" t="s">
        <v>347</v>
      </c>
      <c r="E742" s="331">
        <v>7.83</v>
      </c>
      <c r="F742" s="331"/>
      <c r="G742" s="333">
        <f t="shared" si="18"/>
        <v>134.80999999998519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3</v>
      </c>
      <c r="C743" s="298">
        <v>46125</v>
      </c>
      <c r="D743" s="299" t="s">
        <v>348</v>
      </c>
      <c r="E743" s="331">
        <v>4.1900000000000004</v>
      </c>
      <c r="F743" s="331"/>
      <c r="G743" s="333">
        <f t="shared" si="18"/>
        <v>142.63999999998521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8</v>
      </c>
      <c r="C744" s="298">
        <v>46125</v>
      </c>
      <c r="D744" s="299" t="s">
        <v>349</v>
      </c>
      <c r="E744" s="331">
        <v>39.25</v>
      </c>
      <c r="F744" s="331"/>
      <c r="G744" s="333">
        <f t="shared" si="18"/>
        <v>146.8299999999852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287</v>
      </c>
      <c r="B745" s="330" t="s">
        <v>287</v>
      </c>
      <c r="C745" s="298">
        <v>46125</v>
      </c>
      <c r="D745" s="299" t="s">
        <v>350</v>
      </c>
      <c r="E745" s="331">
        <v>318.36</v>
      </c>
      <c r="F745" s="331">
        <v>318.36</v>
      </c>
      <c r="G745" s="333">
        <f t="shared" si="18"/>
        <v>186.0799999999852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294</v>
      </c>
      <c r="B746" s="330">
        <v>19</v>
      </c>
      <c r="C746" s="298">
        <v>46125</v>
      </c>
      <c r="D746" s="299" t="s">
        <v>191</v>
      </c>
      <c r="E746" s="331">
        <v>200</v>
      </c>
      <c r="F746" s="331"/>
      <c r="G746" s="333">
        <f t="shared" si="18"/>
        <v>186.0799999999852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1</v>
      </c>
      <c r="C747" s="298">
        <v>46124</v>
      </c>
      <c r="D747" s="299" t="s">
        <v>304</v>
      </c>
      <c r="E747" s="331">
        <v>136.05000000000001</v>
      </c>
      <c r="F747" s="331"/>
      <c r="G747" s="333">
        <f t="shared" si="18"/>
        <v>386.0799999999852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3</v>
      </c>
      <c r="C748" s="298">
        <v>46124</v>
      </c>
      <c r="D748" s="299" t="s">
        <v>348</v>
      </c>
      <c r="E748" s="331">
        <v>13.09</v>
      </c>
      <c r="F748" s="331"/>
      <c r="G748" s="333">
        <f t="shared" si="18"/>
        <v>522.12999999998522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8</v>
      </c>
      <c r="C749" s="298">
        <v>46124</v>
      </c>
      <c r="D749" s="299" t="s">
        <v>319</v>
      </c>
      <c r="E749" s="331">
        <v>24.47</v>
      </c>
      <c r="F749" s="331"/>
      <c r="G749" s="333">
        <f t="shared" si="18"/>
        <v>535.21999999998525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8</v>
      </c>
      <c r="C750" s="298">
        <v>46124</v>
      </c>
      <c r="D750" s="299" t="s">
        <v>319</v>
      </c>
      <c r="E750" s="331">
        <v>14.29</v>
      </c>
      <c r="F750" s="331"/>
      <c r="G750" s="333">
        <f t="shared" si="18"/>
        <v>559.68999999998528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294</v>
      </c>
      <c r="B751" s="330">
        <v>22</v>
      </c>
      <c r="C751" s="298">
        <v>46124</v>
      </c>
      <c r="D751" s="299" t="s">
        <v>835</v>
      </c>
      <c r="E751" s="331">
        <v>9.57</v>
      </c>
      <c r="F751" s="331"/>
      <c r="G751" s="333">
        <f t="shared" si="18"/>
        <v>573.97999999998524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3</v>
      </c>
      <c r="C752" s="298">
        <v>46124</v>
      </c>
      <c r="D752" s="299" t="s">
        <v>351</v>
      </c>
      <c r="E752" s="331">
        <v>25</v>
      </c>
      <c r="F752" s="331"/>
      <c r="G752" s="333">
        <f t="shared" si="18"/>
        <v>583.54999999998529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294</v>
      </c>
      <c r="B753" s="330">
        <v>22</v>
      </c>
      <c r="C753" s="298">
        <v>46123</v>
      </c>
      <c r="D753" s="299" t="s">
        <v>352</v>
      </c>
      <c r="E753" s="331">
        <v>19.16</v>
      </c>
      <c r="F753" s="331"/>
      <c r="G753" s="333">
        <f t="shared" si="18"/>
        <v>608.54999999998529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2</v>
      </c>
      <c r="C754" s="298">
        <v>46123</v>
      </c>
      <c r="D754" s="299" t="s">
        <v>301</v>
      </c>
      <c r="E754" s="331">
        <v>20.91</v>
      </c>
      <c r="F754" s="331"/>
      <c r="G754" s="333">
        <f t="shared" si="18"/>
        <v>627.70999999998526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2</v>
      </c>
      <c r="C755" s="298">
        <v>46123</v>
      </c>
      <c r="D755" s="299" t="s">
        <v>296</v>
      </c>
      <c r="E755" s="331">
        <v>12.44</v>
      </c>
      <c r="F755" s="331"/>
      <c r="G755" s="333">
        <f t="shared" si="18"/>
        <v>648.61999999998523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2</v>
      </c>
      <c r="C756" s="298">
        <v>46123</v>
      </c>
      <c r="D756" s="299" t="s">
        <v>353</v>
      </c>
      <c r="E756" s="331">
        <v>41.34</v>
      </c>
      <c r="F756" s="331"/>
      <c r="G756" s="333">
        <f t="shared" si="18"/>
        <v>661.05999999998528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6</v>
      </c>
      <c r="C757" s="298">
        <v>46122</v>
      </c>
      <c r="D757" s="299" t="s">
        <v>446</v>
      </c>
      <c r="E757" s="331">
        <v>-0.04</v>
      </c>
      <c r="F757" s="331"/>
      <c r="G757" s="333">
        <f t="shared" si="18"/>
        <v>702.39999999998531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5</v>
      </c>
      <c r="C758" s="298">
        <v>46122</v>
      </c>
      <c r="D758" s="299" t="s">
        <v>354</v>
      </c>
      <c r="E758" s="331">
        <v>372</v>
      </c>
      <c r="F758" s="331"/>
      <c r="G758" s="333">
        <f t="shared" si="18"/>
        <v>702.35999999998535</v>
      </c>
      <c r="H758" s="334" t="s">
        <v>298</v>
      </c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2</v>
      </c>
      <c r="C759" s="298">
        <v>46122</v>
      </c>
      <c r="D759" s="299" t="s">
        <v>355</v>
      </c>
      <c r="E759" s="331">
        <v>15.22</v>
      </c>
      <c r="F759" s="331"/>
      <c r="G759" s="333">
        <f t="shared" si="18"/>
        <v>1074.3599999999853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3</v>
      </c>
      <c r="C760" s="298">
        <v>46122</v>
      </c>
      <c r="D760" s="299" t="s">
        <v>296</v>
      </c>
      <c r="E760" s="331">
        <v>9.5500000000000007</v>
      </c>
      <c r="F760" s="331"/>
      <c r="G760" s="333">
        <f t="shared" si="18"/>
        <v>1089.5799999999854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8</v>
      </c>
      <c r="C761" s="298">
        <v>46122</v>
      </c>
      <c r="D761" s="299" t="s">
        <v>356</v>
      </c>
      <c r="E761" s="331">
        <v>52.65</v>
      </c>
      <c r="F761" s="331"/>
      <c r="G761" s="333">
        <f t="shared" si="18"/>
        <v>1099.1299999999853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1</v>
      </c>
      <c r="C762" s="298">
        <v>46122</v>
      </c>
      <c r="D762" s="299" t="s">
        <v>311</v>
      </c>
      <c r="E762" s="331">
        <v>68.989999999999995</v>
      </c>
      <c r="F762" s="331"/>
      <c r="G762" s="333">
        <f t="shared" si="18"/>
        <v>1151.7799999999854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2</v>
      </c>
      <c r="C763" s="298">
        <v>46122</v>
      </c>
      <c r="D763" s="299" t="s">
        <v>324</v>
      </c>
      <c r="E763" s="331">
        <v>17.37</v>
      </c>
      <c r="F763" s="331"/>
      <c r="G763" s="333">
        <f t="shared" si="18"/>
        <v>1220.7699999999854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8</v>
      </c>
      <c r="C764" s="298">
        <v>46121</v>
      </c>
      <c r="D764" s="299" t="s">
        <v>357</v>
      </c>
      <c r="E764" s="331">
        <v>64.42</v>
      </c>
      <c r="F764" s="331"/>
      <c r="G764" s="333">
        <f t="shared" si="18"/>
        <v>1238.1399999999853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2</v>
      </c>
      <c r="C765" s="298">
        <v>46121</v>
      </c>
      <c r="D765" s="299" t="s">
        <v>358</v>
      </c>
      <c r="E765" s="331">
        <v>9.4700000000000006</v>
      </c>
      <c r="F765" s="331"/>
      <c r="G765" s="333">
        <f t="shared" si="18"/>
        <v>1302.5599999999854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5</v>
      </c>
      <c r="C766" s="298">
        <v>46121</v>
      </c>
      <c r="D766" s="299" t="s">
        <v>854</v>
      </c>
      <c r="E766" s="331">
        <v>10.68</v>
      </c>
      <c r="F766" s="331"/>
      <c r="G766" s="333">
        <f t="shared" si="18"/>
        <v>1312.0299999999854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7</v>
      </c>
      <c r="C767" s="298">
        <v>46121</v>
      </c>
      <c r="D767" s="299" t="s">
        <v>359</v>
      </c>
      <c r="E767" s="331">
        <v>68.010000000000005</v>
      </c>
      <c r="F767" s="331"/>
      <c r="G767" s="333">
        <f t="shared" si="18"/>
        <v>1322.7099999999855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4</v>
      </c>
      <c r="C768" s="298">
        <v>46121</v>
      </c>
      <c r="D768" s="299" t="s">
        <v>310</v>
      </c>
      <c r="E768" s="331">
        <v>40.85</v>
      </c>
      <c r="F768" s="331"/>
      <c r="G768" s="333">
        <f t="shared" si="18"/>
        <v>1390.7199999999855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6</v>
      </c>
      <c r="C769" s="298">
        <v>46121</v>
      </c>
      <c r="D769" s="299" t="s">
        <v>360</v>
      </c>
      <c r="E769" s="331">
        <v>25</v>
      </c>
      <c r="F769" s="331"/>
      <c r="G769" s="333">
        <f t="shared" si="18"/>
        <v>1431.5699999999854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294</v>
      </c>
      <c r="B770" s="330">
        <v>18</v>
      </c>
      <c r="C770" s="298">
        <v>46120</v>
      </c>
      <c r="D770" s="299" t="s">
        <v>361</v>
      </c>
      <c r="E770" s="331">
        <v>400</v>
      </c>
      <c r="F770" s="331"/>
      <c r="G770" s="333">
        <f t="shared" si="18"/>
        <v>1456.5699999999854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335</v>
      </c>
      <c r="B771" s="330" t="s">
        <v>335</v>
      </c>
      <c r="C771" s="298">
        <v>46120</v>
      </c>
      <c r="D771" s="299" t="s">
        <v>447</v>
      </c>
      <c r="E771" s="331">
        <v>44.96</v>
      </c>
      <c r="F771" s="331"/>
      <c r="G771" s="333">
        <f t="shared" si="18"/>
        <v>1856.5699999999854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294</v>
      </c>
      <c r="B772" s="330">
        <v>13</v>
      </c>
      <c r="C772" s="298">
        <v>46120</v>
      </c>
      <c r="D772" s="299" t="s">
        <v>182</v>
      </c>
      <c r="E772" s="331">
        <v>104.98</v>
      </c>
      <c r="F772" s="331"/>
      <c r="G772" s="333">
        <f t="shared" si="18"/>
        <v>1901.5299999999854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2</v>
      </c>
      <c r="C773" s="298">
        <v>46120</v>
      </c>
      <c r="D773" s="299" t="s">
        <v>296</v>
      </c>
      <c r="E773" s="331">
        <v>13.8</v>
      </c>
      <c r="F773" s="331"/>
      <c r="G773" s="333">
        <f t="shared" si="18"/>
        <v>2006.5099999999854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4</v>
      </c>
      <c r="C774" s="298">
        <v>46120</v>
      </c>
      <c r="D774" s="299" t="s">
        <v>295</v>
      </c>
      <c r="E774" s="331">
        <v>37.92</v>
      </c>
      <c r="F774" s="331"/>
      <c r="G774" s="333">
        <f t="shared" si="18"/>
        <v>2020.3099999999854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6</v>
      </c>
      <c r="C775" s="298">
        <v>46120</v>
      </c>
      <c r="D775" s="299" t="s">
        <v>300</v>
      </c>
      <c r="E775" s="331">
        <v>56.68</v>
      </c>
      <c r="F775" s="331"/>
      <c r="G775" s="333">
        <f t="shared" si="18"/>
        <v>2058.2299999999855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6</v>
      </c>
      <c r="C776" s="298">
        <v>46120</v>
      </c>
      <c r="D776" s="299" t="s">
        <v>362</v>
      </c>
      <c r="E776" s="331">
        <v>29.26</v>
      </c>
      <c r="F776" s="331"/>
      <c r="G776" s="333">
        <f t="shared" si="18"/>
        <v>2114.9099999999853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294</v>
      </c>
      <c r="B777" s="330">
        <v>9</v>
      </c>
      <c r="C777" s="298">
        <v>46119</v>
      </c>
      <c r="D777" s="299" t="s">
        <v>58</v>
      </c>
      <c r="E777" s="331">
        <v>1281.53</v>
      </c>
      <c r="F777" s="331"/>
      <c r="G777" s="333">
        <f t="shared" si="18"/>
        <v>2144.1699999999855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4</v>
      </c>
      <c r="C778" s="298">
        <v>46119</v>
      </c>
      <c r="D778" s="299" t="s">
        <v>363</v>
      </c>
      <c r="E778" s="331">
        <v>25.84</v>
      </c>
      <c r="F778" s="331"/>
      <c r="G778" s="333">
        <f t="shared" si="18"/>
        <v>3425.6999999999853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8</v>
      </c>
      <c r="C779" s="298">
        <v>46119</v>
      </c>
      <c r="D779" s="299" t="s">
        <v>319</v>
      </c>
      <c r="E779" s="331">
        <v>12.05</v>
      </c>
      <c r="F779" s="331"/>
      <c r="G779" s="333">
        <f t="shared" si="18"/>
        <v>3451.5399999999854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4</v>
      </c>
      <c r="C780" s="298">
        <v>46119</v>
      </c>
      <c r="D780" s="299" t="s">
        <v>334</v>
      </c>
      <c r="E780" s="331">
        <v>82.04</v>
      </c>
      <c r="F780" s="331"/>
      <c r="G780" s="333">
        <f t="shared" si="18"/>
        <v>3463.5899999999856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2</v>
      </c>
      <c r="C781" s="298">
        <v>46119</v>
      </c>
      <c r="D781" s="299" t="s">
        <v>364</v>
      </c>
      <c r="E781" s="331">
        <v>22.92</v>
      </c>
      <c r="F781" s="331"/>
      <c r="G781" s="333">
        <f t="shared" si="18"/>
        <v>3545.6299999999856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5</v>
      </c>
      <c r="C782" s="298">
        <v>46118</v>
      </c>
      <c r="D782" s="299" t="s">
        <v>365</v>
      </c>
      <c r="E782" s="331">
        <v>400</v>
      </c>
      <c r="F782" s="331"/>
      <c r="G782" s="333">
        <f t="shared" si="18"/>
        <v>3568.5499999999856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294</v>
      </c>
      <c r="B783" s="330">
        <v>14</v>
      </c>
      <c r="C783" s="298">
        <v>46118</v>
      </c>
      <c r="D783" s="299" t="s">
        <v>366</v>
      </c>
      <c r="E783" s="331">
        <v>66.67</v>
      </c>
      <c r="F783" s="331"/>
      <c r="G783" s="333">
        <f t="shared" si="18"/>
        <v>3968.5499999999856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294</v>
      </c>
      <c r="B784" s="330">
        <v>14</v>
      </c>
      <c r="C784" s="298">
        <v>46118</v>
      </c>
      <c r="D784" s="299" t="s">
        <v>367</v>
      </c>
      <c r="E784" s="331">
        <v>70.25</v>
      </c>
      <c r="F784" s="331"/>
      <c r="G784" s="333">
        <f t="shared" si="18"/>
        <v>4035.2199999999857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1</v>
      </c>
      <c r="C785" s="298">
        <v>46117</v>
      </c>
      <c r="D785" s="299" t="s">
        <v>368</v>
      </c>
      <c r="E785" s="331">
        <v>25.6</v>
      </c>
      <c r="F785" s="331"/>
      <c r="G785" s="333">
        <f t="shared" si="18"/>
        <v>4105.4699999999857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8</v>
      </c>
      <c r="C786" s="298">
        <v>46117</v>
      </c>
      <c r="D786" s="299" t="s">
        <v>319</v>
      </c>
      <c r="E786" s="331">
        <v>8.56</v>
      </c>
      <c r="F786" s="331"/>
      <c r="G786" s="333">
        <f t="shared" si="18"/>
        <v>4131.0699999999861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6</v>
      </c>
      <c r="C787" s="298">
        <v>46117</v>
      </c>
      <c r="D787" s="299" t="s">
        <v>369</v>
      </c>
      <c r="E787" s="331">
        <v>301.67</v>
      </c>
      <c r="F787" s="331"/>
      <c r="G787" s="333">
        <f t="shared" si="18"/>
        <v>4139.6299999999865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1</v>
      </c>
      <c r="C788" s="298">
        <v>46116</v>
      </c>
      <c r="D788" s="299" t="s">
        <v>306</v>
      </c>
      <c r="E788" s="331">
        <v>176.85</v>
      </c>
      <c r="F788" s="331"/>
      <c r="G788" s="333">
        <f t="shared" si="18"/>
        <v>4441.2999999999865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1</v>
      </c>
      <c r="C789" s="298">
        <v>46116</v>
      </c>
      <c r="D789" s="299" t="s">
        <v>311</v>
      </c>
      <c r="E789" s="331">
        <v>139.34</v>
      </c>
      <c r="F789" s="331"/>
      <c r="G789" s="333">
        <f t="shared" si="18"/>
        <v>4618.1499999999869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294</v>
      </c>
      <c r="B790" s="330">
        <v>17</v>
      </c>
      <c r="C790" s="298">
        <v>46116</v>
      </c>
      <c r="D790" s="299" t="s">
        <v>370</v>
      </c>
      <c r="E790" s="331">
        <v>99</v>
      </c>
      <c r="F790" s="331"/>
      <c r="G790" s="333">
        <f t="shared" si="18"/>
        <v>4757.489999999987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2</v>
      </c>
      <c r="C791" s="298">
        <v>46116</v>
      </c>
      <c r="D791" s="299" t="s">
        <v>371</v>
      </c>
      <c r="E791" s="331">
        <v>34</v>
      </c>
      <c r="F791" s="331"/>
      <c r="G791" s="333">
        <f t="shared" si="18"/>
        <v>4856.489999999987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3</v>
      </c>
      <c r="C792" s="298">
        <v>46116</v>
      </c>
      <c r="D792" s="299" t="s">
        <v>348</v>
      </c>
      <c r="E792" s="331">
        <v>10.24</v>
      </c>
      <c r="F792" s="331"/>
      <c r="G792" s="333">
        <f t="shared" si="18"/>
        <v>4890.489999999987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7</v>
      </c>
      <c r="C793" s="298">
        <v>46115</v>
      </c>
      <c r="D793" s="299" t="s">
        <v>372</v>
      </c>
      <c r="E793" s="331">
        <v>100</v>
      </c>
      <c r="F793" s="331"/>
      <c r="G793" s="333">
        <f t="shared" si="18"/>
        <v>4900.7299999999868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6</v>
      </c>
      <c r="C794" s="298">
        <v>46115</v>
      </c>
      <c r="D794" s="299" t="s">
        <v>300</v>
      </c>
      <c r="E794" s="331">
        <v>7.68</v>
      </c>
      <c r="F794" s="331"/>
      <c r="G794" s="333">
        <f t="shared" si="18"/>
        <v>5000.7299999999868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2</v>
      </c>
      <c r="C795" s="298">
        <v>46115</v>
      </c>
      <c r="D795" s="299" t="s">
        <v>296</v>
      </c>
      <c r="E795" s="331">
        <v>8.7200000000000006</v>
      </c>
      <c r="F795" s="331"/>
      <c r="G795" s="333">
        <f t="shared" si="18"/>
        <v>5008.4099999999871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8</v>
      </c>
      <c r="C796" s="298">
        <v>46114</v>
      </c>
      <c r="D796" s="299" t="s">
        <v>373</v>
      </c>
      <c r="E796" s="331">
        <v>81.739999999999995</v>
      </c>
      <c r="F796" s="331"/>
      <c r="G796" s="333">
        <f t="shared" si="18"/>
        <v>5017.1299999999874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284</v>
      </c>
      <c r="B797" s="330">
        <v>36</v>
      </c>
      <c r="C797" s="298">
        <v>46114</v>
      </c>
      <c r="D797" s="299" t="s">
        <v>374</v>
      </c>
      <c r="E797" s="331">
        <v>50</v>
      </c>
      <c r="F797" s="331"/>
      <c r="G797" s="333">
        <f t="shared" si="18"/>
        <v>5098.8699999999872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294</v>
      </c>
      <c r="B798" s="330">
        <v>22</v>
      </c>
      <c r="C798" s="298">
        <v>46114</v>
      </c>
      <c r="D798" s="299" t="s">
        <v>375</v>
      </c>
      <c r="E798" s="331">
        <v>6.37</v>
      </c>
      <c r="F798" s="331"/>
      <c r="G798" s="333">
        <f t="shared" si="18"/>
        <v>5148.8699999999872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2</v>
      </c>
      <c r="C799" s="298">
        <v>46114</v>
      </c>
      <c r="D799" s="299" t="s">
        <v>326</v>
      </c>
      <c r="E799" s="331">
        <v>55.22</v>
      </c>
      <c r="F799" s="331"/>
      <c r="G799" s="333">
        <f t="shared" si="18"/>
        <v>5155.239999999987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8</v>
      </c>
      <c r="C800" s="298">
        <v>46114</v>
      </c>
      <c r="D800" s="299" t="s">
        <v>319</v>
      </c>
      <c r="E800" s="331">
        <v>8.5</v>
      </c>
      <c r="F800" s="331"/>
      <c r="G800" s="333">
        <f t="shared" si="18"/>
        <v>5210.4599999999873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4</v>
      </c>
      <c r="C801" s="298">
        <v>46114</v>
      </c>
      <c r="D801" s="299" t="s">
        <v>334</v>
      </c>
      <c r="E801" s="331">
        <v>38.99</v>
      </c>
      <c r="F801" s="331"/>
      <c r="G801" s="333">
        <f t="shared" si="18"/>
        <v>5218.9599999999873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291</v>
      </c>
      <c r="B802" s="330">
        <v>39</v>
      </c>
      <c r="C802" s="298">
        <v>46113</v>
      </c>
      <c r="D802" s="299" t="s">
        <v>292</v>
      </c>
      <c r="E802" s="331"/>
      <c r="F802" s="331">
        <v>2763.78</v>
      </c>
      <c r="G802" s="333">
        <f t="shared" si="18"/>
        <v>5257.9499999999871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4</v>
      </c>
      <c r="C803" s="298">
        <v>46113</v>
      </c>
      <c r="D803" s="299" t="s">
        <v>296</v>
      </c>
      <c r="E803" s="331">
        <v>36.090000000000003</v>
      </c>
      <c r="F803" s="331"/>
      <c r="G803" s="333">
        <f t="shared" si="18"/>
        <v>2494.1699999999869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4</v>
      </c>
      <c r="C804" s="298">
        <v>46113</v>
      </c>
      <c r="D804" s="299" t="s">
        <v>310</v>
      </c>
      <c r="E804" s="331">
        <v>80</v>
      </c>
      <c r="F804" s="331"/>
      <c r="G804" s="333">
        <f t="shared" si="18"/>
        <v>2530.259999999987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7</v>
      </c>
      <c r="C805" s="298">
        <v>46113</v>
      </c>
      <c r="D805" s="299" t="s">
        <v>320</v>
      </c>
      <c r="E805" s="331">
        <v>47.84</v>
      </c>
      <c r="F805" s="331"/>
      <c r="G805" s="333">
        <f t="shared" si="18"/>
        <v>2610.259999999987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7</v>
      </c>
      <c r="C806" s="298">
        <v>46113</v>
      </c>
      <c r="D806" s="299" t="s">
        <v>320</v>
      </c>
      <c r="E806" s="331">
        <v>21.25</v>
      </c>
      <c r="F806" s="331"/>
      <c r="G806" s="333">
        <f t="shared" si="18"/>
        <v>2658.0999999999872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2</v>
      </c>
      <c r="C807" s="298">
        <v>46113</v>
      </c>
      <c r="D807" s="299" t="s">
        <v>376</v>
      </c>
      <c r="E807" s="331">
        <v>42.9</v>
      </c>
      <c r="F807" s="331"/>
      <c r="G807" s="333">
        <f t="shared" si="18"/>
        <v>2679.3499999999872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284</v>
      </c>
      <c r="B808" s="330">
        <v>37</v>
      </c>
      <c r="C808" s="298">
        <v>46112</v>
      </c>
      <c r="D808" s="299" t="s">
        <v>377</v>
      </c>
      <c r="E808" s="331">
        <v>4309.58</v>
      </c>
      <c r="F808" s="331"/>
      <c r="G808" s="333">
        <f t="shared" si="18"/>
        <v>2722.2499999999873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286</v>
      </c>
      <c r="B809" s="330">
        <v>25</v>
      </c>
      <c r="C809" s="298">
        <v>46112</v>
      </c>
      <c r="D809" s="298" t="s">
        <v>204</v>
      </c>
      <c r="E809" s="331">
        <v>350</v>
      </c>
      <c r="F809" s="331"/>
      <c r="G809" s="333">
        <f t="shared" si="18"/>
        <v>7031.8299999999872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286</v>
      </c>
      <c r="B810" s="330">
        <v>26</v>
      </c>
      <c r="C810" s="298">
        <v>46112</v>
      </c>
      <c r="D810" s="298" t="s">
        <v>205</v>
      </c>
      <c r="E810" s="331">
        <v>320</v>
      </c>
      <c r="F810" s="331"/>
      <c r="G810" s="333">
        <f t="shared" si="18"/>
        <v>7381.8299999999872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286</v>
      </c>
      <c r="B811" s="330">
        <v>27</v>
      </c>
      <c r="C811" s="298">
        <v>46112</v>
      </c>
      <c r="D811" s="298" t="s">
        <v>206</v>
      </c>
      <c r="E811" s="331">
        <v>25</v>
      </c>
      <c r="F811" s="331"/>
      <c r="G811" s="333">
        <f t="shared" si="18"/>
        <v>7701.8299999999872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286</v>
      </c>
      <c r="B812" s="330">
        <v>28</v>
      </c>
      <c r="C812" s="298">
        <v>46112</v>
      </c>
      <c r="D812" s="298" t="s">
        <v>207</v>
      </c>
      <c r="E812" s="331">
        <v>25</v>
      </c>
      <c r="F812" s="331"/>
      <c r="G812" s="333">
        <f t="shared" si="18"/>
        <v>7726.8299999999872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286</v>
      </c>
      <c r="B813" s="330">
        <v>29</v>
      </c>
      <c r="C813" s="298">
        <v>46112</v>
      </c>
      <c r="D813" s="298" t="s">
        <v>208</v>
      </c>
      <c r="E813" s="331">
        <v>45</v>
      </c>
      <c r="F813" s="331"/>
      <c r="G813" s="333">
        <f t="shared" si="18"/>
        <v>7751.8299999999872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286</v>
      </c>
      <c r="B814" s="330">
        <v>30</v>
      </c>
      <c r="C814" s="298">
        <v>46112</v>
      </c>
      <c r="D814" s="298" t="s">
        <v>209</v>
      </c>
      <c r="E814" s="331">
        <v>400</v>
      </c>
      <c r="F814" s="331"/>
      <c r="G814" s="333">
        <f t="shared" si="18"/>
        <v>7796.8299999999872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286</v>
      </c>
      <c r="B815" s="330">
        <v>31</v>
      </c>
      <c r="C815" s="298">
        <v>46112</v>
      </c>
      <c r="D815" s="298" t="s">
        <v>210</v>
      </c>
      <c r="E815" s="331">
        <v>375</v>
      </c>
      <c r="F815" s="331"/>
      <c r="G815" s="333">
        <f t="shared" si="18"/>
        <v>8196.8299999999872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286</v>
      </c>
      <c r="B816" s="330">
        <v>32</v>
      </c>
      <c r="C816" s="298">
        <v>46112</v>
      </c>
      <c r="D816" s="298" t="s">
        <v>211</v>
      </c>
      <c r="E816" s="331">
        <v>100</v>
      </c>
      <c r="F816" s="331"/>
      <c r="G816" s="333">
        <f t="shared" si="18"/>
        <v>8571.8299999999872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286</v>
      </c>
      <c r="B817" s="330">
        <v>33</v>
      </c>
      <c r="C817" s="298">
        <v>46112</v>
      </c>
      <c r="D817" s="298" t="s">
        <v>212</v>
      </c>
      <c r="E817" s="331">
        <v>85</v>
      </c>
      <c r="F817" s="331"/>
      <c r="G817" s="333">
        <f t="shared" si="18"/>
        <v>8671.8299999999872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286</v>
      </c>
      <c r="B818" s="330">
        <v>34</v>
      </c>
      <c r="C818" s="298">
        <v>46112</v>
      </c>
      <c r="D818" s="298" t="s">
        <v>213</v>
      </c>
      <c r="E818" s="331">
        <v>230</v>
      </c>
      <c r="F818" s="331"/>
      <c r="G818" s="333">
        <f t="shared" si="18"/>
        <v>8756.8299999999872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286</v>
      </c>
      <c r="B819" s="330">
        <v>35</v>
      </c>
      <c r="C819" s="298">
        <v>46112</v>
      </c>
      <c r="D819" s="298" t="s">
        <v>214</v>
      </c>
      <c r="E819" s="331">
        <v>45</v>
      </c>
      <c r="F819" s="331"/>
      <c r="G819" s="333">
        <f t="shared" si="18"/>
        <v>8986.8299999999872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6</v>
      </c>
      <c r="C820" s="298">
        <v>46112</v>
      </c>
      <c r="D820" s="298" t="s">
        <v>378</v>
      </c>
      <c r="E820" s="331">
        <v>40</v>
      </c>
      <c r="F820" s="331"/>
      <c r="G820" s="333">
        <f t="shared" si="18"/>
        <v>9031.8299999999872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294</v>
      </c>
      <c r="B821" s="330">
        <v>42</v>
      </c>
      <c r="C821" s="298">
        <v>46112</v>
      </c>
      <c r="D821" s="298" t="s">
        <v>200</v>
      </c>
      <c r="E821" s="331">
        <v>59</v>
      </c>
      <c r="F821" s="331"/>
      <c r="G821" s="333">
        <f t="shared" si="18"/>
        <v>9071.8299999999872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294</v>
      </c>
      <c r="B822" s="330">
        <v>43</v>
      </c>
      <c r="C822" s="298">
        <v>46112</v>
      </c>
      <c r="D822" s="298" t="s">
        <v>201</v>
      </c>
      <c r="E822" s="331">
        <v>42.84</v>
      </c>
      <c r="F822" s="331"/>
      <c r="G822" s="333">
        <f t="shared" si="18"/>
        <v>9130.8299999999872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6</v>
      </c>
      <c r="C823" s="298">
        <v>46112</v>
      </c>
      <c r="D823" s="298" t="s">
        <v>300</v>
      </c>
      <c r="E823" s="331">
        <v>57.21</v>
      </c>
      <c r="F823" s="331"/>
      <c r="G823" s="333">
        <f t="shared" si="18"/>
        <v>9173.6699999999873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8</v>
      </c>
      <c r="C824" s="298">
        <v>46112</v>
      </c>
      <c r="D824" s="298" t="s">
        <v>296</v>
      </c>
      <c r="E824" s="331">
        <v>11.18</v>
      </c>
      <c r="F824" s="331"/>
      <c r="G824" s="333">
        <f t="shared" si="18"/>
        <v>9230.8799999999865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294</v>
      </c>
      <c r="B825" s="330">
        <v>10</v>
      </c>
      <c r="C825" s="298">
        <v>46112</v>
      </c>
      <c r="D825" s="298" t="s">
        <v>176</v>
      </c>
      <c r="E825" s="331">
        <v>17.899999999999999</v>
      </c>
      <c r="F825" s="331"/>
      <c r="G825" s="333">
        <f t="shared" si="18"/>
        <v>9242.0599999999868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2</v>
      </c>
      <c r="C826" s="298">
        <v>46111</v>
      </c>
      <c r="D826" s="298" t="s">
        <v>334</v>
      </c>
      <c r="E826" s="331">
        <v>23.83</v>
      </c>
      <c r="F826" s="331"/>
      <c r="G826" s="333">
        <f t="shared" si="18"/>
        <v>9259.9599999999864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291</v>
      </c>
      <c r="B827" s="330">
        <v>38</v>
      </c>
      <c r="C827" s="298">
        <v>46111</v>
      </c>
      <c r="D827" s="299" t="s">
        <v>293</v>
      </c>
      <c r="E827" s="331"/>
      <c r="F827" s="331">
        <v>4278.1400000000003</v>
      </c>
      <c r="G827" s="333">
        <f t="shared" si="18"/>
        <v>9283.7899999999863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3</v>
      </c>
      <c r="C828" s="298">
        <v>46111</v>
      </c>
      <c r="D828" s="299" t="s">
        <v>351</v>
      </c>
      <c r="E828" s="331">
        <v>30</v>
      </c>
      <c r="F828" s="331"/>
      <c r="G828" s="333">
        <f t="shared" si="18"/>
        <v>5005.649999999986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6</v>
      </c>
      <c r="C829" s="298">
        <v>46111</v>
      </c>
      <c r="D829" s="299" t="s">
        <v>300</v>
      </c>
      <c r="E829" s="331">
        <v>15.96</v>
      </c>
      <c r="F829" s="331"/>
      <c r="G829" s="333">
        <f t="shared" si="18"/>
        <v>5035.649999999986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3</v>
      </c>
      <c r="C830" s="298">
        <v>46111</v>
      </c>
      <c r="D830" s="299" t="s">
        <v>379</v>
      </c>
      <c r="E830" s="331">
        <v>18.96</v>
      </c>
      <c r="F830" s="331"/>
      <c r="G830" s="333">
        <f t="shared" si="18"/>
        <v>5051.609999999986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1</v>
      </c>
      <c r="C831" s="298">
        <v>46110</v>
      </c>
      <c r="D831" s="299" t="s">
        <v>311</v>
      </c>
      <c r="E831" s="331">
        <v>144.22</v>
      </c>
      <c r="F831" s="331"/>
      <c r="G831" s="333">
        <f t="shared" si="18"/>
        <v>5070.5699999999861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7</v>
      </c>
      <c r="C832" s="298">
        <v>46110</v>
      </c>
      <c r="D832" s="299" t="s">
        <v>380</v>
      </c>
      <c r="E832" s="331">
        <v>181.04</v>
      </c>
      <c r="F832" s="331"/>
      <c r="G832" s="333">
        <f t="shared" si="18"/>
        <v>5214.7899999999863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6</v>
      </c>
      <c r="C833" s="298">
        <v>46110</v>
      </c>
      <c r="D833" s="299" t="s">
        <v>381</v>
      </c>
      <c r="E833" s="331">
        <v>196.9</v>
      </c>
      <c r="F833" s="331"/>
      <c r="G833" s="333">
        <f t="shared" si="18"/>
        <v>5395.8299999999863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3</v>
      </c>
      <c r="C834" s="298">
        <v>46110</v>
      </c>
      <c r="D834" s="299" t="s">
        <v>382</v>
      </c>
      <c r="E834" s="331">
        <v>7.5</v>
      </c>
      <c r="F834" s="331"/>
      <c r="G834" s="333">
        <f t="shared" si="18"/>
        <v>5592.7299999999859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8</v>
      </c>
      <c r="C835" s="298">
        <v>46109</v>
      </c>
      <c r="D835" s="299" t="s">
        <v>319</v>
      </c>
      <c r="E835" s="331">
        <v>11.7</v>
      </c>
      <c r="F835" s="331"/>
      <c r="G835" s="333">
        <f t="shared" si="18"/>
        <v>5600.2299999999859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2</v>
      </c>
      <c r="C836" s="298">
        <v>46109</v>
      </c>
      <c r="D836" s="299" t="s">
        <v>308</v>
      </c>
      <c r="E836" s="331">
        <v>210.76</v>
      </c>
      <c r="F836" s="331"/>
      <c r="G836" s="333">
        <f t="shared" si="18"/>
        <v>5611.9299999999857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4</v>
      </c>
      <c r="C837" s="298">
        <v>46109</v>
      </c>
      <c r="D837" s="299" t="s">
        <v>310</v>
      </c>
      <c r="E837" s="331">
        <v>46.9</v>
      </c>
      <c r="F837" s="331"/>
      <c r="G837" s="333">
        <f t="shared" si="18"/>
        <v>5822.689999999986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1</v>
      </c>
      <c r="C838" s="298">
        <v>46109</v>
      </c>
      <c r="D838" s="299" t="s">
        <v>329</v>
      </c>
      <c r="E838" s="331">
        <v>179.1</v>
      </c>
      <c r="F838" s="331"/>
      <c r="G838" s="333">
        <f t="shared" si="18"/>
        <v>5869.5899999999856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8</v>
      </c>
      <c r="C839" s="298">
        <v>46109</v>
      </c>
      <c r="D839" s="299" t="s">
        <v>308</v>
      </c>
      <c r="E839" s="331">
        <v>31.97</v>
      </c>
      <c r="F839" s="331"/>
      <c r="G839" s="333">
        <f t="shared" si="18"/>
        <v>6048.689999999986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8</v>
      </c>
      <c r="C840" s="298">
        <v>46109</v>
      </c>
      <c r="D840" s="299" t="s">
        <v>308</v>
      </c>
      <c r="E840" s="331">
        <v>12.19</v>
      </c>
      <c r="F840" s="331"/>
      <c r="G840" s="333">
        <f t="shared" si="18"/>
        <v>6080.6599999999862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291</v>
      </c>
      <c r="B841" s="330">
        <v>41</v>
      </c>
      <c r="C841" s="298">
        <v>46108</v>
      </c>
      <c r="D841" s="299" t="s">
        <v>383</v>
      </c>
      <c r="E841" s="331"/>
      <c r="F841" s="331">
        <v>400</v>
      </c>
      <c r="G841" s="333">
        <f t="shared" si="18"/>
        <v>6092.8499999999858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2</v>
      </c>
      <c r="C842" s="298">
        <v>46108</v>
      </c>
      <c r="D842" s="299" t="s">
        <v>301</v>
      </c>
      <c r="E842" s="331">
        <v>19.5</v>
      </c>
      <c r="F842" s="331"/>
      <c r="G842" s="333">
        <f t="shared" si="18"/>
        <v>5692.8499999999858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2</v>
      </c>
      <c r="C843" s="298">
        <v>46108</v>
      </c>
      <c r="D843" s="299" t="s">
        <v>296</v>
      </c>
      <c r="E843" s="331">
        <v>11.48</v>
      </c>
      <c r="F843" s="331"/>
      <c r="G843" s="333">
        <f t="shared" si="18"/>
        <v>5712.3499999999858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8</v>
      </c>
      <c r="C844" s="298">
        <v>46108</v>
      </c>
      <c r="D844" s="299" t="s">
        <v>334</v>
      </c>
      <c r="E844" s="331">
        <v>11.46</v>
      </c>
      <c r="F844" s="331"/>
      <c r="G844" s="333">
        <f t="shared" si="18"/>
        <v>5723.8299999999854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4</v>
      </c>
      <c r="C845" s="298">
        <v>46108</v>
      </c>
      <c r="D845" s="299" t="s">
        <v>334</v>
      </c>
      <c r="E845" s="331">
        <v>38.21</v>
      </c>
      <c r="F845" s="331"/>
      <c r="G845" s="333">
        <f t="shared" si="18"/>
        <v>5735.2899999999854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2</v>
      </c>
      <c r="C846" s="298">
        <v>46108</v>
      </c>
      <c r="D846" s="299" t="s">
        <v>384</v>
      </c>
      <c r="E846" s="331">
        <v>69.95</v>
      </c>
      <c r="F846" s="331"/>
      <c r="G846" s="333">
        <f t="shared" si="18"/>
        <v>5773.4999999999854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3</v>
      </c>
      <c r="C847" s="298">
        <v>46108</v>
      </c>
      <c r="D847" s="299" t="s">
        <v>348</v>
      </c>
      <c r="E847" s="331">
        <v>10.78</v>
      </c>
      <c r="F847" s="331"/>
      <c r="G847" s="333">
        <f t="shared" si="18"/>
        <v>5843.4499999999853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6</v>
      </c>
      <c r="C848" s="298">
        <v>46108</v>
      </c>
      <c r="D848" s="299" t="s">
        <v>300</v>
      </c>
      <c r="E848" s="331">
        <v>15.84</v>
      </c>
      <c r="F848" s="331"/>
      <c r="G848" s="333">
        <f t="shared" si="18"/>
        <v>5854.229999999985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8</v>
      </c>
      <c r="C849" s="298">
        <v>46108</v>
      </c>
      <c r="D849" s="299" t="s">
        <v>385</v>
      </c>
      <c r="E849" s="331">
        <v>22.48</v>
      </c>
      <c r="F849" s="331"/>
      <c r="G849" s="333">
        <f t="shared" si="18"/>
        <v>5870.0699999999852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2</v>
      </c>
      <c r="C850" s="298">
        <v>46107</v>
      </c>
      <c r="D850" s="299" t="s">
        <v>358</v>
      </c>
      <c r="E850" s="331">
        <v>11.17</v>
      </c>
      <c r="F850" s="331"/>
      <c r="G850" s="333">
        <f t="shared" si="18"/>
        <v>5892.5499999999847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2</v>
      </c>
      <c r="C851" s="298">
        <v>46107</v>
      </c>
      <c r="D851" s="299" t="s">
        <v>386</v>
      </c>
      <c r="E851" s="331">
        <v>14.38</v>
      </c>
      <c r="F851" s="331"/>
      <c r="G851" s="333">
        <f t="shared" si="18"/>
        <v>5903.7199999999848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8</v>
      </c>
      <c r="C852" s="298">
        <v>46107</v>
      </c>
      <c r="D852" s="299" t="s">
        <v>387</v>
      </c>
      <c r="E852" s="331">
        <v>45</v>
      </c>
      <c r="F852" s="331"/>
      <c r="G852" s="333">
        <f t="shared" si="18"/>
        <v>5918.0999999999849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2</v>
      </c>
      <c r="C853" s="298">
        <v>46107</v>
      </c>
      <c r="D853" s="299" t="s">
        <v>324</v>
      </c>
      <c r="E853" s="331">
        <v>9.0299999999999994</v>
      </c>
      <c r="F853" s="331"/>
      <c r="G853" s="333">
        <f t="shared" si="18"/>
        <v>5963.0999999999849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2</v>
      </c>
      <c r="C854" s="298">
        <v>46107</v>
      </c>
      <c r="D854" s="299" t="s">
        <v>301</v>
      </c>
      <c r="E854" s="331">
        <v>30</v>
      </c>
      <c r="F854" s="331"/>
      <c r="G854" s="333">
        <f t="shared" si="18"/>
        <v>5972.1299999999846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6</v>
      </c>
      <c r="C855" s="298">
        <v>46106</v>
      </c>
      <c r="D855" s="299" t="s">
        <v>388</v>
      </c>
      <c r="E855" s="331">
        <v>12</v>
      </c>
      <c r="F855" s="331"/>
      <c r="G855" s="333">
        <f t="shared" si="18"/>
        <v>6002.1299999999846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6</v>
      </c>
      <c r="C856" s="298">
        <v>46106</v>
      </c>
      <c r="D856" s="299" t="s">
        <v>389</v>
      </c>
      <c r="E856" s="331">
        <v>20</v>
      </c>
      <c r="F856" s="331"/>
      <c r="G856" s="333">
        <f t="shared" si="18"/>
        <v>6014.1299999999846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2</v>
      </c>
      <c r="C857" s="298">
        <v>46106</v>
      </c>
      <c r="D857" s="299" t="s">
        <v>296</v>
      </c>
      <c r="E857" s="331">
        <v>21.05</v>
      </c>
      <c r="F857" s="331"/>
      <c r="G857" s="333">
        <f t="shared" si="18"/>
        <v>6034.1299999999846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4</v>
      </c>
      <c r="C858" s="298">
        <v>46106</v>
      </c>
      <c r="D858" s="299" t="s">
        <v>296</v>
      </c>
      <c r="E858" s="331">
        <v>38.58</v>
      </c>
      <c r="F858" s="331"/>
      <c r="G858" s="333">
        <f t="shared" si="18"/>
        <v>6055.1799999999848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294</v>
      </c>
      <c r="B859" s="330">
        <v>12</v>
      </c>
      <c r="C859" s="298">
        <v>46106</v>
      </c>
      <c r="D859" s="299" t="s">
        <v>314</v>
      </c>
      <c r="E859" s="331">
        <v>204.47</v>
      </c>
      <c r="F859" s="331"/>
      <c r="G859" s="333">
        <f t="shared" si="18"/>
        <v>6093.7599999999848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294</v>
      </c>
      <c r="B860" s="330">
        <v>24</v>
      </c>
      <c r="C860" s="298">
        <v>46105</v>
      </c>
      <c r="D860" s="299" t="s">
        <v>860</v>
      </c>
      <c r="E860" s="331">
        <v>86.58</v>
      </c>
      <c r="F860" s="331"/>
      <c r="G860" s="333">
        <f t="shared" si="18"/>
        <v>6298.229999999985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6</v>
      </c>
      <c r="C861" s="298">
        <v>46105</v>
      </c>
      <c r="D861" s="299" t="s">
        <v>389</v>
      </c>
      <c r="E861" s="331">
        <v>20</v>
      </c>
      <c r="F861" s="331"/>
      <c r="G861" s="333">
        <f t="shared" si="18"/>
        <v>6384.8099999999849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2</v>
      </c>
      <c r="C862" s="298">
        <v>46105</v>
      </c>
      <c r="D862" s="299" t="s">
        <v>390</v>
      </c>
      <c r="E862" s="331">
        <v>15.29</v>
      </c>
      <c r="F862" s="331"/>
      <c r="G862" s="333">
        <f t="shared" si="18"/>
        <v>6404.8099999999849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8</v>
      </c>
      <c r="C863" s="298">
        <v>46105</v>
      </c>
      <c r="D863" s="299" t="s">
        <v>308</v>
      </c>
      <c r="E863" s="331">
        <v>47.99</v>
      </c>
      <c r="F863" s="331"/>
      <c r="G863" s="333">
        <f t="shared" si="18"/>
        <v>6420.0999999999849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294</v>
      </c>
      <c r="B864" s="330">
        <v>23</v>
      </c>
      <c r="C864" s="298">
        <v>46104</v>
      </c>
      <c r="D864" s="299" t="s">
        <v>67</v>
      </c>
      <c r="E864" s="331">
        <v>650.88</v>
      </c>
      <c r="F864" s="331"/>
      <c r="G864" s="333">
        <f t="shared" si="18"/>
        <v>6468.0899999999847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2</v>
      </c>
      <c r="C865" s="298">
        <v>46104</v>
      </c>
      <c r="D865" s="299" t="s">
        <v>391</v>
      </c>
      <c r="E865" s="331">
        <v>46</v>
      </c>
      <c r="F865" s="331"/>
      <c r="G865" s="333">
        <f t="shared" si="18"/>
        <v>7118.9699999999848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2</v>
      </c>
      <c r="C866" s="298">
        <v>46103</v>
      </c>
      <c r="D866" s="299" t="s">
        <v>392</v>
      </c>
      <c r="E866" s="331">
        <v>24.81</v>
      </c>
      <c r="F866" s="331"/>
      <c r="G866" s="333">
        <f t="shared" si="18"/>
        <v>7164.9699999999848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4</v>
      </c>
      <c r="C867" s="298">
        <v>46103</v>
      </c>
      <c r="D867" s="299" t="s">
        <v>296</v>
      </c>
      <c r="E867" s="331">
        <v>28.77</v>
      </c>
      <c r="F867" s="331"/>
      <c r="G867" s="333">
        <f t="shared" si="18"/>
        <v>7189.7799999999852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8</v>
      </c>
      <c r="C868" s="298">
        <v>46103</v>
      </c>
      <c r="D868" s="299" t="s">
        <v>296</v>
      </c>
      <c r="E868" s="331">
        <v>11.9</v>
      </c>
      <c r="F868" s="331"/>
      <c r="G868" s="333">
        <f t="shared" si="18"/>
        <v>7218.5499999999856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1</v>
      </c>
      <c r="C869" s="298">
        <v>46103</v>
      </c>
      <c r="D869" s="299" t="s">
        <v>300</v>
      </c>
      <c r="E869" s="331">
        <v>42.59</v>
      </c>
      <c r="F869" s="331"/>
      <c r="G869" s="333">
        <f t="shared" si="18"/>
        <v>7230.4499999999853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6</v>
      </c>
      <c r="C870" s="298">
        <v>46103</v>
      </c>
      <c r="D870" s="299" t="s">
        <v>300</v>
      </c>
      <c r="E870" s="331">
        <v>17.579999999999998</v>
      </c>
      <c r="F870" s="331"/>
      <c r="G870" s="333">
        <f t="shared" si="18"/>
        <v>7273.0399999999854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1</v>
      </c>
      <c r="C871" s="298">
        <v>46103</v>
      </c>
      <c r="D871" s="299" t="s">
        <v>300</v>
      </c>
      <c r="E871" s="331">
        <v>11.99</v>
      </c>
      <c r="F871" s="331"/>
      <c r="G871" s="333">
        <f t="shared" si="18"/>
        <v>7290.6199999999853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1</v>
      </c>
      <c r="C872" s="298">
        <v>46103</v>
      </c>
      <c r="D872" s="299" t="s">
        <v>311</v>
      </c>
      <c r="E872" s="331">
        <v>81.31</v>
      </c>
      <c r="F872" s="331"/>
      <c r="G872" s="333">
        <f t="shared" si="18"/>
        <v>7302.6099999999851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1</v>
      </c>
      <c r="C873" s="298">
        <v>46103</v>
      </c>
      <c r="D873" s="299" t="s">
        <v>393</v>
      </c>
      <c r="E873" s="331">
        <v>38.44</v>
      </c>
      <c r="F873" s="331"/>
      <c r="G873" s="333">
        <f t="shared" si="18"/>
        <v>7383.9199999999855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2</v>
      </c>
      <c r="C874" s="298">
        <v>46103</v>
      </c>
      <c r="D874" s="299" t="s">
        <v>394</v>
      </c>
      <c r="E874" s="331">
        <v>35.700000000000003</v>
      </c>
      <c r="F874" s="331"/>
      <c r="G874" s="333">
        <f t="shared" si="18"/>
        <v>7422.3599999999851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6</v>
      </c>
      <c r="C875" s="298">
        <v>46102</v>
      </c>
      <c r="D875" s="299" t="s">
        <v>300</v>
      </c>
      <c r="E875" s="331">
        <v>10.64</v>
      </c>
      <c r="F875" s="331"/>
      <c r="G875" s="333">
        <f t="shared" si="18"/>
        <v>7458.0599999999849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1</v>
      </c>
      <c r="C876" s="298">
        <v>46102</v>
      </c>
      <c r="D876" s="299" t="s">
        <v>300</v>
      </c>
      <c r="E876" s="331">
        <v>28.69</v>
      </c>
      <c r="F876" s="331"/>
      <c r="G876" s="333">
        <f t="shared" si="18"/>
        <v>7468.6999999999853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3</v>
      </c>
      <c r="C877" s="298">
        <v>46102</v>
      </c>
      <c r="D877" s="299" t="s">
        <v>348</v>
      </c>
      <c r="E877" s="331">
        <v>11.59</v>
      </c>
      <c r="F877" s="331"/>
      <c r="G877" s="333">
        <f t="shared" si="18"/>
        <v>7497.3899999999849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291</v>
      </c>
      <c r="B878" s="330">
        <v>41</v>
      </c>
      <c r="C878" s="298">
        <v>46102</v>
      </c>
      <c r="D878" s="299" t="s">
        <v>383</v>
      </c>
      <c r="E878" s="331"/>
      <c r="F878" s="331">
        <v>400</v>
      </c>
      <c r="G878" s="333">
        <f t="shared" si="18"/>
        <v>7508.979999999985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5</v>
      </c>
      <c r="C879" s="298">
        <v>46102</v>
      </c>
      <c r="D879" s="299" t="s">
        <v>395</v>
      </c>
      <c r="E879" s="331">
        <v>170</v>
      </c>
      <c r="F879" s="331"/>
      <c r="G879" s="333">
        <f t="shared" si="18"/>
        <v>7108.979999999985</v>
      </c>
      <c r="H879" s="334" t="s">
        <v>298</v>
      </c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5</v>
      </c>
      <c r="C880" s="298">
        <v>46102</v>
      </c>
      <c r="D880" s="299" t="s">
        <v>354</v>
      </c>
      <c r="E880" s="331">
        <v>70</v>
      </c>
      <c r="F880" s="331"/>
      <c r="G880" s="333">
        <f t="shared" si="18"/>
        <v>7278.979999999985</v>
      </c>
      <c r="H880" s="334" t="s">
        <v>298</v>
      </c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5</v>
      </c>
      <c r="C881" s="298">
        <v>46102</v>
      </c>
      <c r="D881" s="299" t="s">
        <v>396</v>
      </c>
      <c r="E881" s="331">
        <v>40</v>
      </c>
      <c r="F881" s="331"/>
      <c r="G881" s="333">
        <f t="shared" ref="G881:G1135" si="19">G882-E881+F881</f>
        <v>7348.979999999985</v>
      </c>
      <c r="H881" s="334" t="s">
        <v>298</v>
      </c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3</v>
      </c>
      <c r="C882" s="298">
        <v>46102</v>
      </c>
      <c r="D882" s="299" t="s">
        <v>348</v>
      </c>
      <c r="E882" s="331">
        <v>25</v>
      </c>
      <c r="F882" s="331"/>
      <c r="G882" s="333">
        <f t="shared" si="19"/>
        <v>7388.979999999985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1</v>
      </c>
      <c r="C883" s="298">
        <v>46102</v>
      </c>
      <c r="D883" s="299" t="s">
        <v>304</v>
      </c>
      <c r="E883" s="331">
        <v>65.19</v>
      </c>
      <c r="F883" s="331"/>
      <c r="G883" s="333">
        <f t="shared" si="19"/>
        <v>7413.979999999985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4</v>
      </c>
      <c r="C884" s="298">
        <v>46102</v>
      </c>
      <c r="D884" s="299" t="s">
        <v>310</v>
      </c>
      <c r="E884" s="331">
        <v>37.450000000000003</v>
      </c>
      <c r="F884" s="331"/>
      <c r="G884" s="333">
        <f t="shared" si="19"/>
        <v>7479.1699999999846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8</v>
      </c>
      <c r="C885" s="298">
        <v>46101</v>
      </c>
      <c r="D885" s="299" t="s">
        <v>356</v>
      </c>
      <c r="E885" s="331">
        <v>65.099999999999994</v>
      </c>
      <c r="F885" s="331"/>
      <c r="G885" s="333">
        <f t="shared" si="19"/>
        <v>7516.6199999999844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294</v>
      </c>
      <c r="B886" s="330">
        <v>22</v>
      </c>
      <c r="C886" s="298">
        <v>46101</v>
      </c>
      <c r="D886" s="299" t="s">
        <v>323</v>
      </c>
      <c r="E886" s="331">
        <v>20.22</v>
      </c>
      <c r="F886" s="331"/>
      <c r="G886" s="333">
        <f t="shared" si="19"/>
        <v>7581.7199999999848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6</v>
      </c>
      <c r="C887" s="298">
        <v>46101</v>
      </c>
      <c r="D887" s="299" t="s">
        <v>433</v>
      </c>
      <c r="E887" s="331">
        <v>-73</v>
      </c>
      <c r="F887" s="331"/>
      <c r="G887" s="333">
        <f t="shared" si="19"/>
        <v>7601.939999999985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6</v>
      </c>
      <c r="C888" s="298">
        <v>46101</v>
      </c>
      <c r="D888" s="299" t="s">
        <v>300</v>
      </c>
      <c r="E888" s="331">
        <v>34.68</v>
      </c>
      <c r="F888" s="331"/>
      <c r="G888" s="333">
        <f t="shared" si="19"/>
        <v>7528.939999999985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6</v>
      </c>
      <c r="C889" s="298">
        <v>46101</v>
      </c>
      <c r="D889" s="299" t="s">
        <v>397</v>
      </c>
      <c r="E889" s="331">
        <v>10.63</v>
      </c>
      <c r="F889" s="331"/>
      <c r="G889" s="333">
        <f t="shared" si="19"/>
        <v>7563.6199999999853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5</v>
      </c>
      <c r="C890" s="298">
        <v>46101</v>
      </c>
      <c r="D890" s="299" t="s">
        <v>398</v>
      </c>
      <c r="E890" s="331">
        <v>106.49</v>
      </c>
      <c r="F890" s="331"/>
      <c r="G890" s="333">
        <f t="shared" si="19"/>
        <v>7574.2499999999854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8</v>
      </c>
      <c r="C891" s="298">
        <v>46100</v>
      </c>
      <c r="D891" s="299" t="s">
        <v>357</v>
      </c>
      <c r="E891" s="331">
        <v>16.739999999999998</v>
      </c>
      <c r="F891" s="331"/>
      <c r="G891" s="333">
        <f t="shared" si="19"/>
        <v>7680.7399999999852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8</v>
      </c>
      <c r="C892" s="298">
        <v>46100</v>
      </c>
      <c r="D892" s="299" t="s">
        <v>399</v>
      </c>
      <c r="E892" s="331">
        <v>108.54</v>
      </c>
      <c r="F892" s="331"/>
      <c r="G892" s="333">
        <f t="shared" si="19"/>
        <v>7697.479999999985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294</v>
      </c>
      <c r="B893" s="330">
        <v>22</v>
      </c>
      <c r="C893" s="298">
        <v>46100</v>
      </c>
      <c r="D893" s="299" t="s">
        <v>835</v>
      </c>
      <c r="E893" s="331">
        <v>12.77</v>
      </c>
      <c r="F893" s="331"/>
      <c r="G893" s="333">
        <f t="shared" si="19"/>
        <v>7806.019999999985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8</v>
      </c>
      <c r="C894" s="298">
        <v>46100</v>
      </c>
      <c r="D894" s="299" t="s">
        <v>334</v>
      </c>
      <c r="E894" s="331">
        <v>28.33</v>
      </c>
      <c r="F894" s="331"/>
      <c r="G894" s="333">
        <f t="shared" si="19"/>
        <v>7818.7899999999854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2</v>
      </c>
      <c r="C895" s="298">
        <v>46100</v>
      </c>
      <c r="D895" s="299" t="s">
        <v>358</v>
      </c>
      <c r="E895" s="331">
        <v>17.45</v>
      </c>
      <c r="F895" s="331"/>
      <c r="G895" s="333">
        <f t="shared" si="19"/>
        <v>7847.1199999999853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294</v>
      </c>
      <c r="B896" s="330">
        <v>22</v>
      </c>
      <c r="C896" s="298">
        <v>46100</v>
      </c>
      <c r="D896" s="299" t="s">
        <v>328</v>
      </c>
      <c r="E896" s="331">
        <v>7.46</v>
      </c>
      <c r="F896" s="331"/>
      <c r="G896" s="333">
        <f t="shared" si="19"/>
        <v>7864.5699999999852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335</v>
      </c>
      <c r="B897" s="330" t="s">
        <v>335</v>
      </c>
      <c r="C897" s="298">
        <v>46100</v>
      </c>
      <c r="D897" s="299" t="s">
        <v>336</v>
      </c>
      <c r="E897" s="331">
        <v>172.29</v>
      </c>
      <c r="F897" s="331"/>
      <c r="G897" s="333">
        <f t="shared" si="19"/>
        <v>7872.0299999999852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294</v>
      </c>
      <c r="B898" s="330">
        <v>15</v>
      </c>
      <c r="C898" s="298">
        <v>46100</v>
      </c>
      <c r="D898" s="299" t="s">
        <v>185</v>
      </c>
      <c r="E898" s="331">
        <v>175.09</v>
      </c>
      <c r="F898" s="331"/>
      <c r="G898" s="333">
        <f t="shared" si="19"/>
        <v>8044.3199999999852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291</v>
      </c>
      <c r="B899" s="330">
        <v>39</v>
      </c>
      <c r="C899" s="298">
        <v>46100</v>
      </c>
      <c r="D899" s="299" t="s">
        <v>292</v>
      </c>
      <c r="E899" s="331"/>
      <c r="F899" s="331">
        <v>2763.78</v>
      </c>
      <c r="G899" s="333">
        <f t="shared" si="19"/>
        <v>8219.4099999999853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2</v>
      </c>
      <c r="C900" s="298">
        <v>46099</v>
      </c>
      <c r="D900" s="299" t="s">
        <v>400</v>
      </c>
      <c r="E900" s="331">
        <v>47.46</v>
      </c>
      <c r="F900" s="331"/>
      <c r="G900" s="333">
        <f t="shared" si="19"/>
        <v>5455.6299999999856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8</v>
      </c>
      <c r="C901" s="298">
        <v>46099</v>
      </c>
      <c r="D901" s="299" t="s">
        <v>400</v>
      </c>
      <c r="E901" s="331">
        <v>15.01</v>
      </c>
      <c r="F901" s="331"/>
      <c r="G901" s="333">
        <f t="shared" si="19"/>
        <v>5503.0899999999856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291</v>
      </c>
      <c r="B902" s="330">
        <v>40</v>
      </c>
      <c r="C902" s="298">
        <v>46099</v>
      </c>
      <c r="D902" s="299" t="s">
        <v>316</v>
      </c>
      <c r="E902" s="331"/>
      <c r="F902" s="331">
        <v>838.67</v>
      </c>
      <c r="G902" s="333">
        <f t="shared" si="19"/>
        <v>5518.0999999999858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2</v>
      </c>
      <c r="C903" s="298">
        <v>46099</v>
      </c>
      <c r="D903" s="299" t="s">
        <v>296</v>
      </c>
      <c r="E903" s="331">
        <v>14.67</v>
      </c>
      <c r="F903" s="331"/>
      <c r="G903" s="333">
        <f t="shared" si="19"/>
        <v>4679.4299999999857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4</v>
      </c>
      <c r="C904" s="298">
        <v>46099</v>
      </c>
      <c r="D904" s="299" t="s">
        <v>296</v>
      </c>
      <c r="E904" s="331">
        <v>40.22</v>
      </c>
      <c r="F904" s="331"/>
      <c r="G904" s="333">
        <f t="shared" si="19"/>
        <v>4694.0999999999858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8</v>
      </c>
      <c r="C905" s="298">
        <v>46099</v>
      </c>
      <c r="D905" s="299" t="s">
        <v>295</v>
      </c>
      <c r="E905" s="331">
        <v>3.49</v>
      </c>
      <c r="F905" s="331"/>
      <c r="G905" s="333">
        <f t="shared" si="19"/>
        <v>4734.3199999999861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294</v>
      </c>
      <c r="B906" s="330">
        <v>22</v>
      </c>
      <c r="C906" s="298">
        <v>46099</v>
      </c>
      <c r="D906" s="299" t="s">
        <v>401</v>
      </c>
      <c r="E906" s="331">
        <v>13.84</v>
      </c>
      <c r="F906" s="331"/>
      <c r="G906" s="333">
        <f t="shared" si="19"/>
        <v>4737.8099999999858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294</v>
      </c>
      <c r="B907" s="330">
        <v>17</v>
      </c>
      <c r="C907" s="298">
        <v>46098</v>
      </c>
      <c r="D907" s="299" t="s">
        <v>188</v>
      </c>
      <c r="E907" s="331">
        <v>42.65</v>
      </c>
      <c r="F907" s="331"/>
      <c r="G907" s="333">
        <f t="shared" si="19"/>
        <v>4751.649999999986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294</v>
      </c>
      <c r="B908" s="330">
        <v>23</v>
      </c>
      <c r="C908" s="298">
        <v>46098</v>
      </c>
      <c r="D908" s="299" t="s">
        <v>402</v>
      </c>
      <c r="E908" s="331">
        <v>529.46</v>
      </c>
      <c r="F908" s="331"/>
      <c r="G908" s="333">
        <f t="shared" si="19"/>
        <v>4794.2999999999856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294</v>
      </c>
      <c r="B909" s="330">
        <v>43</v>
      </c>
      <c r="C909" s="298">
        <v>46098</v>
      </c>
      <c r="D909" s="299" t="s">
        <v>333</v>
      </c>
      <c r="E909" s="331">
        <v>22.35</v>
      </c>
      <c r="F909" s="331"/>
      <c r="G909" s="333">
        <f t="shared" si="19"/>
        <v>5323.7599999999857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294</v>
      </c>
      <c r="B910" s="330">
        <v>42</v>
      </c>
      <c r="C910" s="298">
        <v>46098</v>
      </c>
      <c r="D910" s="299" t="s">
        <v>333</v>
      </c>
      <c r="E910" s="331">
        <v>37.25</v>
      </c>
      <c r="F910" s="331"/>
      <c r="G910" s="333">
        <f t="shared" si="19"/>
        <v>5346.109999999986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8</v>
      </c>
      <c r="C911" s="298">
        <v>46098</v>
      </c>
      <c r="D911" s="299" t="s">
        <v>319</v>
      </c>
      <c r="E911" s="331">
        <v>3.99</v>
      </c>
      <c r="F911" s="331"/>
      <c r="G911" s="333">
        <f t="shared" si="19"/>
        <v>5383.359999999986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8</v>
      </c>
      <c r="C912" s="298">
        <v>46098</v>
      </c>
      <c r="D912" s="299" t="s">
        <v>319</v>
      </c>
      <c r="E912" s="331">
        <v>24.47</v>
      </c>
      <c r="F912" s="331"/>
      <c r="G912" s="333">
        <f t="shared" si="19"/>
        <v>5387.3499999999858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294</v>
      </c>
      <c r="B913" s="330">
        <v>21</v>
      </c>
      <c r="C913" s="298">
        <v>46098</v>
      </c>
      <c r="D913" s="299" t="s">
        <v>194</v>
      </c>
      <c r="E913" s="331">
        <v>75.599999999999994</v>
      </c>
      <c r="F913" s="331"/>
      <c r="G913" s="333">
        <f t="shared" si="19"/>
        <v>5411.8199999999861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5</v>
      </c>
      <c r="C914" s="298">
        <v>46097</v>
      </c>
      <c r="D914" s="299" t="s">
        <v>340</v>
      </c>
      <c r="E914" s="331">
        <v>21.3</v>
      </c>
      <c r="F914" s="331"/>
      <c r="G914" s="333">
        <f t="shared" si="19"/>
        <v>5487.4199999999864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294</v>
      </c>
      <c r="B915" s="330">
        <v>11</v>
      </c>
      <c r="C915" s="298">
        <v>46097</v>
      </c>
      <c r="D915" s="299" t="s">
        <v>178</v>
      </c>
      <c r="E915" s="331">
        <v>267.91000000000003</v>
      </c>
      <c r="F915" s="331"/>
      <c r="G915" s="333">
        <f t="shared" si="19"/>
        <v>5508.7199999999866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287</v>
      </c>
      <c r="B916" s="330" t="s">
        <v>287</v>
      </c>
      <c r="C916" s="298">
        <v>46097</v>
      </c>
      <c r="D916" s="299" t="s">
        <v>403</v>
      </c>
      <c r="E916" s="331"/>
      <c r="F916" s="331">
        <v>80</v>
      </c>
      <c r="G916" s="333">
        <f t="shared" si="19"/>
        <v>5776.6299999999865</v>
      </c>
      <c r="H916" s="334" t="s">
        <v>298</v>
      </c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287</v>
      </c>
      <c r="B917" s="330" t="s">
        <v>287</v>
      </c>
      <c r="C917" s="298">
        <v>46097</v>
      </c>
      <c r="D917" s="299" t="s">
        <v>302</v>
      </c>
      <c r="E917" s="331">
        <v>80</v>
      </c>
      <c r="F917" s="331"/>
      <c r="G917" s="333">
        <f t="shared" si="19"/>
        <v>5696.6299999999865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4</v>
      </c>
      <c r="C918" s="298">
        <v>46097</v>
      </c>
      <c r="D918" s="299" t="s">
        <v>310</v>
      </c>
      <c r="E918" s="331">
        <v>42.47</v>
      </c>
      <c r="F918" s="331"/>
      <c r="G918" s="333">
        <f t="shared" si="19"/>
        <v>5776.6299999999865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2</v>
      </c>
      <c r="C919" s="298">
        <v>46097</v>
      </c>
      <c r="D919" s="299" t="s">
        <v>296</v>
      </c>
      <c r="E919" s="331">
        <v>11.18</v>
      </c>
      <c r="F919" s="331"/>
      <c r="G919" s="333">
        <f t="shared" si="19"/>
        <v>5819.0999999999867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2</v>
      </c>
      <c r="C920" s="298">
        <v>46096</v>
      </c>
      <c r="D920" s="299" t="s">
        <v>404</v>
      </c>
      <c r="E920" s="331">
        <v>38.67</v>
      </c>
      <c r="F920" s="331"/>
      <c r="G920" s="333">
        <f t="shared" si="19"/>
        <v>5830.279999999987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3</v>
      </c>
      <c r="C921" s="298">
        <v>46096</v>
      </c>
      <c r="D921" s="299" t="s">
        <v>348</v>
      </c>
      <c r="E921" s="331">
        <v>7.11</v>
      </c>
      <c r="F921" s="331"/>
      <c r="G921" s="333">
        <f t="shared" si="19"/>
        <v>5868.9499999999871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1</v>
      </c>
      <c r="C922" s="298">
        <v>46096</v>
      </c>
      <c r="D922" s="299" t="s">
        <v>304</v>
      </c>
      <c r="E922" s="331">
        <v>126.64</v>
      </c>
      <c r="F922" s="331"/>
      <c r="G922" s="333">
        <f t="shared" si="19"/>
        <v>5876.0599999999868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1</v>
      </c>
      <c r="C923" s="298">
        <v>46096</v>
      </c>
      <c r="D923" s="299" t="s">
        <v>311</v>
      </c>
      <c r="E923" s="331">
        <v>125.2</v>
      </c>
      <c r="F923" s="331"/>
      <c r="G923" s="333">
        <f t="shared" si="19"/>
        <v>6002.6999999999871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1</v>
      </c>
      <c r="C924" s="298">
        <v>46096</v>
      </c>
      <c r="D924" s="299" t="s">
        <v>306</v>
      </c>
      <c r="E924" s="331">
        <v>37.159999999999997</v>
      </c>
      <c r="F924" s="331"/>
      <c r="G924" s="333">
        <f t="shared" si="19"/>
        <v>6127.8999999999869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294</v>
      </c>
      <c r="B925" s="330">
        <v>16</v>
      </c>
      <c r="C925" s="298">
        <v>46096</v>
      </c>
      <c r="D925" s="299" t="s">
        <v>405</v>
      </c>
      <c r="E925" s="331">
        <v>713.06</v>
      </c>
      <c r="F925" s="331"/>
      <c r="G925" s="333">
        <f t="shared" si="19"/>
        <v>6165.0599999999868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5</v>
      </c>
      <c r="C926" s="298">
        <v>46095</v>
      </c>
      <c r="D926" s="299" t="s">
        <v>406</v>
      </c>
      <c r="E926" s="331">
        <v>24</v>
      </c>
      <c r="F926" s="331"/>
      <c r="G926" s="333">
        <f t="shared" si="19"/>
        <v>6878.1199999999862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3</v>
      </c>
      <c r="C927" s="298">
        <v>46095</v>
      </c>
      <c r="D927" s="299" t="s">
        <v>348</v>
      </c>
      <c r="E927" s="331">
        <v>14.58</v>
      </c>
      <c r="F927" s="331"/>
      <c r="G927" s="333">
        <f t="shared" si="19"/>
        <v>6902.1199999999862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291</v>
      </c>
      <c r="B928" s="330">
        <v>41</v>
      </c>
      <c r="C928" s="298">
        <v>46094</v>
      </c>
      <c r="D928" s="299" t="s">
        <v>407</v>
      </c>
      <c r="E928" s="331"/>
      <c r="F928" s="331">
        <v>300</v>
      </c>
      <c r="G928" s="333">
        <f t="shared" si="19"/>
        <v>6916.6999999999862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1</v>
      </c>
      <c r="C929" s="298">
        <v>46094</v>
      </c>
      <c r="D929" s="299" t="s">
        <v>311</v>
      </c>
      <c r="E929" s="331">
        <v>17.71</v>
      </c>
      <c r="F929" s="331"/>
      <c r="G929" s="333">
        <f t="shared" si="19"/>
        <v>6616.6999999999862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4</v>
      </c>
      <c r="C930" s="298">
        <v>46094</v>
      </c>
      <c r="D930" s="299" t="s">
        <v>296</v>
      </c>
      <c r="E930" s="331">
        <v>31.56</v>
      </c>
      <c r="F930" s="331"/>
      <c r="G930" s="333">
        <f t="shared" si="19"/>
        <v>6634.4099999999862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2</v>
      </c>
      <c r="C931" s="298">
        <v>46094</v>
      </c>
      <c r="D931" s="299" t="s">
        <v>296</v>
      </c>
      <c r="E931" s="331">
        <v>34.79</v>
      </c>
      <c r="F931" s="331"/>
      <c r="G931" s="333">
        <f t="shared" si="19"/>
        <v>6665.9699999999866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2</v>
      </c>
      <c r="C932" s="298">
        <v>46094</v>
      </c>
      <c r="D932" s="299" t="s">
        <v>408</v>
      </c>
      <c r="E932" s="331">
        <v>23.9</v>
      </c>
      <c r="F932" s="331"/>
      <c r="G932" s="333">
        <f t="shared" si="19"/>
        <v>6700.7599999999866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3</v>
      </c>
      <c r="C933" s="298">
        <v>46094</v>
      </c>
      <c r="D933" s="299" t="s">
        <v>348</v>
      </c>
      <c r="E933" s="331">
        <v>7.26</v>
      </c>
      <c r="F933" s="331"/>
      <c r="G933" s="333">
        <f t="shared" si="19"/>
        <v>6724.6599999999862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5</v>
      </c>
      <c r="C934" s="298">
        <v>46094</v>
      </c>
      <c r="D934" s="299" t="s">
        <v>354</v>
      </c>
      <c r="E934" s="331">
        <v>85</v>
      </c>
      <c r="F934" s="331"/>
      <c r="G934" s="333">
        <f t="shared" si="19"/>
        <v>6731.9199999999864</v>
      </c>
      <c r="H934" s="334" t="s">
        <v>298</v>
      </c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8</v>
      </c>
      <c r="C935" s="298">
        <v>46093</v>
      </c>
      <c r="D935" s="299" t="s">
        <v>409</v>
      </c>
      <c r="E935" s="331">
        <v>51.22</v>
      </c>
      <c r="F935" s="331"/>
      <c r="G935" s="333">
        <f t="shared" si="19"/>
        <v>6816.9199999999864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2</v>
      </c>
      <c r="C936" s="298">
        <v>46093</v>
      </c>
      <c r="D936" s="299" t="s">
        <v>410</v>
      </c>
      <c r="E936" s="331">
        <v>57.43</v>
      </c>
      <c r="F936" s="331"/>
      <c r="G936" s="333">
        <f t="shared" si="19"/>
        <v>6868.1399999999867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2</v>
      </c>
      <c r="C937" s="298">
        <v>46093</v>
      </c>
      <c r="D937" s="299" t="s">
        <v>358</v>
      </c>
      <c r="E937" s="331">
        <v>17.45</v>
      </c>
      <c r="F937" s="331"/>
      <c r="G937" s="333">
        <f t="shared" si="19"/>
        <v>6925.569999999987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8</v>
      </c>
      <c r="C938" s="298">
        <v>46093</v>
      </c>
      <c r="D938" s="299" t="s">
        <v>319</v>
      </c>
      <c r="E938" s="331">
        <v>7.92</v>
      </c>
      <c r="F938" s="331"/>
      <c r="G938" s="333">
        <f t="shared" si="19"/>
        <v>6943.0199999999868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291</v>
      </c>
      <c r="B939" s="330">
        <v>38</v>
      </c>
      <c r="C939" s="298">
        <v>46093</v>
      </c>
      <c r="D939" s="299" t="s">
        <v>293</v>
      </c>
      <c r="E939" s="331"/>
      <c r="F939" s="331">
        <v>4726.92</v>
      </c>
      <c r="G939" s="333">
        <f t="shared" si="19"/>
        <v>6950.9399999999869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2</v>
      </c>
      <c r="C940" s="298">
        <v>46093</v>
      </c>
      <c r="D940" s="299" t="s">
        <v>386</v>
      </c>
      <c r="E940" s="331">
        <v>15</v>
      </c>
      <c r="F940" s="331"/>
      <c r="G940" s="333">
        <f t="shared" si="19"/>
        <v>2224.0199999999868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6</v>
      </c>
      <c r="C941" s="298">
        <v>46093</v>
      </c>
      <c r="D941" s="299" t="s">
        <v>411</v>
      </c>
      <c r="E941" s="331">
        <v>12</v>
      </c>
      <c r="F941" s="331"/>
      <c r="G941" s="333">
        <f t="shared" si="19"/>
        <v>2239.0199999999868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294</v>
      </c>
      <c r="B942" s="330">
        <v>19</v>
      </c>
      <c r="C942" s="298">
        <v>46093</v>
      </c>
      <c r="D942" s="299" t="s">
        <v>191</v>
      </c>
      <c r="E942" s="331">
        <v>200</v>
      </c>
      <c r="F942" s="331"/>
      <c r="G942" s="333">
        <f t="shared" si="19"/>
        <v>2251.0199999999868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6</v>
      </c>
      <c r="C943" s="298">
        <v>46092</v>
      </c>
      <c r="D943" s="299" t="s">
        <v>412</v>
      </c>
      <c r="E943" s="331">
        <v>-10.050000000000001</v>
      </c>
      <c r="F943" s="331"/>
      <c r="G943" s="333">
        <f t="shared" si="19"/>
        <v>2451.0199999999868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6</v>
      </c>
      <c r="C944" s="298">
        <v>46092</v>
      </c>
      <c r="D944" s="299" t="s">
        <v>413</v>
      </c>
      <c r="E944" s="331">
        <v>25</v>
      </c>
      <c r="F944" s="331"/>
      <c r="G944" s="333">
        <f t="shared" si="19"/>
        <v>2440.9699999999866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2</v>
      </c>
      <c r="C945" s="298">
        <v>46092</v>
      </c>
      <c r="D945" s="299" t="s">
        <v>301</v>
      </c>
      <c r="E945" s="331">
        <v>-9</v>
      </c>
      <c r="F945" s="331"/>
      <c r="G945" s="333">
        <f t="shared" si="19"/>
        <v>2465.9699999999866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291</v>
      </c>
      <c r="B946" s="330">
        <v>41</v>
      </c>
      <c r="C946" s="298">
        <v>46092</v>
      </c>
      <c r="D946" s="299" t="s">
        <v>407</v>
      </c>
      <c r="E946" s="331"/>
      <c r="F946" s="331">
        <v>500</v>
      </c>
      <c r="G946" s="333">
        <f t="shared" si="19"/>
        <v>2456.9699999999866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2</v>
      </c>
      <c r="C947" s="298">
        <v>46092</v>
      </c>
      <c r="D947" s="299" t="s">
        <v>296</v>
      </c>
      <c r="E947" s="331">
        <v>16.170000000000002</v>
      </c>
      <c r="F947" s="331"/>
      <c r="G947" s="333">
        <f t="shared" si="19"/>
        <v>1956.9699999999864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294</v>
      </c>
      <c r="B948" s="330">
        <v>22</v>
      </c>
      <c r="C948" s="298">
        <v>46092</v>
      </c>
      <c r="D948" s="299" t="s">
        <v>352</v>
      </c>
      <c r="E948" s="331">
        <v>19.16</v>
      </c>
      <c r="F948" s="331"/>
      <c r="G948" s="333">
        <f t="shared" si="19"/>
        <v>1973.1399999999865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335</v>
      </c>
      <c r="B949" s="330" t="s">
        <v>335</v>
      </c>
      <c r="C949" s="298">
        <v>46091</v>
      </c>
      <c r="D949" s="299" t="s">
        <v>447</v>
      </c>
      <c r="E949" s="331">
        <v>47.28</v>
      </c>
      <c r="F949" s="331"/>
      <c r="G949" s="333">
        <f t="shared" si="19"/>
        <v>1992.2999999999865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294</v>
      </c>
      <c r="B950" s="330">
        <v>13</v>
      </c>
      <c r="C950" s="298">
        <v>46091</v>
      </c>
      <c r="D950" s="299" t="s">
        <v>182</v>
      </c>
      <c r="E950" s="331">
        <v>134.93</v>
      </c>
      <c r="F950" s="331"/>
      <c r="G950" s="333">
        <f t="shared" si="19"/>
        <v>2039.5799999999865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8</v>
      </c>
      <c r="C951" s="298">
        <v>46091</v>
      </c>
      <c r="D951" s="299" t="s">
        <v>295</v>
      </c>
      <c r="E951" s="331">
        <v>7.44</v>
      </c>
      <c r="F951" s="331"/>
      <c r="G951" s="333">
        <f t="shared" si="19"/>
        <v>2174.5099999999866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4</v>
      </c>
      <c r="C952" s="298">
        <v>46091</v>
      </c>
      <c r="D952" s="299" t="s">
        <v>295</v>
      </c>
      <c r="E952" s="331">
        <v>29.53</v>
      </c>
      <c r="F952" s="331"/>
      <c r="G952" s="333">
        <f t="shared" si="19"/>
        <v>2181.9499999999866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4</v>
      </c>
      <c r="C953" s="298">
        <v>46091</v>
      </c>
      <c r="D953" s="299" t="s">
        <v>310</v>
      </c>
      <c r="E953" s="331">
        <v>34.119999999999997</v>
      </c>
      <c r="F953" s="331"/>
      <c r="G953" s="333">
        <f t="shared" si="19"/>
        <v>2211.4799999999868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2</v>
      </c>
      <c r="C954" s="298">
        <v>46091</v>
      </c>
      <c r="D954" s="299" t="s">
        <v>414</v>
      </c>
      <c r="E954" s="331">
        <v>18.57</v>
      </c>
      <c r="F954" s="331"/>
      <c r="G954" s="333">
        <f t="shared" si="19"/>
        <v>2245.5999999999867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294</v>
      </c>
      <c r="B955" s="330">
        <v>16</v>
      </c>
      <c r="C955" s="298">
        <v>46091</v>
      </c>
      <c r="D955" s="299" t="s">
        <v>415</v>
      </c>
      <c r="E955" s="331">
        <v>107</v>
      </c>
      <c r="F955" s="331"/>
      <c r="G955" s="333">
        <f t="shared" si="19"/>
        <v>2264.1699999999869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294</v>
      </c>
      <c r="B956" s="330">
        <v>18</v>
      </c>
      <c r="C956" s="298">
        <v>46090</v>
      </c>
      <c r="D956" s="299" t="s">
        <v>361</v>
      </c>
      <c r="E956" s="331">
        <v>400</v>
      </c>
      <c r="F956" s="331"/>
      <c r="G956" s="333">
        <f t="shared" si="19"/>
        <v>2371.1699999999869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4</v>
      </c>
      <c r="C957" s="298">
        <v>46090</v>
      </c>
      <c r="D957" s="299" t="s">
        <v>296</v>
      </c>
      <c r="E957" s="331">
        <v>24.69</v>
      </c>
      <c r="F957" s="331"/>
      <c r="G957" s="333">
        <f t="shared" si="19"/>
        <v>2771.1699999999869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3</v>
      </c>
      <c r="C958" s="298">
        <v>46090</v>
      </c>
      <c r="D958" s="299" t="s">
        <v>416</v>
      </c>
      <c r="E958" s="331">
        <v>4.59</v>
      </c>
      <c r="F958" s="331"/>
      <c r="G958" s="333">
        <f t="shared" si="19"/>
        <v>2795.8599999999869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294</v>
      </c>
      <c r="B959" s="330">
        <v>9</v>
      </c>
      <c r="C959" s="298">
        <v>46090</v>
      </c>
      <c r="D959" s="299" t="s">
        <v>58</v>
      </c>
      <c r="E959" s="331">
        <v>1281.53</v>
      </c>
      <c r="F959" s="331"/>
      <c r="G959" s="333">
        <f t="shared" si="19"/>
        <v>2800.4499999999871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7</v>
      </c>
      <c r="C960" s="298">
        <v>46090</v>
      </c>
      <c r="D960" s="299" t="s">
        <v>338</v>
      </c>
      <c r="E960" s="331">
        <v>40.61</v>
      </c>
      <c r="F960" s="331"/>
      <c r="G960" s="333">
        <f t="shared" si="19"/>
        <v>4081.9799999999873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287</v>
      </c>
      <c r="B961" s="330" t="s">
        <v>287</v>
      </c>
      <c r="C961" s="298">
        <v>46090</v>
      </c>
      <c r="D961" s="299" t="s">
        <v>417</v>
      </c>
      <c r="E961" s="331">
        <v>380</v>
      </c>
      <c r="F961" s="331">
        <v>380</v>
      </c>
      <c r="G961" s="333">
        <f t="shared" si="19"/>
        <v>4122.5899999999874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2</v>
      </c>
      <c r="C962" s="298">
        <v>46090</v>
      </c>
      <c r="D962" s="299" t="s">
        <v>418</v>
      </c>
      <c r="E962" s="331">
        <v>15</v>
      </c>
      <c r="F962" s="331"/>
      <c r="G962" s="333">
        <f t="shared" si="19"/>
        <v>4122.5899999999874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2</v>
      </c>
      <c r="C963" s="298">
        <v>46090</v>
      </c>
      <c r="D963" s="299" t="s">
        <v>386</v>
      </c>
      <c r="E963" s="331">
        <v>15</v>
      </c>
      <c r="F963" s="331"/>
      <c r="G963" s="333">
        <f t="shared" si="19"/>
        <v>4137.5899999999874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6</v>
      </c>
      <c r="C964" s="298">
        <v>46090</v>
      </c>
      <c r="D964" s="299" t="s">
        <v>300</v>
      </c>
      <c r="E964" s="331">
        <v>70.66</v>
      </c>
      <c r="F964" s="331"/>
      <c r="G964" s="333">
        <f t="shared" si="19"/>
        <v>4152.5899999999874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1</v>
      </c>
      <c r="C965" s="298">
        <v>46089</v>
      </c>
      <c r="D965" s="299" t="s">
        <v>311</v>
      </c>
      <c r="E965" s="331">
        <v>109.77</v>
      </c>
      <c r="F965" s="331"/>
      <c r="G965" s="333">
        <f t="shared" si="19"/>
        <v>4223.2499999999873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6</v>
      </c>
      <c r="C966" s="298">
        <v>46089</v>
      </c>
      <c r="D966" s="299" t="s">
        <v>306</v>
      </c>
      <c r="E966" s="331">
        <v>9.3800000000000008</v>
      </c>
      <c r="F966" s="331"/>
      <c r="G966" s="333">
        <f t="shared" si="19"/>
        <v>4333.0199999999877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3</v>
      </c>
      <c r="C967" s="298">
        <v>46089</v>
      </c>
      <c r="D967" s="299" t="s">
        <v>419</v>
      </c>
      <c r="E967" s="331">
        <v>3.85</v>
      </c>
      <c r="F967" s="331"/>
      <c r="G967" s="333">
        <f t="shared" si="19"/>
        <v>4342.3999999999878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2</v>
      </c>
      <c r="C968" s="298">
        <v>46089</v>
      </c>
      <c r="D968" s="299" t="s">
        <v>404</v>
      </c>
      <c r="E968" s="331">
        <v>88.54</v>
      </c>
      <c r="F968" s="331"/>
      <c r="G968" s="333">
        <f t="shared" si="19"/>
        <v>4346.2499999999882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2</v>
      </c>
      <c r="C969" s="298">
        <v>46089</v>
      </c>
      <c r="D969" s="299" t="s">
        <v>358</v>
      </c>
      <c r="E969" s="331">
        <v>8.3800000000000008</v>
      </c>
      <c r="F969" s="331"/>
      <c r="G969" s="333">
        <f t="shared" si="19"/>
        <v>4434.7899999999881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2</v>
      </c>
      <c r="C970" s="298">
        <v>46089</v>
      </c>
      <c r="D970" s="299" t="s">
        <v>301</v>
      </c>
      <c r="E970" s="331">
        <v>39.549999999999997</v>
      </c>
      <c r="F970" s="331"/>
      <c r="G970" s="333">
        <f t="shared" si="19"/>
        <v>4443.1699999999882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4</v>
      </c>
      <c r="C971" s="298">
        <v>46089</v>
      </c>
      <c r="D971" s="299" t="s">
        <v>420</v>
      </c>
      <c r="E971" s="331">
        <v>31.68</v>
      </c>
      <c r="F971" s="331"/>
      <c r="G971" s="333">
        <f t="shared" si="19"/>
        <v>4482.7199999999884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8</v>
      </c>
      <c r="C972" s="298">
        <v>46088</v>
      </c>
      <c r="D972" s="299" t="s">
        <v>308</v>
      </c>
      <c r="E972" s="331">
        <v>24.65</v>
      </c>
      <c r="F972" s="331"/>
      <c r="G972" s="333">
        <f t="shared" si="19"/>
        <v>4514.3999999999887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2</v>
      </c>
      <c r="C973" s="298">
        <v>46088</v>
      </c>
      <c r="D973" s="299" t="s">
        <v>346</v>
      </c>
      <c r="E973" s="331">
        <v>11.04</v>
      </c>
      <c r="F973" s="331"/>
      <c r="G973" s="333">
        <f t="shared" si="19"/>
        <v>4539.0499999999884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8</v>
      </c>
      <c r="C974" s="298">
        <v>46088</v>
      </c>
      <c r="D974" s="299" t="s">
        <v>319</v>
      </c>
      <c r="E974" s="331">
        <v>11.5</v>
      </c>
      <c r="F974" s="331"/>
      <c r="G974" s="333">
        <f t="shared" si="19"/>
        <v>4550.0899999999883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8</v>
      </c>
      <c r="C975" s="298">
        <v>46088</v>
      </c>
      <c r="D975" s="299" t="s">
        <v>296</v>
      </c>
      <c r="E975" s="331">
        <v>12.44</v>
      </c>
      <c r="F975" s="331"/>
      <c r="G975" s="333">
        <f t="shared" si="19"/>
        <v>4561.5899999999883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4</v>
      </c>
      <c r="C976" s="298">
        <v>46088</v>
      </c>
      <c r="D976" s="299" t="s">
        <v>296</v>
      </c>
      <c r="E976" s="331">
        <v>23.62</v>
      </c>
      <c r="F976" s="331"/>
      <c r="G976" s="333">
        <f t="shared" si="19"/>
        <v>4574.0299999999879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2</v>
      </c>
      <c r="C977" s="298">
        <v>46088</v>
      </c>
      <c r="D977" s="299" t="s">
        <v>301</v>
      </c>
      <c r="E977" s="331">
        <v>36.049999999999997</v>
      </c>
      <c r="F977" s="331"/>
      <c r="G977" s="333">
        <f t="shared" si="19"/>
        <v>4597.6499999999878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294</v>
      </c>
      <c r="B978" s="330">
        <v>14</v>
      </c>
      <c r="C978" s="298">
        <v>46087</v>
      </c>
      <c r="D978" s="299" t="s">
        <v>366</v>
      </c>
      <c r="E978" s="331">
        <v>66.67</v>
      </c>
      <c r="F978" s="331"/>
      <c r="G978" s="333">
        <f t="shared" si="19"/>
        <v>4633.699999999988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2</v>
      </c>
      <c r="C979" s="298">
        <v>46087</v>
      </c>
      <c r="D979" s="299" t="s">
        <v>296</v>
      </c>
      <c r="E979" s="331">
        <v>17.850000000000001</v>
      </c>
      <c r="F979" s="331"/>
      <c r="G979" s="333">
        <f t="shared" si="19"/>
        <v>4700.3699999999881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1</v>
      </c>
      <c r="C980" s="298">
        <v>46087</v>
      </c>
      <c r="D980" s="299" t="s">
        <v>304</v>
      </c>
      <c r="E980" s="331">
        <v>112.13</v>
      </c>
      <c r="F980" s="331"/>
      <c r="G980" s="333">
        <f t="shared" si="19"/>
        <v>4718.2199999999884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3</v>
      </c>
      <c r="C981" s="298">
        <v>46087</v>
      </c>
      <c r="D981" s="299" t="s">
        <v>324</v>
      </c>
      <c r="E981" s="331">
        <v>7.31</v>
      </c>
      <c r="F981" s="331"/>
      <c r="G981" s="333">
        <f t="shared" si="19"/>
        <v>4830.3499999999885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291</v>
      </c>
      <c r="B982" s="330">
        <v>39</v>
      </c>
      <c r="C982" s="298">
        <v>46086</v>
      </c>
      <c r="D982" s="299" t="s">
        <v>292</v>
      </c>
      <c r="E982" s="331"/>
      <c r="F982" s="331">
        <v>2763.78</v>
      </c>
      <c r="G982" s="333">
        <f t="shared" si="19"/>
        <v>4837.6599999999889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4</v>
      </c>
      <c r="C983" s="298">
        <v>46086</v>
      </c>
      <c r="D983" s="299" t="s">
        <v>295</v>
      </c>
      <c r="E983" s="331">
        <v>31.52</v>
      </c>
      <c r="F983" s="331"/>
      <c r="G983" s="333">
        <f t="shared" si="19"/>
        <v>2073.8799999999892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2</v>
      </c>
      <c r="C984" s="298">
        <v>46086</v>
      </c>
      <c r="D984" s="299" t="s">
        <v>358</v>
      </c>
      <c r="E984" s="331">
        <v>14.86</v>
      </c>
      <c r="F984" s="331"/>
      <c r="G984" s="333">
        <f t="shared" si="19"/>
        <v>2105.3999999999892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8</v>
      </c>
      <c r="C985" s="298">
        <v>46086</v>
      </c>
      <c r="D985" s="299" t="s">
        <v>409</v>
      </c>
      <c r="E985" s="331">
        <v>44.99</v>
      </c>
      <c r="F985" s="331"/>
      <c r="G985" s="333">
        <f t="shared" si="19"/>
        <v>2120.2599999999893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2</v>
      </c>
      <c r="C986" s="298">
        <v>46085</v>
      </c>
      <c r="D986" s="299" t="s">
        <v>421</v>
      </c>
      <c r="E986" s="331">
        <v>15</v>
      </c>
      <c r="F986" s="331"/>
      <c r="G986" s="333">
        <f t="shared" si="19"/>
        <v>2165.2499999999891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2</v>
      </c>
      <c r="C987" s="298">
        <v>46085</v>
      </c>
      <c r="D987" s="299" t="s">
        <v>296</v>
      </c>
      <c r="E987" s="331">
        <v>10.84</v>
      </c>
      <c r="F987" s="331"/>
      <c r="G987" s="333">
        <f t="shared" si="19"/>
        <v>2180.2499999999891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294</v>
      </c>
      <c r="B988" s="330">
        <v>14</v>
      </c>
      <c r="C988" s="298">
        <v>46085</v>
      </c>
      <c r="D988" s="299" t="s">
        <v>367</v>
      </c>
      <c r="E988" s="331">
        <v>68.739999999999995</v>
      </c>
      <c r="F988" s="331"/>
      <c r="G988" s="333">
        <f t="shared" si="19"/>
        <v>2191.0899999999892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4</v>
      </c>
      <c r="C989" s="298">
        <v>46085</v>
      </c>
      <c r="D989" s="299" t="s">
        <v>310</v>
      </c>
      <c r="E989" s="331">
        <v>30.67</v>
      </c>
      <c r="F989" s="331"/>
      <c r="G989" s="333">
        <f t="shared" si="19"/>
        <v>2259.829999999989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294</v>
      </c>
      <c r="B990" s="330">
        <v>17</v>
      </c>
      <c r="C990" s="298">
        <v>46085</v>
      </c>
      <c r="D990" s="299" t="s">
        <v>370</v>
      </c>
      <c r="E990" s="331">
        <v>99</v>
      </c>
      <c r="F990" s="331"/>
      <c r="G990" s="333">
        <f t="shared" si="19"/>
        <v>2290.4999999999891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294</v>
      </c>
      <c r="B991" s="330">
        <v>21</v>
      </c>
      <c r="C991" s="298">
        <v>46084</v>
      </c>
      <c r="D991" s="299" t="s">
        <v>194</v>
      </c>
      <c r="E991" s="331">
        <v>40.72</v>
      </c>
      <c r="F991" s="331"/>
      <c r="G991" s="333">
        <f t="shared" si="19"/>
        <v>2389.4999999999891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284</v>
      </c>
      <c r="B992" s="330">
        <v>36</v>
      </c>
      <c r="C992" s="298">
        <v>46084</v>
      </c>
      <c r="D992" s="299" t="s">
        <v>374</v>
      </c>
      <c r="E992" s="331">
        <v>50</v>
      </c>
      <c r="F992" s="331"/>
      <c r="G992" s="333">
        <f t="shared" si="19"/>
        <v>2430.2199999999889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2</v>
      </c>
      <c r="C993" s="298">
        <v>46084</v>
      </c>
      <c r="D993" s="299" t="s">
        <v>296</v>
      </c>
      <c r="E993" s="331">
        <v>14.67</v>
      </c>
      <c r="F993" s="331"/>
      <c r="G993" s="333">
        <f t="shared" si="19"/>
        <v>2480.2199999999889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4</v>
      </c>
      <c r="C994" s="298">
        <v>46084</v>
      </c>
      <c r="D994" s="299" t="s">
        <v>296</v>
      </c>
      <c r="E994" s="331">
        <v>27.42</v>
      </c>
      <c r="F994" s="331"/>
      <c r="G994" s="333">
        <f t="shared" si="19"/>
        <v>2494.889999999989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6</v>
      </c>
      <c r="C995" s="298">
        <v>46084</v>
      </c>
      <c r="D995" s="299" t="s">
        <v>422</v>
      </c>
      <c r="E995" s="331">
        <v>106.27</v>
      </c>
      <c r="F995" s="331"/>
      <c r="G995" s="333">
        <f t="shared" si="19"/>
        <v>2522.309999999989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6</v>
      </c>
      <c r="C996" s="298">
        <v>46084</v>
      </c>
      <c r="D996" s="299" t="s">
        <v>422</v>
      </c>
      <c r="E996" s="331">
        <v>-107</v>
      </c>
      <c r="F996" s="331"/>
      <c r="G996" s="333">
        <f t="shared" si="19"/>
        <v>2628.579999999989</v>
      </c>
      <c r="H996" s="334" t="s">
        <v>298</v>
      </c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2</v>
      </c>
      <c r="C997" s="298">
        <v>46083</v>
      </c>
      <c r="D997" s="299" t="s">
        <v>301</v>
      </c>
      <c r="E997" s="331">
        <v>20</v>
      </c>
      <c r="F997" s="331"/>
      <c r="G997" s="333">
        <f t="shared" si="19"/>
        <v>2521.579999999989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287</v>
      </c>
      <c r="B998" s="330" t="s">
        <v>287</v>
      </c>
      <c r="C998" s="298">
        <v>46083</v>
      </c>
      <c r="D998" s="299" t="s">
        <v>288</v>
      </c>
      <c r="E998" s="331">
        <v>185.64</v>
      </c>
      <c r="F998" s="331">
        <v>185.64</v>
      </c>
      <c r="G998" s="333">
        <f t="shared" si="19"/>
        <v>2541.579999999989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2</v>
      </c>
      <c r="C999" s="298">
        <v>46083</v>
      </c>
      <c r="D999" s="299" t="s">
        <v>424</v>
      </c>
      <c r="E999" s="331">
        <v>70.12</v>
      </c>
      <c r="F999" s="331"/>
      <c r="G999" s="333">
        <f t="shared" si="19"/>
        <v>2541.579999999989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294</v>
      </c>
      <c r="B1000" s="330">
        <v>17</v>
      </c>
      <c r="C1000" s="298">
        <v>46083</v>
      </c>
      <c r="D1000" s="299" t="s">
        <v>188</v>
      </c>
      <c r="E1000" s="331">
        <v>41.44</v>
      </c>
      <c r="F1000" s="331"/>
      <c r="G1000" s="333">
        <f t="shared" si="19"/>
        <v>2611.6999999999889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8</v>
      </c>
      <c r="C1001" s="298">
        <v>46083</v>
      </c>
      <c r="D1001" s="299" t="s">
        <v>296</v>
      </c>
      <c r="E1001" s="331">
        <v>8.7200000000000006</v>
      </c>
      <c r="F1001" s="331"/>
      <c r="G1001" s="333">
        <f t="shared" si="19"/>
        <v>2653.139999999989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294</v>
      </c>
      <c r="B1002" s="330">
        <v>22</v>
      </c>
      <c r="C1002" s="298">
        <v>46082</v>
      </c>
      <c r="D1002" s="299" t="s">
        <v>375</v>
      </c>
      <c r="E1002" s="331">
        <v>6.37</v>
      </c>
      <c r="F1002" s="331"/>
      <c r="G1002" s="333">
        <f t="shared" si="19"/>
        <v>2661.8599999999888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2</v>
      </c>
      <c r="C1003" s="298">
        <v>46082</v>
      </c>
      <c r="D1003" s="299" t="s">
        <v>296</v>
      </c>
      <c r="E1003" s="331">
        <v>9.8699999999999992</v>
      </c>
      <c r="F1003" s="331"/>
      <c r="G1003" s="333">
        <f t="shared" si="19"/>
        <v>2668.2299999999886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1</v>
      </c>
      <c r="C1004" s="298">
        <v>46082</v>
      </c>
      <c r="D1004" s="299" t="s">
        <v>311</v>
      </c>
      <c r="E1004" s="331">
        <v>119.55</v>
      </c>
      <c r="F1004" s="331"/>
      <c r="G1004" s="333">
        <f t="shared" si="19"/>
        <v>2678.0999999999885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3</v>
      </c>
      <c r="C1005" s="298">
        <v>46082</v>
      </c>
      <c r="D1005" s="299" t="s">
        <v>348</v>
      </c>
      <c r="E1005" s="331">
        <v>25</v>
      </c>
      <c r="F1005" s="331"/>
      <c r="G1005" s="333">
        <f t="shared" si="19"/>
        <v>2797.6499999999887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1</v>
      </c>
      <c r="C1006" s="298">
        <v>46082</v>
      </c>
      <c r="D1006" s="299" t="s">
        <v>304</v>
      </c>
      <c r="E1006" s="331">
        <v>119.17</v>
      </c>
      <c r="F1006" s="331"/>
      <c r="G1006" s="333">
        <f t="shared" si="19"/>
        <v>2822.6499999999887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284</v>
      </c>
      <c r="B1007" s="330">
        <v>37</v>
      </c>
      <c r="C1007" s="298">
        <v>46081</v>
      </c>
      <c r="D1007" s="299" t="s">
        <v>425</v>
      </c>
      <c r="E1007" s="331">
        <v>3764.91</v>
      </c>
      <c r="F1007" s="331"/>
      <c r="G1007" s="333">
        <f t="shared" si="19"/>
        <v>2941.8199999999888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286</v>
      </c>
      <c r="B1008" s="330">
        <v>25</v>
      </c>
      <c r="C1008" s="298">
        <v>46081</v>
      </c>
      <c r="D1008" s="298" t="s">
        <v>204</v>
      </c>
      <c r="E1008" s="331">
        <v>350</v>
      </c>
      <c r="F1008" s="331"/>
      <c r="G1008" s="333">
        <f t="shared" si="19"/>
        <v>6706.7299999999886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286</v>
      </c>
      <c r="B1009" s="330">
        <v>26</v>
      </c>
      <c r="C1009" s="298">
        <v>46081</v>
      </c>
      <c r="D1009" s="298" t="s">
        <v>205</v>
      </c>
      <c r="E1009" s="331">
        <v>320</v>
      </c>
      <c r="F1009" s="331"/>
      <c r="G1009" s="333">
        <f t="shared" si="19"/>
        <v>7056.7299999999886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286</v>
      </c>
      <c r="B1010" s="330">
        <v>27</v>
      </c>
      <c r="C1010" s="298">
        <v>46081</v>
      </c>
      <c r="D1010" s="298" t="s">
        <v>206</v>
      </c>
      <c r="E1010" s="331">
        <v>25</v>
      </c>
      <c r="F1010" s="331"/>
      <c r="G1010" s="333">
        <f t="shared" si="19"/>
        <v>7376.7299999999886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286</v>
      </c>
      <c r="B1011" s="330">
        <v>28</v>
      </c>
      <c r="C1011" s="298">
        <v>46081</v>
      </c>
      <c r="D1011" s="298" t="s">
        <v>207</v>
      </c>
      <c r="E1011" s="331">
        <v>25</v>
      </c>
      <c r="F1011" s="331"/>
      <c r="G1011" s="333">
        <f t="shared" si="19"/>
        <v>7401.7299999999886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286</v>
      </c>
      <c r="B1012" s="330">
        <v>29</v>
      </c>
      <c r="C1012" s="298">
        <v>46081</v>
      </c>
      <c r="D1012" s="298" t="s">
        <v>208</v>
      </c>
      <c r="E1012" s="331">
        <v>45</v>
      </c>
      <c r="F1012" s="331"/>
      <c r="G1012" s="333">
        <f t="shared" si="19"/>
        <v>7426.7299999999886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286</v>
      </c>
      <c r="B1013" s="330">
        <v>30</v>
      </c>
      <c r="C1013" s="298">
        <v>46081</v>
      </c>
      <c r="D1013" s="298" t="s">
        <v>209</v>
      </c>
      <c r="E1013" s="331">
        <v>400</v>
      </c>
      <c r="F1013" s="331"/>
      <c r="G1013" s="333">
        <f t="shared" si="19"/>
        <v>7471.7299999999886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286</v>
      </c>
      <c r="B1014" s="330">
        <v>31</v>
      </c>
      <c r="C1014" s="298">
        <v>46081</v>
      </c>
      <c r="D1014" s="298" t="s">
        <v>210</v>
      </c>
      <c r="E1014" s="331">
        <v>375</v>
      </c>
      <c r="F1014" s="331"/>
      <c r="G1014" s="333">
        <f t="shared" si="19"/>
        <v>7871.7299999999886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286</v>
      </c>
      <c r="B1015" s="330">
        <v>32</v>
      </c>
      <c r="C1015" s="298">
        <v>46081</v>
      </c>
      <c r="D1015" s="298" t="s">
        <v>211</v>
      </c>
      <c r="E1015" s="331">
        <v>100</v>
      </c>
      <c r="F1015" s="331"/>
      <c r="G1015" s="333">
        <f t="shared" si="19"/>
        <v>8246.7299999999886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286</v>
      </c>
      <c r="B1016" s="330">
        <v>33</v>
      </c>
      <c r="C1016" s="298">
        <v>46081</v>
      </c>
      <c r="D1016" s="298" t="s">
        <v>212</v>
      </c>
      <c r="E1016" s="331">
        <v>85</v>
      </c>
      <c r="F1016" s="331"/>
      <c r="G1016" s="333">
        <f t="shared" si="19"/>
        <v>8346.7299999999886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286</v>
      </c>
      <c r="B1017" s="330">
        <v>34</v>
      </c>
      <c r="C1017" s="298">
        <v>46081</v>
      </c>
      <c r="D1017" s="298" t="s">
        <v>213</v>
      </c>
      <c r="E1017" s="331">
        <v>230</v>
      </c>
      <c r="F1017" s="331"/>
      <c r="G1017" s="333">
        <f t="shared" si="19"/>
        <v>8431.7299999999886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286</v>
      </c>
      <c r="B1018" s="330">
        <v>35</v>
      </c>
      <c r="C1018" s="298">
        <v>46081</v>
      </c>
      <c r="D1018" s="298" t="s">
        <v>214</v>
      </c>
      <c r="E1018" s="331">
        <v>45</v>
      </c>
      <c r="F1018" s="331"/>
      <c r="G1018" s="333">
        <f t="shared" si="19"/>
        <v>8661.7299999999886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294</v>
      </c>
      <c r="B1019" s="330">
        <v>42</v>
      </c>
      <c r="C1019" s="298">
        <v>46081</v>
      </c>
      <c r="D1019" s="298" t="s">
        <v>200</v>
      </c>
      <c r="E1019" s="331">
        <v>51.19</v>
      </c>
      <c r="F1019" s="331"/>
      <c r="G1019" s="333">
        <f t="shared" si="19"/>
        <v>8706.7299999999886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294</v>
      </c>
      <c r="B1020" s="330">
        <v>43</v>
      </c>
      <c r="C1020" s="298">
        <v>46081</v>
      </c>
      <c r="D1020" s="298" t="s">
        <v>201</v>
      </c>
      <c r="E1020" s="331">
        <v>37.17</v>
      </c>
      <c r="F1020" s="331"/>
      <c r="G1020" s="333">
        <f t="shared" si="19"/>
        <v>8757.9199999999892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294</v>
      </c>
      <c r="B1021" s="330">
        <v>10</v>
      </c>
      <c r="C1021" s="298">
        <v>46081</v>
      </c>
      <c r="D1021" s="298" t="s">
        <v>176</v>
      </c>
      <c r="E1021" s="331">
        <v>17.899999999999999</v>
      </c>
      <c r="F1021" s="331"/>
      <c r="G1021" s="333">
        <f t="shared" si="19"/>
        <v>8795.0899999999892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2</v>
      </c>
      <c r="C1022" s="298">
        <v>46080</v>
      </c>
      <c r="D1022" s="298" t="s">
        <v>358</v>
      </c>
      <c r="E1022" s="331">
        <v>11.17</v>
      </c>
      <c r="F1022" s="331"/>
      <c r="G1022" s="333">
        <f t="shared" si="19"/>
        <v>8812.9899999999889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289</v>
      </c>
      <c r="B1023" s="330">
        <v>2</v>
      </c>
      <c r="C1023" s="298">
        <v>46080</v>
      </c>
      <c r="D1023" s="299" t="s">
        <v>426</v>
      </c>
      <c r="E1023" s="331">
        <v>25</v>
      </c>
      <c r="F1023" s="331"/>
      <c r="G1023" s="333">
        <f t="shared" si="19"/>
        <v>8824.1599999999889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2</v>
      </c>
      <c r="C1024" s="298">
        <v>46080</v>
      </c>
      <c r="D1024" s="299" t="s">
        <v>358</v>
      </c>
      <c r="E1024" s="331">
        <v>22.84</v>
      </c>
      <c r="F1024" s="331"/>
      <c r="G1024" s="333">
        <f t="shared" si="19"/>
        <v>8849.1599999999889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6</v>
      </c>
      <c r="C1025" s="298">
        <v>46080</v>
      </c>
      <c r="D1025" s="299" t="s">
        <v>427</v>
      </c>
      <c r="E1025" s="331">
        <v>-88</v>
      </c>
      <c r="F1025" s="331"/>
      <c r="G1025" s="333">
        <f t="shared" si="19"/>
        <v>8871.9999999999891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291</v>
      </c>
      <c r="B1026" s="330">
        <v>38</v>
      </c>
      <c r="C1026" s="298">
        <v>46080</v>
      </c>
      <c r="D1026" s="299" t="s">
        <v>293</v>
      </c>
      <c r="E1026" s="331"/>
      <c r="F1026" s="331">
        <v>4278.1499999999996</v>
      </c>
      <c r="G1026" s="333">
        <f t="shared" si="19"/>
        <v>8783.9999999999891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6</v>
      </c>
      <c r="C1027" s="298">
        <v>46080</v>
      </c>
      <c r="D1027" s="299" t="s">
        <v>428</v>
      </c>
      <c r="E1027" s="331">
        <v>25.93</v>
      </c>
      <c r="F1027" s="331"/>
      <c r="G1027" s="333">
        <f t="shared" si="19"/>
        <v>4505.8499999999904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4</v>
      </c>
      <c r="C1028" s="298">
        <v>46079</v>
      </c>
      <c r="D1028" s="299" t="s">
        <v>310</v>
      </c>
      <c r="E1028" s="331">
        <v>29.84</v>
      </c>
      <c r="F1028" s="331"/>
      <c r="G1028" s="333">
        <f t="shared" si="19"/>
        <v>4531.7799999999907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289</v>
      </c>
      <c r="B1029" s="330">
        <v>5</v>
      </c>
      <c r="C1029" s="298">
        <v>46079</v>
      </c>
      <c r="D1029" s="299" t="s">
        <v>429</v>
      </c>
      <c r="E1029" s="331">
        <v>103.25</v>
      </c>
      <c r="F1029" s="331"/>
      <c r="G1029" s="333">
        <f t="shared" si="19"/>
        <v>4561.6199999999908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8</v>
      </c>
      <c r="C1030" s="298">
        <v>46079</v>
      </c>
      <c r="D1030" s="299" t="s">
        <v>357</v>
      </c>
      <c r="E1030" s="331">
        <v>26.02</v>
      </c>
      <c r="F1030" s="331"/>
      <c r="G1030" s="333">
        <f t="shared" si="19"/>
        <v>4664.8699999999908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294</v>
      </c>
      <c r="B1031" s="330">
        <v>24</v>
      </c>
      <c r="C1031" s="298">
        <v>46079</v>
      </c>
      <c r="D1031" s="299" t="s">
        <v>860</v>
      </c>
      <c r="E1031" s="331">
        <v>84.83</v>
      </c>
      <c r="F1031" s="331"/>
      <c r="G1031" s="333">
        <f t="shared" si="19"/>
        <v>4690.8899999999912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289</v>
      </c>
      <c r="B1032" s="330">
        <v>2</v>
      </c>
      <c r="C1032" s="298">
        <v>46079</v>
      </c>
      <c r="D1032" s="299" t="s">
        <v>296</v>
      </c>
      <c r="E1032" s="331">
        <v>17.87</v>
      </c>
      <c r="F1032" s="331"/>
      <c r="G1032" s="333">
        <f t="shared" si="19"/>
        <v>4775.7199999999912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5</v>
      </c>
      <c r="C1033" s="298">
        <v>46079</v>
      </c>
      <c r="D1033" s="299" t="s">
        <v>430</v>
      </c>
      <c r="E1033" s="331">
        <v>123.64</v>
      </c>
      <c r="F1033" s="331"/>
      <c r="G1033" s="333">
        <f t="shared" si="19"/>
        <v>4793.5899999999911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8</v>
      </c>
      <c r="C1034" s="298">
        <v>46078</v>
      </c>
      <c r="D1034" s="299" t="s">
        <v>319</v>
      </c>
      <c r="E1034" s="331">
        <v>18.5</v>
      </c>
      <c r="F1034" s="331"/>
      <c r="G1034" s="333">
        <f t="shared" si="19"/>
        <v>4917.2299999999914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289</v>
      </c>
      <c r="B1035" s="330">
        <v>4</v>
      </c>
      <c r="C1035" s="298">
        <v>46078</v>
      </c>
      <c r="D1035" s="299" t="s">
        <v>296</v>
      </c>
      <c r="E1035" s="331">
        <v>50.96</v>
      </c>
      <c r="F1035" s="331"/>
      <c r="G1035" s="333">
        <f t="shared" si="19"/>
        <v>4935.7299999999914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8</v>
      </c>
      <c r="C1036" s="298">
        <v>46078</v>
      </c>
      <c r="D1036" s="299" t="s">
        <v>296</v>
      </c>
      <c r="E1036" s="331">
        <v>11.28</v>
      </c>
      <c r="F1036" s="331"/>
      <c r="G1036" s="333">
        <f t="shared" si="19"/>
        <v>4986.6899999999914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294</v>
      </c>
      <c r="B1037" s="330">
        <v>12</v>
      </c>
      <c r="C1037" s="298">
        <v>46078</v>
      </c>
      <c r="D1037" s="299" t="s">
        <v>314</v>
      </c>
      <c r="E1037" s="331">
        <v>204.47</v>
      </c>
      <c r="F1037" s="331"/>
      <c r="G1037" s="333">
        <f t="shared" si="19"/>
        <v>4997.9699999999912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8</v>
      </c>
      <c r="C1038" s="298">
        <v>46078</v>
      </c>
      <c r="D1038" s="299" t="s">
        <v>308</v>
      </c>
      <c r="E1038" s="331">
        <v>47.99</v>
      </c>
      <c r="F1038" s="331"/>
      <c r="G1038" s="333">
        <f t="shared" si="19"/>
        <v>5202.4399999999914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289</v>
      </c>
      <c r="B1039" s="330">
        <v>1</v>
      </c>
      <c r="C1039" s="298">
        <v>46078</v>
      </c>
      <c r="D1039" s="299" t="s">
        <v>304</v>
      </c>
      <c r="E1039" s="331">
        <v>19.09</v>
      </c>
      <c r="F1039" s="331"/>
      <c r="G1039" s="333">
        <f t="shared" si="19"/>
        <v>5250.4299999999912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294</v>
      </c>
      <c r="B1040" s="330">
        <v>23</v>
      </c>
      <c r="C1040" s="298">
        <v>46076</v>
      </c>
      <c r="D1040" s="299" t="s">
        <v>67</v>
      </c>
      <c r="E1040" s="331">
        <v>650.88</v>
      </c>
      <c r="F1040" s="331"/>
      <c r="G1040" s="333">
        <f t="shared" si="19"/>
        <v>5269.5199999999913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289</v>
      </c>
      <c r="B1041" s="330">
        <v>6</v>
      </c>
      <c r="C1041" s="298">
        <v>46076</v>
      </c>
      <c r="D1041" s="299" t="s">
        <v>351</v>
      </c>
      <c r="E1041" s="331">
        <v>35</v>
      </c>
      <c r="F1041" s="331"/>
      <c r="G1041" s="333">
        <f t="shared" si="19"/>
        <v>5920.3999999999915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289</v>
      </c>
      <c r="B1042" s="330">
        <v>1</v>
      </c>
      <c r="C1042" s="298">
        <v>46076</v>
      </c>
      <c r="D1042" s="299" t="s">
        <v>306</v>
      </c>
      <c r="E1042" s="331">
        <v>128.97999999999999</v>
      </c>
      <c r="F1042" s="331"/>
      <c r="G1042" s="333">
        <f t="shared" si="19"/>
        <v>5955.3999999999915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1</v>
      </c>
      <c r="C1043" s="298">
        <v>46076</v>
      </c>
      <c r="D1043" s="299" t="s">
        <v>320</v>
      </c>
      <c r="E1043" s="331">
        <v>52.55</v>
      </c>
      <c r="F1043" s="331"/>
      <c r="G1043" s="333">
        <f t="shared" si="19"/>
        <v>6084.379999999991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289</v>
      </c>
      <c r="B1044" s="330">
        <v>3</v>
      </c>
      <c r="C1044" s="298">
        <v>46075</v>
      </c>
      <c r="D1044" s="299" t="s">
        <v>348</v>
      </c>
      <c r="E1044" s="331">
        <v>13.76</v>
      </c>
      <c r="F1044" s="331"/>
      <c r="G1044" s="333">
        <f t="shared" si="19"/>
        <v>6136.9299999999912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1</v>
      </c>
      <c r="C1045" s="298">
        <v>46075</v>
      </c>
      <c r="D1045" s="299" t="s">
        <v>311</v>
      </c>
      <c r="E1045" s="331">
        <v>187.64</v>
      </c>
      <c r="F1045" s="331"/>
      <c r="G1045" s="333">
        <f t="shared" si="19"/>
        <v>6150.6899999999914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289</v>
      </c>
      <c r="B1046" s="330">
        <v>1</v>
      </c>
      <c r="C1046" s="298">
        <v>46074</v>
      </c>
      <c r="D1046" s="299" t="s">
        <v>393</v>
      </c>
      <c r="E1046" s="331">
        <v>75.78</v>
      </c>
      <c r="F1046" s="331"/>
      <c r="G1046" s="333">
        <f t="shared" si="19"/>
        <v>6338.3299999999917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289</v>
      </c>
      <c r="B1047" s="330">
        <v>2</v>
      </c>
      <c r="C1047" s="298">
        <v>46074</v>
      </c>
      <c r="D1047" s="299" t="s">
        <v>392</v>
      </c>
      <c r="E1047" s="331">
        <v>27.41</v>
      </c>
      <c r="F1047" s="331"/>
      <c r="G1047" s="333">
        <f t="shared" si="19"/>
        <v>6414.1099999999915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289</v>
      </c>
      <c r="B1048" s="330">
        <v>4</v>
      </c>
      <c r="C1048" s="298">
        <v>46074</v>
      </c>
      <c r="D1048" s="299" t="s">
        <v>431</v>
      </c>
      <c r="E1048" s="331">
        <v>32.049999999999997</v>
      </c>
      <c r="F1048" s="331"/>
      <c r="G1048" s="333">
        <f t="shared" si="19"/>
        <v>6441.5199999999913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2</v>
      </c>
      <c r="C1049" s="298">
        <v>46074</v>
      </c>
      <c r="D1049" s="299" t="s">
        <v>358</v>
      </c>
      <c r="E1049" s="331">
        <v>9.4700000000000006</v>
      </c>
      <c r="F1049" s="331"/>
      <c r="G1049" s="333">
        <f t="shared" si="19"/>
        <v>6473.5699999999915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2</v>
      </c>
      <c r="C1050" s="298">
        <v>46073</v>
      </c>
      <c r="D1050" s="299" t="s">
        <v>296</v>
      </c>
      <c r="E1050" s="331">
        <v>14.47</v>
      </c>
      <c r="F1050" s="331"/>
      <c r="G1050" s="333">
        <f t="shared" si="19"/>
        <v>6483.0399999999918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3</v>
      </c>
      <c r="C1051" s="298">
        <v>46073</v>
      </c>
      <c r="D1051" s="299" t="s">
        <v>355</v>
      </c>
      <c r="E1051" s="331">
        <v>11.97</v>
      </c>
      <c r="F1051" s="331"/>
      <c r="G1051" s="333">
        <f t="shared" si="19"/>
        <v>6497.509999999992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289</v>
      </c>
      <c r="B1052" s="330">
        <v>4</v>
      </c>
      <c r="C1052" s="298">
        <v>46073</v>
      </c>
      <c r="D1052" s="299" t="s">
        <v>355</v>
      </c>
      <c r="E1052" s="331">
        <v>59.88</v>
      </c>
      <c r="F1052" s="331"/>
      <c r="G1052" s="333">
        <f t="shared" si="19"/>
        <v>6509.4799999999923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289</v>
      </c>
      <c r="B1053" s="330">
        <v>2</v>
      </c>
      <c r="C1053" s="298">
        <v>46073</v>
      </c>
      <c r="D1053" s="299" t="s">
        <v>418</v>
      </c>
      <c r="E1053" s="331">
        <v>19.57</v>
      </c>
      <c r="F1053" s="331"/>
      <c r="G1053" s="333">
        <f t="shared" si="19"/>
        <v>6569.3599999999924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294</v>
      </c>
      <c r="B1054" s="330">
        <v>22</v>
      </c>
      <c r="C1054" s="298">
        <v>46073</v>
      </c>
      <c r="D1054" s="299" t="s">
        <v>323</v>
      </c>
      <c r="E1054" s="331">
        <v>20.22</v>
      </c>
      <c r="F1054" s="331"/>
      <c r="G1054" s="333">
        <f t="shared" si="19"/>
        <v>6588.9299999999921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289</v>
      </c>
      <c r="B1055" s="330">
        <v>2</v>
      </c>
      <c r="C1055" s="298">
        <v>46073</v>
      </c>
      <c r="D1055" s="299" t="s">
        <v>358</v>
      </c>
      <c r="E1055" s="331">
        <v>5.3</v>
      </c>
      <c r="F1055" s="331"/>
      <c r="G1055" s="333">
        <f t="shared" si="19"/>
        <v>6609.1499999999924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3</v>
      </c>
      <c r="C1056" s="298">
        <v>46073</v>
      </c>
      <c r="D1056" s="299" t="s">
        <v>324</v>
      </c>
      <c r="E1056" s="331">
        <v>8.1300000000000008</v>
      </c>
      <c r="F1056" s="331"/>
      <c r="G1056" s="333">
        <f t="shared" si="19"/>
        <v>6614.4499999999925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4</v>
      </c>
      <c r="C1057" s="298">
        <v>46073</v>
      </c>
      <c r="D1057" s="299" t="s">
        <v>310</v>
      </c>
      <c r="E1057" s="331">
        <v>32.43</v>
      </c>
      <c r="F1057" s="331"/>
      <c r="G1057" s="333">
        <f t="shared" si="19"/>
        <v>6622.5799999999927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8</v>
      </c>
      <c r="C1058" s="298">
        <v>46073</v>
      </c>
      <c r="D1058" s="299" t="s">
        <v>432</v>
      </c>
      <c r="E1058" s="331">
        <v>98.65</v>
      </c>
      <c r="F1058" s="331"/>
      <c r="G1058" s="333">
        <f t="shared" si="19"/>
        <v>6655.0099999999929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6</v>
      </c>
      <c r="C1059" s="298">
        <v>46072</v>
      </c>
      <c r="D1059" s="299" t="s">
        <v>300</v>
      </c>
      <c r="E1059" s="331">
        <v>30.87</v>
      </c>
      <c r="F1059" s="331"/>
      <c r="G1059" s="333">
        <f t="shared" si="19"/>
        <v>6753.6599999999926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6</v>
      </c>
      <c r="C1060" s="298">
        <v>46072</v>
      </c>
      <c r="D1060" s="299" t="s">
        <v>300</v>
      </c>
      <c r="E1060" s="331">
        <v>15.96</v>
      </c>
      <c r="F1060" s="331"/>
      <c r="G1060" s="333">
        <f t="shared" si="19"/>
        <v>6784.5299999999925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2</v>
      </c>
      <c r="C1061" s="298">
        <v>46072</v>
      </c>
      <c r="D1061" s="299" t="s">
        <v>296</v>
      </c>
      <c r="E1061" s="331">
        <v>17.36</v>
      </c>
      <c r="F1061" s="331"/>
      <c r="G1061" s="333">
        <f t="shared" si="19"/>
        <v>6800.4899999999925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294</v>
      </c>
      <c r="B1062" s="330">
        <v>22</v>
      </c>
      <c r="C1062" s="298">
        <v>46072</v>
      </c>
      <c r="D1062" s="299" t="s">
        <v>328</v>
      </c>
      <c r="E1062" s="331">
        <v>7.46</v>
      </c>
      <c r="F1062" s="331"/>
      <c r="G1062" s="333">
        <f t="shared" si="19"/>
        <v>6817.8499999999922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291</v>
      </c>
      <c r="B1063" s="330">
        <v>39</v>
      </c>
      <c r="C1063" s="298">
        <v>46072</v>
      </c>
      <c r="D1063" s="299" t="s">
        <v>292</v>
      </c>
      <c r="E1063" s="331"/>
      <c r="F1063" s="331">
        <v>2763.77</v>
      </c>
      <c r="G1063" s="333">
        <f t="shared" si="19"/>
        <v>6825.3099999999922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335</v>
      </c>
      <c r="B1064" s="330" t="s">
        <v>335</v>
      </c>
      <c r="C1064" s="298">
        <v>46071</v>
      </c>
      <c r="D1064" s="299" t="s">
        <v>336</v>
      </c>
      <c r="E1064" s="331">
        <v>182.55</v>
      </c>
      <c r="F1064" s="331"/>
      <c r="G1064" s="333">
        <f t="shared" si="19"/>
        <v>4061.5399999999927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294</v>
      </c>
      <c r="B1065" s="330">
        <v>15</v>
      </c>
      <c r="C1065" s="298">
        <v>46071</v>
      </c>
      <c r="D1065" s="299" t="s">
        <v>185</v>
      </c>
      <c r="E1065" s="331">
        <v>188.16</v>
      </c>
      <c r="F1065" s="331"/>
      <c r="G1065" s="333">
        <f t="shared" si="19"/>
        <v>4244.0899999999929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291</v>
      </c>
      <c r="B1066" s="330">
        <v>40</v>
      </c>
      <c r="C1066" s="298">
        <v>46071</v>
      </c>
      <c r="D1066" s="299" t="s">
        <v>316</v>
      </c>
      <c r="E1066" s="331"/>
      <c r="F1066" s="331">
        <v>1281.58</v>
      </c>
      <c r="G1066" s="333">
        <f t="shared" si="19"/>
        <v>4432.2499999999927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6</v>
      </c>
      <c r="C1067" s="298">
        <v>46071</v>
      </c>
      <c r="D1067" s="299" t="s">
        <v>433</v>
      </c>
      <c r="E1067" s="331">
        <v>-146</v>
      </c>
      <c r="F1067" s="331"/>
      <c r="G1067" s="333">
        <f t="shared" si="19"/>
        <v>3150.6699999999933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2</v>
      </c>
      <c r="C1068" s="298">
        <v>46071</v>
      </c>
      <c r="D1068" s="299" t="s">
        <v>434</v>
      </c>
      <c r="E1068" s="331">
        <v>-13</v>
      </c>
      <c r="F1068" s="331"/>
      <c r="G1068" s="333">
        <f t="shared" si="19"/>
        <v>3004.6699999999933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335</v>
      </c>
      <c r="B1069" s="330" t="s">
        <v>335</v>
      </c>
      <c r="C1069" s="298">
        <v>46071</v>
      </c>
      <c r="D1069" s="299" t="s">
        <v>460</v>
      </c>
      <c r="E1069" s="331"/>
      <c r="F1069" s="331">
        <v>191</v>
      </c>
      <c r="G1069" s="333">
        <f t="shared" si="19"/>
        <v>2991.6699999999933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6</v>
      </c>
      <c r="C1070" s="298">
        <v>46071</v>
      </c>
      <c r="D1070" s="299" t="s">
        <v>300</v>
      </c>
      <c r="E1070" s="331">
        <v>43.63</v>
      </c>
      <c r="F1070" s="331"/>
      <c r="G1070" s="333">
        <f t="shared" si="19"/>
        <v>2800.6699999999933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289</v>
      </c>
      <c r="B1071" s="330">
        <v>6</v>
      </c>
      <c r="C1071" s="298">
        <v>46071</v>
      </c>
      <c r="D1071" s="299" t="s">
        <v>300</v>
      </c>
      <c r="E1071" s="331">
        <v>10.64</v>
      </c>
      <c r="F1071" s="331"/>
      <c r="G1071" s="333">
        <f t="shared" si="19"/>
        <v>2844.2999999999934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289</v>
      </c>
      <c r="B1072" s="330">
        <v>8</v>
      </c>
      <c r="C1072" s="298">
        <v>46071</v>
      </c>
      <c r="D1072" s="299" t="s">
        <v>296</v>
      </c>
      <c r="E1072" s="331">
        <v>14.87</v>
      </c>
      <c r="F1072" s="331"/>
      <c r="G1072" s="333">
        <f t="shared" si="19"/>
        <v>2854.9399999999932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289</v>
      </c>
      <c r="B1073" s="330">
        <v>2</v>
      </c>
      <c r="C1073" s="298">
        <v>46071</v>
      </c>
      <c r="D1073" s="299" t="s">
        <v>295</v>
      </c>
      <c r="E1073" s="331">
        <v>12.99</v>
      </c>
      <c r="F1073" s="331"/>
      <c r="G1073" s="333">
        <f t="shared" si="19"/>
        <v>2869.8099999999931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289</v>
      </c>
      <c r="B1074" s="330">
        <v>4</v>
      </c>
      <c r="C1074" s="298">
        <v>46071</v>
      </c>
      <c r="D1074" s="299" t="s">
        <v>295</v>
      </c>
      <c r="E1074" s="331">
        <v>29.47</v>
      </c>
      <c r="F1074" s="331"/>
      <c r="G1074" s="333">
        <f t="shared" si="19"/>
        <v>2882.7999999999929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294</v>
      </c>
      <c r="B1075" s="330">
        <v>22</v>
      </c>
      <c r="C1075" s="298">
        <v>46071</v>
      </c>
      <c r="D1075" s="299" t="s">
        <v>401</v>
      </c>
      <c r="E1075" s="331">
        <v>13.84</v>
      </c>
      <c r="F1075" s="331"/>
      <c r="G1075" s="333">
        <f t="shared" si="19"/>
        <v>2912.2699999999927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2</v>
      </c>
      <c r="C1076" s="298">
        <v>46071</v>
      </c>
      <c r="D1076" s="299" t="s">
        <v>435</v>
      </c>
      <c r="E1076" s="331">
        <v>64.569999999999993</v>
      </c>
      <c r="F1076" s="331"/>
      <c r="G1076" s="333">
        <f t="shared" si="19"/>
        <v>2926.1099999999929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294</v>
      </c>
      <c r="B1077" s="330">
        <v>21</v>
      </c>
      <c r="C1077" s="298">
        <v>46070</v>
      </c>
      <c r="D1077" s="299" t="s">
        <v>194</v>
      </c>
      <c r="E1077" s="331">
        <v>81</v>
      </c>
      <c r="F1077" s="331"/>
      <c r="G1077" s="333">
        <f t="shared" si="19"/>
        <v>2990.679999999993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289</v>
      </c>
      <c r="B1078" s="330">
        <v>2</v>
      </c>
      <c r="C1078" s="298">
        <v>46070</v>
      </c>
      <c r="D1078" s="299" t="s">
        <v>384</v>
      </c>
      <c r="E1078" s="331">
        <v>81.41</v>
      </c>
      <c r="F1078" s="331"/>
      <c r="G1078" s="333">
        <f t="shared" si="19"/>
        <v>3071.679999999993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289</v>
      </c>
      <c r="B1079" s="330">
        <v>6</v>
      </c>
      <c r="C1079" s="298">
        <v>46070</v>
      </c>
      <c r="D1079" s="299" t="s">
        <v>300</v>
      </c>
      <c r="E1079" s="331">
        <v>113.74</v>
      </c>
      <c r="F1079" s="331"/>
      <c r="G1079" s="333">
        <f t="shared" si="19"/>
        <v>3153.0899999999929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294</v>
      </c>
      <c r="B1080" s="330">
        <v>43</v>
      </c>
      <c r="C1080" s="298">
        <v>46070</v>
      </c>
      <c r="D1080" s="299" t="s">
        <v>333</v>
      </c>
      <c r="E1080" s="331">
        <v>29.8</v>
      </c>
      <c r="F1080" s="331"/>
      <c r="G1080" s="333">
        <f t="shared" si="19"/>
        <v>3266.8299999999927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294</v>
      </c>
      <c r="B1081" s="330">
        <v>42</v>
      </c>
      <c r="C1081" s="298">
        <v>46070</v>
      </c>
      <c r="D1081" s="299" t="s">
        <v>333</v>
      </c>
      <c r="E1081" s="331">
        <v>37.25</v>
      </c>
      <c r="F1081" s="331"/>
      <c r="G1081" s="333">
        <f t="shared" si="19"/>
        <v>3296.6299999999928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2</v>
      </c>
      <c r="C1082" s="298">
        <v>46070</v>
      </c>
      <c r="D1082" s="299" t="s">
        <v>424</v>
      </c>
      <c r="E1082" s="331">
        <v>7.97</v>
      </c>
      <c r="F1082" s="331"/>
      <c r="G1082" s="333">
        <f t="shared" si="19"/>
        <v>3333.8799999999928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294</v>
      </c>
      <c r="B1083" s="330">
        <v>17</v>
      </c>
      <c r="C1083" s="298">
        <v>46070</v>
      </c>
      <c r="D1083" s="299" t="s">
        <v>188</v>
      </c>
      <c r="E1083" s="331">
        <v>42.65</v>
      </c>
      <c r="F1083" s="331"/>
      <c r="G1083" s="333">
        <f t="shared" si="19"/>
        <v>3341.8499999999926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6</v>
      </c>
      <c r="C1084" s="298">
        <v>46070</v>
      </c>
      <c r="D1084" s="299" t="s">
        <v>436</v>
      </c>
      <c r="E1084" s="331">
        <v>40</v>
      </c>
      <c r="F1084" s="331"/>
      <c r="G1084" s="333">
        <f t="shared" si="19"/>
        <v>3384.4999999999927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294</v>
      </c>
      <c r="B1085" s="330">
        <v>11</v>
      </c>
      <c r="C1085" s="298">
        <v>46070</v>
      </c>
      <c r="D1085" s="299" t="s">
        <v>178</v>
      </c>
      <c r="E1085" s="331">
        <v>480.91</v>
      </c>
      <c r="F1085" s="331"/>
      <c r="G1085" s="333">
        <f t="shared" si="19"/>
        <v>3424.4999999999927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294</v>
      </c>
      <c r="B1086" s="330">
        <v>23</v>
      </c>
      <c r="C1086" s="298">
        <v>46070</v>
      </c>
      <c r="D1086" s="299" t="s">
        <v>63</v>
      </c>
      <c r="E1086" s="331">
        <v>529.46</v>
      </c>
      <c r="F1086" s="331"/>
      <c r="G1086" s="333">
        <f t="shared" si="19"/>
        <v>3905.4099999999926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2</v>
      </c>
      <c r="C1087" s="298">
        <v>46069</v>
      </c>
      <c r="D1087" s="299" t="s">
        <v>324</v>
      </c>
      <c r="E1087" s="331">
        <v>16.079999999999998</v>
      </c>
      <c r="F1087" s="331"/>
      <c r="G1087" s="333">
        <f t="shared" si="19"/>
        <v>4434.8699999999926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289</v>
      </c>
      <c r="B1088" s="330">
        <v>6</v>
      </c>
      <c r="C1088" s="298">
        <v>46069</v>
      </c>
      <c r="D1088" s="299" t="s">
        <v>300</v>
      </c>
      <c r="E1088" s="331">
        <v>21.17</v>
      </c>
      <c r="F1088" s="331"/>
      <c r="G1088" s="333">
        <f t="shared" si="19"/>
        <v>4450.9499999999925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6</v>
      </c>
      <c r="C1089" s="298">
        <v>46069</v>
      </c>
      <c r="D1089" s="299" t="s">
        <v>300</v>
      </c>
      <c r="E1089" s="331">
        <v>17.03</v>
      </c>
      <c r="F1089" s="331"/>
      <c r="G1089" s="333">
        <f t="shared" si="19"/>
        <v>4472.1199999999926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2</v>
      </c>
      <c r="C1090" s="298">
        <v>46069</v>
      </c>
      <c r="D1090" s="299" t="s">
        <v>296</v>
      </c>
      <c r="E1090" s="331">
        <v>18.309999999999999</v>
      </c>
      <c r="F1090" s="331"/>
      <c r="G1090" s="333">
        <f t="shared" si="19"/>
        <v>4489.1499999999924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289</v>
      </c>
      <c r="B1091" s="330">
        <v>2</v>
      </c>
      <c r="C1091" s="298">
        <v>46069</v>
      </c>
      <c r="D1091" s="299" t="s">
        <v>301</v>
      </c>
      <c r="E1091" s="331">
        <v>19.3</v>
      </c>
      <c r="F1091" s="331"/>
      <c r="G1091" s="333">
        <f t="shared" si="19"/>
        <v>4507.4599999999928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6</v>
      </c>
      <c r="C1092" s="298">
        <v>46069</v>
      </c>
      <c r="D1092" s="299" t="s">
        <v>397</v>
      </c>
      <c r="E1092" s="331">
        <v>24.67</v>
      </c>
      <c r="F1092" s="331"/>
      <c r="G1092" s="333">
        <f t="shared" si="19"/>
        <v>4526.7599999999929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287</v>
      </c>
      <c r="B1093" s="330" t="s">
        <v>287</v>
      </c>
      <c r="C1093" s="298">
        <v>46069</v>
      </c>
      <c r="D1093" s="299" t="s">
        <v>397</v>
      </c>
      <c r="E1093" s="331">
        <v>152.41999999999999</v>
      </c>
      <c r="F1093" s="331">
        <v>152.41999999999999</v>
      </c>
      <c r="G1093" s="333">
        <f t="shared" si="19"/>
        <v>4551.429999999993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289</v>
      </c>
      <c r="B1094" s="330">
        <v>6</v>
      </c>
      <c r="C1094" s="298">
        <v>46068</v>
      </c>
      <c r="D1094" s="299" t="s">
        <v>437</v>
      </c>
      <c r="E1094" s="331">
        <v>233.83</v>
      </c>
      <c r="F1094" s="331"/>
      <c r="G1094" s="333">
        <f t="shared" si="19"/>
        <v>4551.429999999993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289</v>
      </c>
      <c r="B1095" s="330">
        <v>2</v>
      </c>
      <c r="C1095" s="298">
        <v>46068</v>
      </c>
      <c r="D1095" s="299" t="s">
        <v>326</v>
      </c>
      <c r="E1095" s="331">
        <v>50.87</v>
      </c>
      <c r="F1095" s="331"/>
      <c r="G1095" s="333">
        <f t="shared" si="19"/>
        <v>4785.2599999999929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289</v>
      </c>
      <c r="B1096" s="330">
        <v>2</v>
      </c>
      <c r="C1096" s="298">
        <v>46068</v>
      </c>
      <c r="D1096" s="299" t="s">
        <v>438</v>
      </c>
      <c r="E1096" s="331">
        <v>16</v>
      </c>
      <c r="F1096" s="331"/>
      <c r="G1096" s="333">
        <f t="shared" si="19"/>
        <v>4836.1299999999928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289</v>
      </c>
      <c r="B1097" s="330">
        <v>2</v>
      </c>
      <c r="C1097" s="298">
        <v>46068</v>
      </c>
      <c r="D1097" s="299" t="s">
        <v>353</v>
      </c>
      <c r="E1097" s="331">
        <v>30</v>
      </c>
      <c r="F1097" s="331"/>
      <c r="G1097" s="333">
        <f t="shared" si="19"/>
        <v>4852.1299999999928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289</v>
      </c>
      <c r="B1098" s="330">
        <v>6</v>
      </c>
      <c r="C1098" s="298">
        <v>46068</v>
      </c>
      <c r="D1098" s="299" t="s">
        <v>306</v>
      </c>
      <c r="E1098" s="331">
        <v>76</v>
      </c>
      <c r="F1098" s="331"/>
      <c r="G1098" s="333">
        <f t="shared" si="19"/>
        <v>4882.1299999999928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289</v>
      </c>
      <c r="B1099" s="330">
        <v>3</v>
      </c>
      <c r="C1099" s="298">
        <v>46068</v>
      </c>
      <c r="D1099" s="299" t="s">
        <v>348</v>
      </c>
      <c r="E1099" s="331">
        <v>3.59</v>
      </c>
      <c r="F1099" s="331"/>
      <c r="G1099" s="333">
        <f t="shared" si="19"/>
        <v>4958.1299999999928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289</v>
      </c>
      <c r="B1100" s="330">
        <v>6</v>
      </c>
      <c r="C1100" s="298">
        <v>46068</v>
      </c>
      <c r="D1100" s="299" t="s">
        <v>439</v>
      </c>
      <c r="E1100" s="331">
        <v>70</v>
      </c>
      <c r="F1100" s="331"/>
      <c r="G1100" s="333">
        <f t="shared" si="19"/>
        <v>4961.719999999993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289</v>
      </c>
      <c r="B1101" s="330">
        <v>8</v>
      </c>
      <c r="C1101" s="298">
        <v>46068</v>
      </c>
      <c r="D1101" s="299" t="s">
        <v>440</v>
      </c>
      <c r="E1101" s="331">
        <v>175</v>
      </c>
      <c r="F1101" s="331"/>
      <c r="G1101" s="333">
        <f t="shared" si="19"/>
        <v>5031.719999999993</v>
      </c>
      <c r="H1101" s="334" t="s">
        <v>298</v>
      </c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289</v>
      </c>
      <c r="B1102" s="330">
        <v>8</v>
      </c>
      <c r="C1102" s="298">
        <v>46067</v>
      </c>
      <c r="D1102" s="299" t="s">
        <v>319</v>
      </c>
      <c r="E1102" s="331">
        <v>13.09</v>
      </c>
      <c r="F1102" s="331"/>
      <c r="G1102" s="333">
        <f t="shared" si="19"/>
        <v>5206.719999999993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289</v>
      </c>
      <c r="B1103" s="330">
        <v>3</v>
      </c>
      <c r="C1103" s="298">
        <v>46067</v>
      </c>
      <c r="D1103" s="299" t="s">
        <v>296</v>
      </c>
      <c r="E1103" s="331">
        <v>7.56</v>
      </c>
      <c r="F1103" s="331"/>
      <c r="G1103" s="333">
        <f t="shared" si="19"/>
        <v>5219.8099999999931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289</v>
      </c>
      <c r="B1104" s="330">
        <v>4</v>
      </c>
      <c r="C1104" s="298">
        <v>46067</v>
      </c>
      <c r="D1104" s="299" t="s">
        <v>296</v>
      </c>
      <c r="E1104" s="331">
        <v>32.409999999999997</v>
      </c>
      <c r="F1104" s="331"/>
      <c r="G1104" s="333">
        <f t="shared" si="19"/>
        <v>5227.3699999999935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5</v>
      </c>
      <c r="C1105" s="298">
        <v>46067</v>
      </c>
      <c r="D1105" s="299" t="s">
        <v>441</v>
      </c>
      <c r="E1105" s="331">
        <v>400</v>
      </c>
      <c r="F1105" s="331"/>
      <c r="G1105" s="333">
        <f t="shared" si="19"/>
        <v>5259.7799999999934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8</v>
      </c>
      <c r="C1106" s="298">
        <v>46066</v>
      </c>
      <c r="D1106" s="299" t="s">
        <v>319</v>
      </c>
      <c r="E1106" s="331">
        <v>41.51</v>
      </c>
      <c r="F1106" s="331"/>
      <c r="G1106" s="333">
        <f t="shared" si="19"/>
        <v>5659.7799999999934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289</v>
      </c>
      <c r="B1107" s="330">
        <v>4</v>
      </c>
      <c r="C1107" s="298">
        <v>46066</v>
      </c>
      <c r="D1107" s="299" t="s">
        <v>296</v>
      </c>
      <c r="E1107" s="331">
        <v>21.55</v>
      </c>
      <c r="F1107" s="331"/>
      <c r="G1107" s="333">
        <f t="shared" si="19"/>
        <v>5701.2899999999936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2</v>
      </c>
      <c r="C1108" s="298">
        <v>46066</v>
      </c>
      <c r="D1108" s="299" t="s">
        <v>358</v>
      </c>
      <c r="E1108" s="331">
        <v>12.45</v>
      </c>
      <c r="F1108" s="331"/>
      <c r="G1108" s="333">
        <f t="shared" si="19"/>
        <v>5722.8399999999938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287</v>
      </c>
      <c r="B1109" s="330" t="s">
        <v>287</v>
      </c>
      <c r="C1109" s="298">
        <v>46066</v>
      </c>
      <c r="D1109" s="299" t="s">
        <v>397</v>
      </c>
      <c r="E1109" s="331">
        <v>91.38</v>
      </c>
      <c r="F1109" s="331">
        <v>91.38</v>
      </c>
      <c r="G1109" s="333">
        <f t="shared" si="19"/>
        <v>5735.2899999999936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289</v>
      </c>
      <c r="B1110" s="330">
        <v>1</v>
      </c>
      <c r="C1110" s="298">
        <v>46066</v>
      </c>
      <c r="D1110" s="299" t="s">
        <v>311</v>
      </c>
      <c r="E1110" s="331">
        <v>16.48</v>
      </c>
      <c r="F1110" s="331"/>
      <c r="G1110" s="333">
        <f t="shared" si="19"/>
        <v>5735.2899999999936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1</v>
      </c>
      <c r="C1111" s="298">
        <v>46066</v>
      </c>
      <c r="D1111" s="299" t="s">
        <v>428</v>
      </c>
      <c r="E1111" s="331">
        <v>12.76</v>
      </c>
      <c r="F1111" s="331"/>
      <c r="G1111" s="333">
        <f t="shared" si="19"/>
        <v>5751.7699999999932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289</v>
      </c>
      <c r="B1112" s="330">
        <v>4</v>
      </c>
      <c r="C1112" s="298">
        <v>46066</v>
      </c>
      <c r="D1112" s="299" t="s">
        <v>329</v>
      </c>
      <c r="E1112" s="331">
        <v>37.9</v>
      </c>
      <c r="F1112" s="331"/>
      <c r="G1112" s="333">
        <f t="shared" si="19"/>
        <v>5764.5299999999934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291</v>
      </c>
      <c r="B1113" s="330">
        <v>40</v>
      </c>
      <c r="C1113" s="298">
        <v>46066</v>
      </c>
      <c r="D1113" s="299" t="s">
        <v>316</v>
      </c>
      <c r="E1113" s="331"/>
      <c r="F1113" s="331">
        <v>427.18</v>
      </c>
      <c r="G1113" s="333">
        <f t="shared" si="19"/>
        <v>5802.429999999993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291</v>
      </c>
      <c r="B1114" s="330">
        <v>38</v>
      </c>
      <c r="C1114" s="298">
        <v>46066</v>
      </c>
      <c r="D1114" s="299" t="s">
        <v>293</v>
      </c>
      <c r="E1114" s="331"/>
      <c r="F1114" s="331">
        <v>4278.16</v>
      </c>
      <c r="G1114" s="333">
        <f t="shared" si="19"/>
        <v>5375.2499999999927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8</v>
      </c>
      <c r="C1115" s="298">
        <v>46065</v>
      </c>
      <c r="D1115" s="299" t="s">
        <v>357</v>
      </c>
      <c r="E1115" s="331">
        <v>111.36</v>
      </c>
      <c r="F1115" s="331"/>
      <c r="G1115" s="333">
        <f t="shared" si="19"/>
        <v>1097.0899999999931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6</v>
      </c>
      <c r="C1116" s="298">
        <v>46065</v>
      </c>
      <c r="D1116" s="299" t="s">
        <v>442</v>
      </c>
      <c r="E1116" s="331">
        <v>16</v>
      </c>
      <c r="F1116" s="331"/>
      <c r="G1116" s="333">
        <f t="shared" si="19"/>
        <v>1208.449999999993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289</v>
      </c>
      <c r="B1117" s="330">
        <v>6</v>
      </c>
      <c r="C1117" s="298">
        <v>46065</v>
      </c>
      <c r="D1117" s="299" t="s">
        <v>300</v>
      </c>
      <c r="E1117" s="331">
        <v>29.81</v>
      </c>
      <c r="F1117" s="331"/>
      <c r="G1117" s="333">
        <f t="shared" si="19"/>
        <v>1224.449999999993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294</v>
      </c>
      <c r="B1118" s="330">
        <v>19</v>
      </c>
      <c r="C1118" s="298">
        <v>46065</v>
      </c>
      <c r="D1118" s="299" t="s">
        <v>191</v>
      </c>
      <c r="E1118" s="331">
        <v>200</v>
      </c>
      <c r="F1118" s="331"/>
      <c r="G1118" s="333">
        <f t="shared" si="19"/>
        <v>1254.2599999999929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289</v>
      </c>
      <c r="B1119" s="330">
        <v>2</v>
      </c>
      <c r="C1119" s="298">
        <v>46065</v>
      </c>
      <c r="D1119" s="299" t="s">
        <v>296</v>
      </c>
      <c r="E1119" s="331">
        <v>7.56</v>
      </c>
      <c r="F1119" s="331"/>
      <c r="G1119" s="333">
        <f t="shared" si="19"/>
        <v>1454.2599999999929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289</v>
      </c>
      <c r="B1120" s="330">
        <v>4</v>
      </c>
      <c r="C1120" s="298">
        <v>46065</v>
      </c>
      <c r="D1120" s="299" t="s">
        <v>296</v>
      </c>
      <c r="E1120" s="331">
        <v>65.78</v>
      </c>
      <c r="F1120" s="331"/>
      <c r="G1120" s="333">
        <f t="shared" si="19"/>
        <v>1461.8199999999929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3</v>
      </c>
      <c r="C1121" s="298">
        <v>46065</v>
      </c>
      <c r="D1121" s="299" t="s">
        <v>296</v>
      </c>
      <c r="E1121" s="331">
        <v>3.93</v>
      </c>
      <c r="F1121" s="331"/>
      <c r="G1121" s="333">
        <f t="shared" si="19"/>
        <v>1527.5999999999929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289</v>
      </c>
      <c r="B1122" s="330">
        <v>7</v>
      </c>
      <c r="C1122" s="298">
        <v>46065</v>
      </c>
      <c r="D1122" s="299" t="s">
        <v>443</v>
      </c>
      <c r="E1122" s="331">
        <v>564.83000000000004</v>
      </c>
      <c r="F1122" s="331"/>
      <c r="G1122" s="333">
        <f t="shared" si="19"/>
        <v>1531.5299999999929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289</v>
      </c>
      <c r="B1123" s="330">
        <v>7</v>
      </c>
      <c r="C1123" s="298">
        <v>46065</v>
      </c>
      <c r="D1123" s="299" t="s">
        <v>444</v>
      </c>
      <c r="E1123" s="331">
        <v>70.180000000000007</v>
      </c>
      <c r="F1123" s="331"/>
      <c r="G1123" s="333">
        <f t="shared" si="19"/>
        <v>2096.3599999999929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289</v>
      </c>
      <c r="B1124" s="330">
        <v>6</v>
      </c>
      <c r="C1124" s="298">
        <v>46065</v>
      </c>
      <c r="D1124" s="299" t="s">
        <v>445</v>
      </c>
      <c r="E1124" s="331">
        <v>2.66</v>
      </c>
      <c r="F1124" s="331"/>
      <c r="G1124" s="333">
        <f t="shared" si="19"/>
        <v>2166.5399999999927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289</v>
      </c>
      <c r="B1125" s="330">
        <v>5</v>
      </c>
      <c r="C1125" s="298">
        <v>46064</v>
      </c>
      <c r="D1125" s="299" t="s">
        <v>429</v>
      </c>
      <c r="E1125" s="331">
        <v>103.25</v>
      </c>
      <c r="F1125" s="331"/>
      <c r="G1125" s="333">
        <f t="shared" si="19"/>
        <v>2169.1999999999925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4</v>
      </c>
      <c r="C1126" s="298">
        <v>46064</v>
      </c>
      <c r="D1126" s="299" t="s">
        <v>363</v>
      </c>
      <c r="E1126" s="331">
        <v>30.39</v>
      </c>
      <c r="F1126" s="331"/>
      <c r="G1126" s="333">
        <f t="shared" si="19"/>
        <v>2272.4499999999925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289</v>
      </c>
      <c r="B1127" s="330">
        <v>2</v>
      </c>
      <c r="C1127" s="298">
        <v>46064</v>
      </c>
      <c r="D1127" s="299" t="s">
        <v>296</v>
      </c>
      <c r="E1127" s="331">
        <v>9.92</v>
      </c>
      <c r="F1127" s="331"/>
      <c r="G1127" s="333">
        <f t="shared" si="19"/>
        <v>2302.8399999999924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289</v>
      </c>
      <c r="B1128" s="330">
        <v>3</v>
      </c>
      <c r="C1128" s="298">
        <v>46064</v>
      </c>
      <c r="D1128" s="299" t="s">
        <v>295</v>
      </c>
      <c r="E1128" s="331">
        <v>3.49</v>
      </c>
      <c r="F1128" s="331"/>
      <c r="G1128" s="333">
        <f t="shared" si="19"/>
        <v>2312.7599999999925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294</v>
      </c>
      <c r="B1129" s="330">
        <v>22</v>
      </c>
      <c r="C1129" s="298">
        <v>46064</v>
      </c>
      <c r="D1129" s="299" t="s">
        <v>352</v>
      </c>
      <c r="E1129" s="331">
        <v>19.16</v>
      </c>
      <c r="F1129" s="331"/>
      <c r="G1129" s="333">
        <f t="shared" si="19"/>
        <v>2316.2499999999923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6</v>
      </c>
      <c r="C1130" s="298">
        <v>46063</v>
      </c>
      <c r="D1130" s="299" t="s">
        <v>412</v>
      </c>
      <c r="E1130" s="331">
        <v>-8</v>
      </c>
      <c r="F1130" s="331"/>
      <c r="G1130" s="333">
        <f t="shared" si="19"/>
        <v>2335.4099999999921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289</v>
      </c>
      <c r="B1131" s="330">
        <v>6</v>
      </c>
      <c r="C1131" s="298">
        <v>46063</v>
      </c>
      <c r="D1131" s="299" t="s">
        <v>446</v>
      </c>
      <c r="E1131" s="331">
        <v>-0.04</v>
      </c>
      <c r="F1131" s="331"/>
      <c r="G1131" s="333">
        <f t="shared" si="19"/>
        <v>2327.4099999999921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335</v>
      </c>
      <c r="B1132" s="330" t="s">
        <v>335</v>
      </c>
      <c r="C1132" s="298">
        <v>46063</v>
      </c>
      <c r="D1132" s="299" t="s">
        <v>447</v>
      </c>
      <c r="E1132" s="331">
        <v>65.78</v>
      </c>
      <c r="F1132" s="331"/>
      <c r="G1132" s="333">
        <f t="shared" si="19"/>
        <v>2327.3699999999922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294</v>
      </c>
      <c r="B1133" s="330">
        <v>13</v>
      </c>
      <c r="C1133" s="298">
        <v>46063</v>
      </c>
      <c r="D1133" s="299" t="s">
        <v>182</v>
      </c>
      <c r="E1133" s="331">
        <v>159.35</v>
      </c>
      <c r="F1133" s="331"/>
      <c r="G1133" s="333">
        <f t="shared" si="19"/>
        <v>2393.1499999999924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289</v>
      </c>
      <c r="B1134" s="330">
        <v>2</v>
      </c>
      <c r="C1134" s="298">
        <v>46063</v>
      </c>
      <c r="D1134" s="299" t="s">
        <v>296</v>
      </c>
      <c r="E1134" s="331">
        <v>16.29</v>
      </c>
      <c r="F1134" s="331"/>
      <c r="G1134" s="333">
        <f t="shared" si="19"/>
        <v>2552.4999999999923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289</v>
      </c>
      <c r="B1135" s="330">
        <v>1</v>
      </c>
      <c r="C1135" s="298">
        <v>46063</v>
      </c>
      <c r="D1135" s="299" t="s">
        <v>311</v>
      </c>
      <c r="E1135" s="331">
        <v>19.329999999999998</v>
      </c>
      <c r="F1135" s="331"/>
      <c r="G1135" s="333">
        <f t="shared" si="19"/>
        <v>2568.7899999999922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289</v>
      </c>
      <c r="B1136" s="330">
        <v>3</v>
      </c>
      <c r="C1136" s="298">
        <v>46062</v>
      </c>
      <c r="D1136" s="299" t="s">
        <v>448</v>
      </c>
      <c r="E1136" s="331">
        <v>8.61</v>
      </c>
      <c r="F1136" s="331"/>
      <c r="G1136" s="333">
        <f t="shared" ref="G1136:G1381" si="20">G1137-E1136+F1136</f>
        <v>2588.1199999999922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289</v>
      </c>
      <c r="B1137" s="330">
        <v>2</v>
      </c>
      <c r="C1137" s="298">
        <v>46062</v>
      </c>
      <c r="D1137" s="299" t="s">
        <v>296</v>
      </c>
      <c r="E1137" s="331">
        <v>13.41</v>
      </c>
      <c r="F1137" s="331"/>
      <c r="G1137" s="333">
        <f t="shared" si="20"/>
        <v>2596.7299999999923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294</v>
      </c>
      <c r="B1138" s="330">
        <v>18</v>
      </c>
      <c r="C1138" s="298">
        <v>46062</v>
      </c>
      <c r="D1138" s="299" t="s">
        <v>361</v>
      </c>
      <c r="E1138" s="331">
        <v>400</v>
      </c>
      <c r="F1138" s="331"/>
      <c r="G1138" s="333">
        <f t="shared" si="20"/>
        <v>2610.1399999999921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294</v>
      </c>
      <c r="B1139" s="330">
        <v>9</v>
      </c>
      <c r="C1139" s="298">
        <v>46062</v>
      </c>
      <c r="D1139" s="299" t="s">
        <v>58</v>
      </c>
      <c r="E1139" s="331">
        <v>1281.53</v>
      </c>
      <c r="F1139" s="331"/>
      <c r="G1139" s="333">
        <f t="shared" si="20"/>
        <v>3010.1399999999921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289</v>
      </c>
      <c r="B1140" s="330">
        <v>5</v>
      </c>
      <c r="C1140" s="298">
        <v>46062</v>
      </c>
      <c r="D1140" s="299" t="s">
        <v>449</v>
      </c>
      <c r="E1140" s="331">
        <v>50</v>
      </c>
      <c r="F1140" s="331"/>
      <c r="G1140" s="333">
        <f t="shared" si="20"/>
        <v>4291.6699999999919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289</v>
      </c>
      <c r="B1141" s="330">
        <v>2</v>
      </c>
      <c r="C1141" s="298">
        <v>46062</v>
      </c>
      <c r="D1141" s="299" t="s">
        <v>450</v>
      </c>
      <c r="E1141" s="331">
        <v>12.1</v>
      </c>
      <c r="F1141" s="331"/>
      <c r="G1141" s="333">
        <f t="shared" si="20"/>
        <v>4341.6699999999919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289</v>
      </c>
      <c r="B1142" s="330">
        <v>1</v>
      </c>
      <c r="C1142" s="298">
        <v>46061</v>
      </c>
      <c r="D1142" s="299" t="s">
        <v>306</v>
      </c>
      <c r="E1142" s="331">
        <v>72.099999999999994</v>
      </c>
      <c r="F1142" s="331"/>
      <c r="G1142" s="333">
        <f t="shared" si="20"/>
        <v>4353.7699999999923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289</v>
      </c>
      <c r="B1143" s="330">
        <v>8</v>
      </c>
      <c r="C1143" s="298">
        <v>46061</v>
      </c>
      <c r="D1143" s="299" t="s">
        <v>319</v>
      </c>
      <c r="E1143" s="331">
        <v>30.25</v>
      </c>
      <c r="F1143" s="331"/>
      <c r="G1143" s="333">
        <f t="shared" si="20"/>
        <v>4425.8699999999926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289</v>
      </c>
      <c r="B1144" s="330">
        <v>3</v>
      </c>
      <c r="C1144" s="298">
        <v>46061</v>
      </c>
      <c r="D1144" s="299" t="s">
        <v>296</v>
      </c>
      <c r="E1144" s="331">
        <v>3.72</v>
      </c>
      <c r="F1144" s="331"/>
      <c r="G1144" s="333">
        <f t="shared" si="20"/>
        <v>4456.1199999999926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289</v>
      </c>
      <c r="B1145" s="330">
        <v>4</v>
      </c>
      <c r="C1145" s="298">
        <v>46061</v>
      </c>
      <c r="D1145" s="299" t="s">
        <v>296</v>
      </c>
      <c r="E1145" s="331">
        <v>41.6</v>
      </c>
      <c r="F1145" s="331"/>
      <c r="G1145" s="333">
        <f t="shared" si="20"/>
        <v>4459.8399999999929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289</v>
      </c>
      <c r="B1146" s="330">
        <v>3</v>
      </c>
      <c r="C1146" s="298">
        <v>46061</v>
      </c>
      <c r="D1146" s="299" t="s">
        <v>451</v>
      </c>
      <c r="E1146" s="331">
        <v>1</v>
      </c>
      <c r="F1146" s="331"/>
      <c r="G1146" s="333">
        <f t="shared" si="20"/>
        <v>4501.4399999999932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289</v>
      </c>
      <c r="B1147" s="330">
        <v>2</v>
      </c>
      <c r="C1147" s="298">
        <v>46061</v>
      </c>
      <c r="D1147" s="299" t="s">
        <v>358</v>
      </c>
      <c r="E1147" s="331">
        <v>10.17</v>
      </c>
      <c r="F1147" s="331"/>
      <c r="G1147" s="333">
        <f t="shared" si="20"/>
        <v>4502.4399999999932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287</v>
      </c>
      <c r="B1148" s="330" t="s">
        <v>287</v>
      </c>
      <c r="C1148" s="298">
        <v>46060</v>
      </c>
      <c r="D1148" s="299" t="s">
        <v>452</v>
      </c>
      <c r="E1148" s="331">
        <v>367.77</v>
      </c>
      <c r="F1148" s="331">
        <v>367.77</v>
      </c>
      <c r="G1148" s="333">
        <f t="shared" si="20"/>
        <v>4512.6099999999933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289</v>
      </c>
      <c r="B1149" s="330">
        <v>4</v>
      </c>
      <c r="C1149" s="298">
        <v>46060</v>
      </c>
      <c r="D1149" s="299" t="s">
        <v>310</v>
      </c>
      <c r="E1149" s="331">
        <v>32.36</v>
      </c>
      <c r="F1149" s="331"/>
      <c r="G1149" s="333">
        <f t="shared" si="20"/>
        <v>4512.6099999999933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289</v>
      </c>
      <c r="B1150" s="330">
        <v>6</v>
      </c>
      <c r="C1150" s="298">
        <v>46060</v>
      </c>
      <c r="D1150" s="299" t="s">
        <v>453</v>
      </c>
      <c r="E1150" s="331">
        <v>41.39</v>
      </c>
      <c r="F1150" s="331"/>
      <c r="G1150" s="333">
        <f t="shared" si="20"/>
        <v>4544.969999999993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289</v>
      </c>
      <c r="B1151" s="330">
        <v>1</v>
      </c>
      <c r="C1151" s="298">
        <v>46060</v>
      </c>
      <c r="D1151" s="299" t="s">
        <v>445</v>
      </c>
      <c r="E1151" s="331">
        <v>35.770000000000003</v>
      </c>
      <c r="F1151" s="331"/>
      <c r="G1151" s="333">
        <f t="shared" si="20"/>
        <v>4586.3599999999933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3</v>
      </c>
      <c r="C1152" s="298">
        <v>46060</v>
      </c>
      <c r="D1152" s="299" t="s">
        <v>348</v>
      </c>
      <c r="E1152" s="331">
        <v>25</v>
      </c>
      <c r="F1152" s="331"/>
      <c r="G1152" s="333">
        <f t="shared" si="20"/>
        <v>4622.1299999999937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289</v>
      </c>
      <c r="B1153" s="330">
        <v>8</v>
      </c>
      <c r="C1153" s="298">
        <v>46060</v>
      </c>
      <c r="D1153" s="299" t="s">
        <v>296</v>
      </c>
      <c r="E1153" s="331">
        <v>6.69</v>
      </c>
      <c r="F1153" s="331"/>
      <c r="G1153" s="333">
        <f t="shared" si="20"/>
        <v>4647.1299999999937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289</v>
      </c>
      <c r="B1154" s="330">
        <v>4</v>
      </c>
      <c r="C1154" s="298">
        <v>46060</v>
      </c>
      <c r="D1154" s="299" t="s">
        <v>296</v>
      </c>
      <c r="E1154" s="331">
        <v>47.85</v>
      </c>
      <c r="F1154" s="331"/>
      <c r="G1154" s="333">
        <f t="shared" si="20"/>
        <v>4653.8199999999933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289</v>
      </c>
      <c r="B1155" s="330">
        <v>2</v>
      </c>
      <c r="C1155" s="298">
        <v>46059</v>
      </c>
      <c r="D1155" s="299" t="s">
        <v>301</v>
      </c>
      <c r="E1155" s="331">
        <v>20</v>
      </c>
      <c r="F1155" s="331"/>
      <c r="G1155" s="333">
        <f t="shared" si="20"/>
        <v>4701.6699999999937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291</v>
      </c>
      <c r="B1156" s="330">
        <v>40</v>
      </c>
      <c r="C1156" s="298">
        <v>46059</v>
      </c>
      <c r="D1156" s="299" t="s">
        <v>316</v>
      </c>
      <c r="E1156" s="331"/>
      <c r="F1156" s="331">
        <v>822.99</v>
      </c>
      <c r="G1156" s="333">
        <f t="shared" si="20"/>
        <v>4721.6699999999937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294</v>
      </c>
      <c r="B1157" s="330">
        <v>14</v>
      </c>
      <c r="C1157" s="298">
        <v>46059</v>
      </c>
      <c r="D1157" s="299" t="s">
        <v>366</v>
      </c>
      <c r="E1157" s="331">
        <v>66.67</v>
      </c>
      <c r="F1157" s="331"/>
      <c r="G1157" s="333">
        <f t="shared" si="20"/>
        <v>3898.6799999999935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289</v>
      </c>
      <c r="B1158" s="330">
        <v>2</v>
      </c>
      <c r="C1158" s="298">
        <v>46059</v>
      </c>
      <c r="D1158" s="299" t="s">
        <v>296</v>
      </c>
      <c r="E1158" s="331">
        <v>9.35</v>
      </c>
      <c r="F1158" s="331"/>
      <c r="G1158" s="333">
        <f t="shared" si="20"/>
        <v>3965.3499999999935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289</v>
      </c>
      <c r="B1159" s="330">
        <v>4</v>
      </c>
      <c r="C1159" s="298">
        <v>46059</v>
      </c>
      <c r="D1159" s="299" t="s">
        <v>296</v>
      </c>
      <c r="E1159" s="331">
        <v>45.81</v>
      </c>
      <c r="F1159" s="331"/>
      <c r="G1159" s="333">
        <f t="shared" si="20"/>
        <v>3974.6999999999935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289</v>
      </c>
      <c r="B1160" s="330">
        <v>2</v>
      </c>
      <c r="C1160" s="298">
        <v>46059</v>
      </c>
      <c r="D1160" s="299" t="s">
        <v>353</v>
      </c>
      <c r="E1160" s="331">
        <v>22.98</v>
      </c>
      <c r="F1160" s="331"/>
      <c r="G1160" s="333">
        <f t="shared" si="20"/>
        <v>4020.5099999999934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289</v>
      </c>
      <c r="B1161" s="330">
        <v>2</v>
      </c>
      <c r="C1161" s="298">
        <v>46059</v>
      </c>
      <c r="D1161" s="299" t="s">
        <v>301</v>
      </c>
      <c r="E1161" s="331">
        <v>46.5</v>
      </c>
      <c r="F1161" s="331"/>
      <c r="G1161" s="333">
        <f t="shared" si="20"/>
        <v>4043.4899999999934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2</v>
      </c>
      <c r="C1162" s="298">
        <v>46059</v>
      </c>
      <c r="D1162" s="299" t="s">
        <v>358</v>
      </c>
      <c r="E1162" s="331">
        <v>10.17</v>
      </c>
      <c r="F1162" s="331"/>
      <c r="G1162" s="333">
        <f t="shared" si="20"/>
        <v>4089.9899999999934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289</v>
      </c>
      <c r="B1163" s="330">
        <v>8</v>
      </c>
      <c r="C1163" s="298">
        <v>46059</v>
      </c>
      <c r="D1163" s="299" t="s">
        <v>435</v>
      </c>
      <c r="E1163" s="331">
        <v>81.2</v>
      </c>
      <c r="F1163" s="331"/>
      <c r="G1163" s="333">
        <f t="shared" si="20"/>
        <v>4100.1599999999935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289</v>
      </c>
      <c r="B1164" s="330">
        <v>2</v>
      </c>
      <c r="C1164" s="298">
        <v>46058</v>
      </c>
      <c r="D1164" s="299" t="s">
        <v>301</v>
      </c>
      <c r="E1164" s="331">
        <v>21</v>
      </c>
      <c r="F1164" s="331"/>
      <c r="G1164" s="333">
        <f t="shared" si="20"/>
        <v>4181.3599999999933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291</v>
      </c>
      <c r="B1165" s="330">
        <v>39</v>
      </c>
      <c r="C1165" s="298">
        <v>46058</v>
      </c>
      <c r="D1165" s="299" t="s">
        <v>292</v>
      </c>
      <c r="E1165" s="331"/>
      <c r="F1165" s="331">
        <v>2763.79</v>
      </c>
      <c r="G1165" s="333">
        <f t="shared" si="20"/>
        <v>4202.3599999999933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289</v>
      </c>
      <c r="B1166" s="330">
        <v>8</v>
      </c>
      <c r="C1166" s="298">
        <v>46058</v>
      </c>
      <c r="D1166" s="299" t="s">
        <v>357</v>
      </c>
      <c r="E1166" s="331">
        <v>95.35</v>
      </c>
      <c r="F1166" s="331"/>
      <c r="G1166" s="333">
        <f t="shared" si="20"/>
        <v>1438.5699999999933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289</v>
      </c>
      <c r="B1167" s="330">
        <v>2</v>
      </c>
      <c r="C1167" s="298">
        <v>46058</v>
      </c>
      <c r="D1167" s="299" t="s">
        <v>353</v>
      </c>
      <c r="E1167" s="331">
        <v>14.99</v>
      </c>
      <c r="F1167" s="331"/>
      <c r="G1167" s="333">
        <f t="shared" si="20"/>
        <v>1533.9199999999933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287</v>
      </c>
      <c r="B1168" s="330" t="s">
        <v>287</v>
      </c>
      <c r="C1168" s="298">
        <v>46058</v>
      </c>
      <c r="D1168" s="299" t="s">
        <v>452</v>
      </c>
      <c r="E1168" s="331">
        <v>77.569999999999993</v>
      </c>
      <c r="F1168" s="331">
        <v>77.569999999999993</v>
      </c>
      <c r="G1168" s="333">
        <f t="shared" si="20"/>
        <v>1548.9099999999933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289</v>
      </c>
      <c r="B1169" s="330">
        <v>6</v>
      </c>
      <c r="C1169" s="298">
        <v>46057</v>
      </c>
      <c r="D1169" s="299" t="s">
        <v>344</v>
      </c>
      <c r="E1169" s="331">
        <v>50</v>
      </c>
      <c r="F1169" s="331"/>
      <c r="G1169" s="333">
        <f t="shared" si="20"/>
        <v>1548.9099999999933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289</v>
      </c>
      <c r="B1170" s="330">
        <v>1</v>
      </c>
      <c r="C1170" s="298">
        <v>46057</v>
      </c>
      <c r="D1170" s="299" t="s">
        <v>306</v>
      </c>
      <c r="E1170" s="331">
        <v>62.03</v>
      </c>
      <c r="F1170" s="331"/>
      <c r="G1170" s="333">
        <f t="shared" si="20"/>
        <v>1598.9099999999933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289</v>
      </c>
      <c r="B1171" s="330">
        <v>2</v>
      </c>
      <c r="C1171" s="298">
        <v>46057</v>
      </c>
      <c r="D1171" s="299" t="s">
        <v>296</v>
      </c>
      <c r="E1171" s="331">
        <v>14.91</v>
      </c>
      <c r="F1171" s="331"/>
      <c r="G1171" s="333">
        <f t="shared" si="20"/>
        <v>1660.9399999999932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289</v>
      </c>
      <c r="B1172" s="330">
        <v>4</v>
      </c>
      <c r="C1172" s="298">
        <v>46057</v>
      </c>
      <c r="D1172" s="299" t="s">
        <v>310</v>
      </c>
      <c r="E1172" s="331">
        <v>63.38</v>
      </c>
      <c r="F1172" s="331"/>
      <c r="G1172" s="333">
        <f t="shared" si="20"/>
        <v>1675.8499999999933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287</v>
      </c>
      <c r="B1173" s="330" t="s">
        <v>287</v>
      </c>
      <c r="C1173" s="298">
        <v>46057</v>
      </c>
      <c r="D1173" s="299" t="s">
        <v>454</v>
      </c>
      <c r="E1173" s="331">
        <v>192.78</v>
      </c>
      <c r="F1173" s="331">
        <v>192.78</v>
      </c>
      <c r="G1173" s="333">
        <f t="shared" si="20"/>
        <v>1739.2299999999934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294</v>
      </c>
      <c r="B1174" s="330">
        <v>14</v>
      </c>
      <c r="C1174" s="298">
        <v>46057</v>
      </c>
      <c r="D1174" s="299" t="s">
        <v>367</v>
      </c>
      <c r="E1174" s="331">
        <v>68.739999999999995</v>
      </c>
      <c r="F1174" s="331"/>
      <c r="G1174" s="333">
        <f t="shared" si="20"/>
        <v>1739.2299999999934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289</v>
      </c>
      <c r="B1175" s="330">
        <v>6</v>
      </c>
      <c r="C1175" s="298">
        <v>46057</v>
      </c>
      <c r="D1175" s="299" t="s">
        <v>300</v>
      </c>
      <c r="E1175" s="331">
        <v>-42.58</v>
      </c>
      <c r="F1175" s="331"/>
      <c r="G1175" s="333">
        <f t="shared" si="20"/>
        <v>1807.9699999999934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289</v>
      </c>
      <c r="B1176" s="330">
        <v>1</v>
      </c>
      <c r="C1176" s="298">
        <v>46057</v>
      </c>
      <c r="D1176" s="299" t="s">
        <v>371</v>
      </c>
      <c r="E1176" s="331">
        <v>31.36</v>
      </c>
      <c r="F1176" s="331"/>
      <c r="G1176" s="333">
        <f t="shared" si="20"/>
        <v>1765.3899999999935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294</v>
      </c>
      <c r="B1177" s="330">
        <v>17</v>
      </c>
      <c r="C1177" s="298">
        <v>46057</v>
      </c>
      <c r="D1177" s="299" t="s">
        <v>370</v>
      </c>
      <c r="E1177" s="331">
        <v>99</v>
      </c>
      <c r="F1177" s="331"/>
      <c r="G1177" s="333">
        <f t="shared" si="20"/>
        <v>1796.7499999999934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284</v>
      </c>
      <c r="B1178" s="330">
        <v>36</v>
      </c>
      <c r="C1178" s="298">
        <v>46056</v>
      </c>
      <c r="D1178" s="299" t="s">
        <v>374</v>
      </c>
      <c r="E1178" s="331">
        <v>50</v>
      </c>
      <c r="F1178" s="331"/>
      <c r="G1178" s="333">
        <f t="shared" si="20"/>
        <v>1895.7499999999934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289</v>
      </c>
      <c r="B1179" s="330">
        <v>8</v>
      </c>
      <c r="C1179" s="298">
        <v>46056</v>
      </c>
      <c r="D1179" s="299" t="s">
        <v>319</v>
      </c>
      <c r="E1179" s="331">
        <v>7.92</v>
      </c>
      <c r="F1179" s="331"/>
      <c r="G1179" s="333">
        <f t="shared" si="20"/>
        <v>1945.7499999999934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294</v>
      </c>
      <c r="B1180" s="330">
        <v>24</v>
      </c>
      <c r="C1180" s="298">
        <v>46056</v>
      </c>
      <c r="D1180" s="299" t="s">
        <v>860</v>
      </c>
      <c r="E1180" s="331">
        <v>83.58</v>
      </c>
      <c r="F1180" s="331"/>
      <c r="G1180" s="333">
        <f t="shared" si="20"/>
        <v>1953.6699999999935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289</v>
      </c>
      <c r="B1181" s="330">
        <v>4</v>
      </c>
      <c r="C1181" s="298">
        <v>46056</v>
      </c>
      <c r="D1181" s="299" t="s">
        <v>455</v>
      </c>
      <c r="E1181" s="331">
        <v>28.64</v>
      </c>
      <c r="F1181" s="331"/>
      <c r="G1181" s="333">
        <f t="shared" si="20"/>
        <v>2037.2499999999934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289</v>
      </c>
      <c r="B1182" s="330">
        <v>2</v>
      </c>
      <c r="C1182" s="298">
        <v>46056</v>
      </c>
      <c r="D1182" s="299" t="s">
        <v>358</v>
      </c>
      <c r="E1182" s="331">
        <v>9.4700000000000006</v>
      </c>
      <c r="F1182" s="331"/>
      <c r="G1182" s="333">
        <f t="shared" si="20"/>
        <v>2065.8899999999935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289</v>
      </c>
      <c r="B1183" s="330">
        <v>6</v>
      </c>
      <c r="C1183" s="298">
        <v>46055</v>
      </c>
      <c r="D1183" s="299" t="s">
        <v>456</v>
      </c>
      <c r="E1183" s="331">
        <v>20</v>
      </c>
      <c r="F1183" s="331"/>
      <c r="G1183" s="333">
        <f t="shared" si="20"/>
        <v>2075.3599999999933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294</v>
      </c>
      <c r="B1184" s="330">
        <v>17</v>
      </c>
      <c r="C1184" s="298">
        <v>46055</v>
      </c>
      <c r="D1184" s="299" t="s">
        <v>188</v>
      </c>
      <c r="E1184" s="331">
        <v>41.54</v>
      </c>
      <c r="F1184" s="331"/>
      <c r="G1184" s="333">
        <f t="shared" si="20"/>
        <v>2095.3599999999933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289</v>
      </c>
      <c r="B1185" s="330">
        <v>2</v>
      </c>
      <c r="C1185" s="298">
        <v>46055</v>
      </c>
      <c r="D1185" s="299" t="s">
        <v>296</v>
      </c>
      <c r="E1185" s="331">
        <v>9.92</v>
      </c>
      <c r="F1185" s="331"/>
      <c r="G1185" s="333">
        <f t="shared" si="20"/>
        <v>2136.8999999999933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289</v>
      </c>
      <c r="B1186" s="330">
        <v>8</v>
      </c>
      <c r="C1186" s="298">
        <v>46055</v>
      </c>
      <c r="D1186" s="299" t="s">
        <v>457</v>
      </c>
      <c r="E1186" s="331">
        <v>155.38</v>
      </c>
      <c r="F1186" s="331"/>
      <c r="G1186" s="333">
        <f t="shared" si="20"/>
        <v>2146.8199999999933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294</v>
      </c>
      <c r="B1187" s="330">
        <v>21</v>
      </c>
      <c r="C1187" s="298">
        <v>46055</v>
      </c>
      <c r="D1187" s="299" t="s">
        <v>194</v>
      </c>
      <c r="E1187" s="331">
        <v>27.35</v>
      </c>
      <c r="F1187" s="331"/>
      <c r="G1187" s="333">
        <f t="shared" si="20"/>
        <v>2302.1999999999935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289</v>
      </c>
      <c r="B1188" s="330">
        <v>6</v>
      </c>
      <c r="C1188" s="298">
        <v>46054</v>
      </c>
      <c r="D1188" s="299" t="s">
        <v>300</v>
      </c>
      <c r="E1188" s="331">
        <v>59.37</v>
      </c>
      <c r="F1188" s="331"/>
      <c r="G1188" s="333">
        <f t="shared" si="20"/>
        <v>2329.5499999999934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294</v>
      </c>
      <c r="B1189" s="330">
        <v>22</v>
      </c>
      <c r="C1189" s="298">
        <v>46054</v>
      </c>
      <c r="D1189" s="299" t="s">
        <v>375</v>
      </c>
      <c r="E1189" s="331">
        <v>6.37</v>
      </c>
      <c r="F1189" s="331"/>
      <c r="G1189" s="333">
        <f t="shared" si="20"/>
        <v>2388.9199999999933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289</v>
      </c>
      <c r="B1190" s="330">
        <v>8</v>
      </c>
      <c r="C1190" s="298">
        <v>46054</v>
      </c>
      <c r="D1190" s="299" t="s">
        <v>458</v>
      </c>
      <c r="E1190" s="331">
        <v>44.65</v>
      </c>
      <c r="F1190" s="331"/>
      <c r="G1190" s="333">
        <f t="shared" si="20"/>
        <v>2395.2899999999931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289</v>
      </c>
      <c r="B1191" s="330">
        <v>7</v>
      </c>
      <c r="C1191" s="298">
        <v>46054</v>
      </c>
      <c r="D1191" s="299" t="s">
        <v>338</v>
      </c>
      <c r="E1191" s="331">
        <v>35.17</v>
      </c>
      <c r="F1191" s="331"/>
      <c r="G1191" s="333">
        <f t="shared" si="20"/>
        <v>2439.9399999999932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289</v>
      </c>
      <c r="B1192" s="330">
        <v>4</v>
      </c>
      <c r="C1192" s="298">
        <v>46054</v>
      </c>
      <c r="D1192" s="299" t="s">
        <v>310</v>
      </c>
      <c r="E1192" s="331">
        <v>28.48</v>
      </c>
      <c r="F1192" s="331"/>
      <c r="G1192" s="333">
        <f t="shared" si="20"/>
        <v>2475.1099999999933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289</v>
      </c>
      <c r="B1193" s="330">
        <v>1</v>
      </c>
      <c r="C1193" s="298">
        <v>46054</v>
      </c>
      <c r="D1193" s="299" t="s">
        <v>311</v>
      </c>
      <c r="E1193" s="331">
        <v>125.07</v>
      </c>
      <c r="F1193" s="331"/>
      <c r="G1193" s="333">
        <f t="shared" si="20"/>
        <v>2503.5899999999933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289</v>
      </c>
      <c r="B1194" s="330">
        <v>2</v>
      </c>
      <c r="C1194" s="298">
        <v>46054</v>
      </c>
      <c r="D1194" s="299" t="s">
        <v>458</v>
      </c>
      <c r="E1194" s="331">
        <v>100</v>
      </c>
      <c r="F1194" s="331"/>
      <c r="G1194" s="333">
        <f t="shared" si="20"/>
        <v>2628.6599999999935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289</v>
      </c>
      <c r="B1195" s="330">
        <v>1</v>
      </c>
      <c r="C1195" s="298">
        <v>46054</v>
      </c>
      <c r="D1195" s="299" t="s">
        <v>329</v>
      </c>
      <c r="E1195" s="331">
        <v>194.96</v>
      </c>
      <c r="F1195" s="331"/>
      <c r="G1195" s="333">
        <f t="shared" si="20"/>
        <v>2728.6599999999935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2</v>
      </c>
      <c r="C1196" s="298">
        <v>46054</v>
      </c>
      <c r="D1196" s="299" t="s">
        <v>410</v>
      </c>
      <c r="E1196" s="331">
        <v>75.53</v>
      </c>
      <c r="F1196" s="331"/>
      <c r="G1196" s="333">
        <f t="shared" si="20"/>
        <v>2923.6199999999935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284</v>
      </c>
      <c r="B1197" s="330">
        <v>37</v>
      </c>
      <c r="C1197" s="298">
        <v>46053</v>
      </c>
      <c r="D1197" s="299" t="s">
        <v>459</v>
      </c>
      <c r="E1197" s="331">
        <v>3194.64</v>
      </c>
      <c r="F1197" s="331"/>
      <c r="G1197" s="333">
        <f t="shared" si="20"/>
        <v>2999.1499999999937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286</v>
      </c>
      <c r="B1198" s="330">
        <v>25</v>
      </c>
      <c r="C1198" s="298">
        <v>46053</v>
      </c>
      <c r="D1198" s="298" t="s">
        <v>204</v>
      </c>
      <c r="E1198" s="331">
        <v>350</v>
      </c>
      <c r="F1198" s="331"/>
      <c r="G1198" s="333">
        <f t="shared" si="20"/>
        <v>6193.7899999999936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286</v>
      </c>
      <c r="B1199" s="330">
        <v>26</v>
      </c>
      <c r="C1199" s="298">
        <v>46053</v>
      </c>
      <c r="D1199" s="298" t="s">
        <v>205</v>
      </c>
      <c r="E1199" s="331">
        <v>320</v>
      </c>
      <c r="F1199" s="331"/>
      <c r="G1199" s="333">
        <f t="shared" si="20"/>
        <v>6543.7899999999936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286</v>
      </c>
      <c r="B1200" s="330">
        <v>27</v>
      </c>
      <c r="C1200" s="298">
        <v>46053</v>
      </c>
      <c r="D1200" s="298" t="s">
        <v>206</v>
      </c>
      <c r="E1200" s="331">
        <v>25</v>
      </c>
      <c r="F1200" s="331"/>
      <c r="G1200" s="333">
        <f t="shared" si="20"/>
        <v>6863.7899999999936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286</v>
      </c>
      <c r="B1201" s="330">
        <v>28</v>
      </c>
      <c r="C1201" s="298">
        <v>46053</v>
      </c>
      <c r="D1201" s="298" t="s">
        <v>207</v>
      </c>
      <c r="E1201" s="331">
        <v>25</v>
      </c>
      <c r="F1201" s="331"/>
      <c r="G1201" s="333">
        <f t="shared" si="20"/>
        <v>6888.7899999999936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286</v>
      </c>
      <c r="B1202" s="330">
        <v>29</v>
      </c>
      <c r="C1202" s="298">
        <v>46053</v>
      </c>
      <c r="D1202" s="298" t="s">
        <v>208</v>
      </c>
      <c r="E1202" s="331">
        <v>45</v>
      </c>
      <c r="F1202" s="331"/>
      <c r="G1202" s="333">
        <f t="shared" si="20"/>
        <v>6913.7899999999936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286</v>
      </c>
      <c r="B1203" s="330">
        <v>30</v>
      </c>
      <c r="C1203" s="298">
        <v>46053</v>
      </c>
      <c r="D1203" s="298" t="s">
        <v>209</v>
      </c>
      <c r="E1203" s="331">
        <v>400</v>
      </c>
      <c r="F1203" s="331"/>
      <c r="G1203" s="333">
        <f t="shared" si="20"/>
        <v>6958.7899999999936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286</v>
      </c>
      <c r="B1204" s="330">
        <v>31</v>
      </c>
      <c r="C1204" s="298">
        <v>46053</v>
      </c>
      <c r="D1204" s="298" t="s">
        <v>210</v>
      </c>
      <c r="E1204" s="331">
        <v>375</v>
      </c>
      <c r="F1204" s="331"/>
      <c r="G1204" s="333">
        <f t="shared" si="20"/>
        <v>7358.7899999999936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286</v>
      </c>
      <c r="B1205" s="330">
        <v>32</v>
      </c>
      <c r="C1205" s="298">
        <v>46053</v>
      </c>
      <c r="D1205" s="298" t="s">
        <v>211</v>
      </c>
      <c r="E1205" s="331">
        <v>100</v>
      </c>
      <c r="F1205" s="331"/>
      <c r="G1205" s="333">
        <f t="shared" si="20"/>
        <v>7733.7899999999936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286</v>
      </c>
      <c r="B1206" s="330">
        <v>33</v>
      </c>
      <c r="C1206" s="298">
        <v>46053</v>
      </c>
      <c r="D1206" s="298" t="s">
        <v>212</v>
      </c>
      <c r="E1206" s="331">
        <v>85</v>
      </c>
      <c r="F1206" s="331"/>
      <c r="G1206" s="333">
        <f t="shared" si="20"/>
        <v>7833.7899999999936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286</v>
      </c>
      <c r="B1207" s="330">
        <v>34</v>
      </c>
      <c r="C1207" s="298">
        <v>46053</v>
      </c>
      <c r="D1207" s="298" t="s">
        <v>213</v>
      </c>
      <c r="E1207" s="331">
        <v>230</v>
      </c>
      <c r="F1207" s="331"/>
      <c r="G1207" s="333">
        <f t="shared" si="20"/>
        <v>7918.7899999999936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286</v>
      </c>
      <c r="B1208" s="330">
        <v>35</v>
      </c>
      <c r="C1208" s="298">
        <v>46053</v>
      </c>
      <c r="D1208" s="298" t="s">
        <v>214</v>
      </c>
      <c r="E1208" s="331">
        <v>45</v>
      </c>
      <c r="F1208" s="331"/>
      <c r="G1208" s="333">
        <f t="shared" si="20"/>
        <v>8148.7899999999936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289</v>
      </c>
      <c r="B1209" s="330">
        <v>8</v>
      </c>
      <c r="C1209" s="298">
        <v>46053</v>
      </c>
      <c r="D1209" s="298" t="s">
        <v>319</v>
      </c>
      <c r="E1209" s="331">
        <v>31.03</v>
      </c>
      <c r="F1209" s="331"/>
      <c r="G1209" s="333">
        <f t="shared" si="20"/>
        <v>8193.7899999999936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294</v>
      </c>
      <c r="B1210" s="330">
        <v>10</v>
      </c>
      <c r="C1210" s="298">
        <v>46053</v>
      </c>
      <c r="D1210" s="298" t="s">
        <v>176</v>
      </c>
      <c r="E1210" s="331">
        <v>17.899999999999999</v>
      </c>
      <c r="F1210" s="331"/>
      <c r="G1210" s="333">
        <f t="shared" si="20"/>
        <v>8224.8199999999943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289</v>
      </c>
      <c r="B1211" s="330">
        <v>3</v>
      </c>
      <c r="C1211" s="298">
        <v>46053</v>
      </c>
      <c r="D1211" s="298" t="s">
        <v>348</v>
      </c>
      <c r="E1211" s="331">
        <v>18.84</v>
      </c>
      <c r="F1211" s="331"/>
      <c r="G1211" s="333">
        <f t="shared" si="20"/>
        <v>8242.7199999999939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289</v>
      </c>
      <c r="B1212" s="330">
        <v>8</v>
      </c>
      <c r="C1212" s="298">
        <v>46053</v>
      </c>
      <c r="D1212" s="298" t="s">
        <v>319</v>
      </c>
      <c r="E1212" s="331">
        <v>25.54</v>
      </c>
      <c r="F1212" s="331"/>
      <c r="G1212" s="333">
        <f t="shared" si="20"/>
        <v>8261.559999999994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289</v>
      </c>
      <c r="B1213" s="330">
        <v>8</v>
      </c>
      <c r="C1213" s="298">
        <v>46053</v>
      </c>
      <c r="D1213" s="298" t="s">
        <v>308</v>
      </c>
      <c r="E1213" s="331">
        <v>52.59</v>
      </c>
      <c r="F1213" s="331"/>
      <c r="G1213" s="333">
        <f t="shared" si="20"/>
        <v>8287.0999999999949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335</v>
      </c>
      <c r="B1214" s="330" t="s">
        <v>335</v>
      </c>
      <c r="C1214" s="298">
        <v>46052</v>
      </c>
      <c r="D1214" s="299" t="s">
        <v>460</v>
      </c>
      <c r="E1214" s="331"/>
      <c r="F1214" s="331">
        <v>422</v>
      </c>
      <c r="G1214" s="333">
        <f t="shared" si="20"/>
        <v>8339.6899999999951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289</v>
      </c>
      <c r="B1215" s="330">
        <v>5</v>
      </c>
      <c r="C1215" s="298">
        <v>46052</v>
      </c>
      <c r="D1215" s="299" t="s">
        <v>864</v>
      </c>
      <c r="E1215" s="331">
        <v>200</v>
      </c>
      <c r="F1215" s="331"/>
      <c r="G1215" s="333">
        <f t="shared" si="20"/>
        <v>7917.6899999999951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289</v>
      </c>
      <c r="B1216" s="330">
        <v>2</v>
      </c>
      <c r="C1216" s="298">
        <v>46052</v>
      </c>
      <c r="D1216" s="299" t="s">
        <v>296</v>
      </c>
      <c r="E1216" s="331">
        <v>8.52</v>
      </c>
      <c r="F1216" s="331"/>
      <c r="G1216" s="333">
        <f t="shared" si="20"/>
        <v>8117.6899999999951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287</v>
      </c>
      <c r="B1217" s="330" t="s">
        <v>287</v>
      </c>
      <c r="C1217" s="298">
        <v>46052</v>
      </c>
      <c r="D1217" s="299" t="s">
        <v>461</v>
      </c>
      <c r="E1217" s="331">
        <v>831.92</v>
      </c>
      <c r="F1217" s="331">
        <v>831.92</v>
      </c>
      <c r="G1217" s="333">
        <f t="shared" si="20"/>
        <v>8126.2099999999955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289</v>
      </c>
      <c r="B1218" s="330">
        <v>5</v>
      </c>
      <c r="C1218" s="298">
        <v>46052</v>
      </c>
      <c r="D1218" s="299" t="s">
        <v>441</v>
      </c>
      <c r="E1218" s="331">
        <v>200</v>
      </c>
      <c r="F1218" s="331"/>
      <c r="G1218" s="333">
        <f t="shared" si="20"/>
        <v>8126.2099999999955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289</v>
      </c>
      <c r="B1219" s="330">
        <v>2</v>
      </c>
      <c r="C1219" s="298">
        <v>46052</v>
      </c>
      <c r="D1219" s="299" t="s">
        <v>324</v>
      </c>
      <c r="E1219" s="331">
        <v>11.04</v>
      </c>
      <c r="F1219" s="331"/>
      <c r="G1219" s="333">
        <f t="shared" si="20"/>
        <v>8326.2099999999955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291</v>
      </c>
      <c r="B1220" s="330">
        <v>38</v>
      </c>
      <c r="C1220" s="298">
        <v>46051</v>
      </c>
      <c r="D1220" s="299" t="s">
        <v>293</v>
      </c>
      <c r="E1220" s="331"/>
      <c r="F1220" s="331">
        <v>4365.6499999999996</v>
      </c>
      <c r="G1220" s="333">
        <f t="shared" si="20"/>
        <v>8337.2499999999964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289</v>
      </c>
      <c r="B1221" s="330">
        <v>2</v>
      </c>
      <c r="C1221" s="298">
        <v>46051</v>
      </c>
      <c r="D1221" s="299" t="s">
        <v>296</v>
      </c>
      <c r="E1221" s="331">
        <v>18.28</v>
      </c>
      <c r="F1221" s="331"/>
      <c r="G1221" s="333">
        <f t="shared" si="20"/>
        <v>3971.5999999999976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289</v>
      </c>
      <c r="B1222" s="330">
        <v>4</v>
      </c>
      <c r="C1222" s="298">
        <v>46051</v>
      </c>
      <c r="D1222" s="299" t="s">
        <v>295</v>
      </c>
      <c r="E1222" s="331">
        <v>57.06</v>
      </c>
      <c r="F1222" s="331"/>
      <c r="G1222" s="333">
        <f t="shared" si="20"/>
        <v>3989.8799999999978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287</v>
      </c>
      <c r="B1223" s="330" t="s">
        <v>287</v>
      </c>
      <c r="C1223" s="298">
        <v>46051</v>
      </c>
      <c r="D1223" s="299" t="s">
        <v>462</v>
      </c>
      <c r="E1223" s="331">
        <v>89.42</v>
      </c>
      <c r="F1223" s="331">
        <v>89.42</v>
      </c>
      <c r="G1223" s="333">
        <f t="shared" si="20"/>
        <v>4046.9399999999978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289</v>
      </c>
      <c r="B1224" s="330">
        <v>8</v>
      </c>
      <c r="C1224" s="298">
        <v>46051</v>
      </c>
      <c r="D1224" s="299" t="s">
        <v>463</v>
      </c>
      <c r="E1224" s="331">
        <v>59</v>
      </c>
      <c r="F1224" s="331"/>
      <c r="G1224" s="333">
        <f t="shared" si="20"/>
        <v>4046.9399999999978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289</v>
      </c>
      <c r="B1225" s="330">
        <v>2</v>
      </c>
      <c r="C1225" s="298">
        <v>46051</v>
      </c>
      <c r="D1225" s="299" t="s">
        <v>371</v>
      </c>
      <c r="E1225" s="331">
        <v>19.899999999999999</v>
      </c>
      <c r="F1225" s="331"/>
      <c r="G1225" s="333">
        <f t="shared" si="20"/>
        <v>4105.9399999999978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289</v>
      </c>
      <c r="B1226" s="330">
        <v>2</v>
      </c>
      <c r="C1226" s="298">
        <v>46050</v>
      </c>
      <c r="D1226" s="299" t="s">
        <v>353</v>
      </c>
      <c r="E1226" s="331">
        <v>14.99</v>
      </c>
      <c r="F1226" s="331"/>
      <c r="G1226" s="333">
        <f t="shared" si="20"/>
        <v>4125.8399999999974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289</v>
      </c>
      <c r="B1227" s="330">
        <v>6</v>
      </c>
      <c r="C1227" s="298">
        <v>46050</v>
      </c>
      <c r="D1227" s="299" t="s">
        <v>464</v>
      </c>
      <c r="E1227" s="331">
        <v>25</v>
      </c>
      <c r="F1227" s="331"/>
      <c r="G1227" s="333">
        <f t="shared" si="20"/>
        <v>4140.8299999999972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289</v>
      </c>
      <c r="B1228" s="330">
        <v>3</v>
      </c>
      <c r="C1228" s="298">
        <v>46050</v>
      </c>
      <c r="D1228" s="299" t="s">
        <v>865</v>
      </c>
      <c r="E1228" s="331">
        <v>6</v>
      </c>
      <c r="F1228" s="331"/>
      <c r="G1228" s="333">
        <f t="shared" si="20"/>
        <v>4165.8299999999972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289</v>
      </c>
      <c r="B1229" s="330">
        <v>2</v>
      </c>
      <c r="C1229" s="298">
        <v>46050</v>
      </c>
      <c r="D1229" s="299" t="s">
        <v>866</v>
      </c>
      <c r="E1229" s="331">
        <v>15</v>
      </c>
      <c r="F1229" s="331"/>
      <c r="G1229" s="333">
        <f t="shared" si="20"/>
        <v>4171.8299999999972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289</v>
      </c>
      <c r="B1230" s="330">
        <v>2</v>
      </c>
      <c r="C1230" s="298">
        <v>46050</v>
      </c>
      <c r="D1230" s="299" t="s">
        <v>296</v>
      </c>
      <c r="E1230" s="331">
        <v>12.71</v>
      </c>
      <c r="F1230" s="331"/>
      <c r="G1230" s="333">
        <f t="shared" si="20"/>
        <v>4186.8299999999972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287</v>
      </c>
      <c r="B1231" s="330" t="s">
        <v>287</v>
      </c>
      <c r="C1231" s="298">
        <v>46050</v>
      </c>
      <c r="D1231" s="299" t="s">
        <v>452</v>
      </c>
      <c r="E1231" s="331">
        <v>1475.9</v>
      </c>
      <c r="F1231" s="331">
        <v>1475.9</v>
      </c>
      <c r="G1231" s="333">
        <f t="shared" si="20"/>
        <v>4199.5399999999972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289</v>
      </c>
      <c r="B1232" s="330">
        <v>8</v>
      </c>
      <c r="C1232" s="298">
        <v>46050</v>
      </c>
      <c r="D1232" s="299" t="s">
        <v>319</v>
      </c>
      <c r="E1232" s="331">
        <v>28.52</v>
      </c>
      <c r="F1232" s="331"/>
      <c r="G1232" s="333">
        <f t="shared" si="20"/>
        <v>4199.5399999999972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289</v>
      </c>
      <c r="B1233" s="330">
        <v>2</v>
      </c>
      <c r="C1233" s="298">
        <v>46050</v>
      </c>
      <c r="D1233" s="299" t="s">
        <v>465</v>
      </c>
      <c r="E1233" s="331">
        <v>66.94</v>
      </c>
      <c r="F1233" s="331"/>
      <c r="G1233" s="333">
        <f t="shared" si="20"/>
        <v>4228.0599999999977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289</v>
      </c>
      <c r="B1234" s="330">
        <v>8</v>
      </c>
      <c r="C1234" s="298">
        <v>46049</v>
      </c>
      <c r="D1234" s="299" t="s">
        <v>308</v>
      </c>
      <c r="E1234" s="331">
        <v>47.99</v>
      </c>
      <c r="F1234" s="331"/>
      <c r="G1234" s="333">
        <f t="shared" si="20"/>
        <v>4294.9999999999973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287</v>
      </c>
      <c r="B1235" s="330" t="s">
        <v>287</v>
      </c>
      <c r="C1235" s="298">
        <v>46048</v>
      </c>
      <c r="D1235" s="299" t="s">
        <v>466</v>
      </c>
      <c r="E1235" s="331"/>
      <c r="F1235" s="331">
        <v>425</v>
      </c>
      <c r="G1235" s="333">
        <f t="shared" si="20"/>
        <v>4342.9899999999971</v>
      </c>
      <c r="H1235" s="334" t="s">
        <v>298</v>
      </c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287</v>
      </c>
      <c r="B1236" s="330" t="s">
        <v>287</v>
      </c>
      <c r="C1236" s="298">
        <v>46048</v>
      </c>
      <c r="D1236" s="299" t="s">
        <v>466</v>
      </c>
      <c r="E1236" s="331">
        <v>425</v>
      </c>
      <c r="F1236" s="331"/>
      <c r="G1236" s="333">
        <f t="shared" si="20"/>
        <v>3917.9899999999971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289</v>
      </c>
      <c r="B1237" s="330">
        <v>2</v>
      </c>
      <c r="C1237" s="298">
        <v>46048</v>
      </c>
      <c r="D1237" s="299" t="s">
        <v>467</v>
      </c>
      <c r="E1237" s="331">
        <v>20.12</v>
      </c>
      <c r="F1237" s="331"/>
      <c r="G1237" s="333">
        <f t="shared" si="20"/>
        <v>4342.9899999999971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294</v>
      </c>
      <c r="B1238" s="330">
        <v>17</v>
      </c>
      <c r="C1238" s="298">
        <v>46048</v>
      </c>
      <c r="D1238" s="299" t="s">
        <v>468</v>
      </c>
      <c r="E1238" s="331">
        <v>42.68</v>
      </c>
      <c r="F1238" s="331"/>
      <c r="G1238" s="333">
        <f t="shared" si="20"/>
        <v>4363.1099999999969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289</v>
      </c>
      <c r="B1239" s="330">
        <v>6</v>
      </c>
      <c r="C1239" s="298">
        <v>46048</v>
      </c>
      <c r="D1239" s="299" t="s">
        <v>397</v>
      </c>
      <c r="E1239" s="331">
        <v>47.9</v>
      </c>
      <c r="F1239" s="331"/>
      <c r="G1239" s="333">
        <f t="shared" si="20"/>
        <v>4405.7899999999972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289</v>
      </c>
      <c r="B1240" s="330">
        <v>1</v>
      </c>
      <c r="C1240" s="298">
        <v>46047</v>
      </c>
      <c r="D1240" s="299" t="s">
        <v>457</v>
      </c>
      <c r="E1240" s="331">
        <v>105.79</v>
      </c>
      <c r="F1240" s="331"/>
      <c r="G1240" s="333">
        <f t="shared" si="20"/>
        <v>4453.6899999999969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294</v>
      </c>
      <c r="B1241" s="330">
        <v>12</v>
      </c>
      <c r="C1241" s="298">
        <v>46047</v>
      </c>
      <c r="D1241" s="299" t="s">
        <v>314</v>
      </c>
      <c r="E1241" s="331">
        <v>204.83</v>
      </c>
      <c r="F1241" s="331"/>
      <c r="G1241" s="333">
        <f t="shared" si="20"/>
        <v>4559.4799999999968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289</v>
      </c>
      <c r="B1242" s="330">
        <v>3</v>
      </c>
      <c r="C1242" s="298">
        <v>46047</v>
      </c>
      <c r="D1242" s="299" t="s">
        <v>348</v>
      </c>
      <c r="E1242" s="331">
        <v>8.51</v>
      </c>
      <c r="F1242" s="331"/>
      <c r="G1242" s="333">
        <f t="shared" si="20"/>
        <v>4764.3099999999968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289</v>
      </c>
      <c r="B1243" s="330">
        <v>4</v>
      </c>
      <c r="C1243" s="298">
        <v>46046</v>
      </c>
      <c r="D1243" s="299" t="s">
        <v>296</v>
      </c>
      <c r="E1243" s="331">
        <v>92.96</v>
      </c>
      <c r="F1243" s="331"/>
      <c r="G1243" s="333">
        <f t="shared" si="20"/>
        <v>4772.819999999997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289</v>
      </c>
      <c r="B1244" s="330">
        <v>4</v>
      </c>
      <c r="C1244" s="298">
        <v>46046</v>
      </c>
      <c r="D1244" s="299" t="s">
        <v>334</v>
      </c>
      <c r="E1244" s="331">
        <v>30.77</v>
      </c>
      <c r="F1244" s="331"/>
      <c r="G1244" s="333">
        <f t="shared" si="20"/>
        <v>4865.779999999997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289</v>
      </c>
      <c r="B1245" s="330">
        <v>2</v>
      </c>
      <c r="C1245" s="298">
        <v>46046</v>
      </c>
      <c r="D1245" s="299" t="s">
        <v>358</v>
      </c>
      <c r="E1245" s="331">
        <v>9.4700000000000006</v>
      </c>
      <c r="F1245" s="331"/>
      <c r="G1245" s="333">
        <f t="shared" si="20"/>
        <v>4896.5499999999975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289</v>
      </c>
      <c r="B1246" s="330">
        <v>6</v>
      </c>
      <c r="C1246" s="298">
        <v>46046</v>
      </c>
      <c r="D1246" s="299" t="s">
        <v>397</v>
      </c>
      <c r="E1246" s="331">
        <v>53.59</v>
      </c>
      <c r="F1246" s="331"/>
      <c r="G1246" s="333">
        <f t="shared" si="20"/>
        <v>4906.0199999999977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289</v>
      </c>
      <c r="B1247" s="330">
        <v>1</v>
      </c>
      <c r="C1247" s="298">
        <v>46046</v>
      </c>
      <c r="D1247" s="299" t="s">
        <v>311</v>
      </c>
      <c r="E1247" s="331">
        <v>61.64</v>
      </c>
      <c r="F1247" s="331"/>
      <c r="G1247" s="333">
        <f t="shared" si="20"/>
        <v>4959.6099999999979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289</v>
      </c>
      <c r="B1248" s="330">
        <v>1</v>
      </c>
      <c r="C1248" s="298">
        <v>46045</v>
      </c>
      <c r="D1248" s="299" t="s">
        <v>304</v>
      </c>
      <c r="E1248" s="331">
        <v>23.17</v>
      </c>
      <c r="F1248" s="331"/>
      <c r="G1248" s="333">
        <f t="shared" si="20"/>
        <v>5021.2499999999982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289</v>
      </c>
      <c r="B1249" s="330">
        <v>4</v>
      </c>
      <c r="C1249" s="298">
        <v>46045</v>
      </c>
      <c r="D1249" s="299" t="s">
        <v>296</v>
      </c>
      <c r="E1249" s="331">
        <v>62.77</v>
      </c>
      <c r="F1249" s="331"/>
      <c r="G1249" s="333">
        <f t="shared" si="20"/>
        <v>5044.4199999999983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289</v>
      </c>
      <c r="B1250" s="330">
        <v>6</v>
      </c>
      <c r="C1250" s="298">
        <v>46045</v>
      </c>
      <c r="D1250" s="299" t="s">
        <v>469</v>
      </c>
      <c r="E1250" s="331">
        <v>105.51</v>
      </c>
      <c r="F1250" s="331"/>
      <c r="G1250" s="333">
        <f t="shared" si="20"/>
        <v>5107.1899999999987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289</v>
      </c>
      <c r="B1251" s="330">
        <v>3</v>
      </c>
      <c r="C1251" s="298">
        <v>46045</v>
      </c>
      <c r="D1251" s="299" t="s">
        <v>334</v>
      </c>
      <c r="E1251" s="331">
        <v>9.9499999999999993</v>
      </c>
      <c r="F1251" s="331"/>
      <c r="G1251" s="333">
        <f t="shared" si="20"/>
        <v>5212.6999999999989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289</v>
      </c>
      <c r="B1252" s="330">
        <v>2</v>
      </c>
      <c r="C1252" s="298">
        <v>46045</v>
      </c>
      <c r="D1252" s="299" t="s">
        <v>358</v>
      </c>
      <c r="E1252" s="331">
        <v>10.17</v>
      </c>
      <c r="F1252" s="331"/>
      <c r="G1252" s="333">
        <f t="shared" si="20"/>
        <v>5222.6499999999987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289</v>
      </c>
      <c r="B1253" s="330">
        <v>2</v>
      </c>
      <c r="C1253" s="298">
        <v>46045</v>
      </c>
      <c r="D1253" s="299" t="s">
        <v>301</v>
      </c>
      <c r="E1253" s="331">
        <v>32.200000000000003</v>
      </c>
      <c r="F1253" s="331"/>
      <c r="G1253" s="333">
        <f t="shared" si="20"/>
        <v>5232.8199999999988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294</v>
      </c>
      <c r="B1254" s="330">
        <v>22</v>
      </c>
      <c r="C1254" s="298">
        <v>46045</v>
      </c>
      <c r="D1254" s="299" t="s">
        <v>862</v>
      </c>
      <c r="E1254" s="331">
        <v>5.31</v>
      </c>
      <c r="F1254" s="331"/>
      <c r="G1254" s="333">
        <f t="shared" si="20"/>
        <v>5265.0199999999986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289</v>
      </c>
      <c r="B1255" s="330">
        <v>8</v>
      </c>
      <c r="C1255" s="298">
        <v>46044</v>
      </c>
      <c r="D1255" s="299" t="s">
        <v>435</v>
      </c>
      <c r="E1255" s="331">
        <v>73.95</v>
      </c>
      <c r="F1255" s="331"/>
      <c r="G1255" s="333">
        <f t="shared" si="20"/>
        <v>5270.329999999999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289</v>
      </c>
      <c r="B1256" s="330">
        <v>2</v>
      </c>
      <c r="C1256" s="298">
        <v>46044</v>
      </c>
      <c r="D1256" s="299" t="s">
        <v>470</v>
      </c>
      <c r="E1256" s="331">
        <v>28.68</v>
      </c>
      <c r="F1256" s="331"/>
      <c r="G1256" s="333">
        <f t="shared" si="20"/>
        <v>5344.2799999999988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289</v>
      </c>
      <c r="B1257" s="330">
        <v>8</v>
      </c>
      <c r="C1257" s="298">
        <v>46044</v>
      </c>
      <c r="D1257" s="299" t="s">
        <v>357</v>
      </c>
      <c r="E1257" s="331">
        <v>57.38</v>
      </c>
      <c r="F1257" s="331"/>
      <c r="G1257" s="333">
        <f t="shared" si="20"/>
        <v>5372.9599999999991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289</v>
      </c>
      <c r="B1258" s="330">
        <v>2</v>
      </c>
      <c r="C1258" s="298">
        <v>46044</v>
      </c>
      <c r="D1258" s="299" t="s">
        <v>358</v>
      </c>
      <c r="E1258" s="331">
        <v>9.4700000000000006</v>
      </c>
      <c r="F1258" s="331"/>
      <c r="G1258" s="333">
        <f t="shared" si="20"/>
        <v>5430.3399999999992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289</v>
      </c>
      <c r="B1259" s="330">
        <v>2</v>
      </c>
      <c r="C1259" s="298">
        <v>46044</v>
      </c>
      <c r="D1259" s="299" t="s">
        <v>358</v>
      </c>
      <c r="E1259" s="331">
        <v>7.18</v>
      </c>
      <c r="F1259" s="331"/>
      <c r="G1259" s="333">
        <f t="shared" si="20"/>
        <v>5439.8099999999995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287</v>
      </c>
      <c r="B1260" s="330" t="s">
        <v>287</v>
      </c>
      <c r="C1260" s="298">
        <v>46044</v>
      </c>
      <c r="D1260" s="299" t="s">
        <v>315</v>
      </c>
      <c r="E1260" s="331">
        <v>126.24</v>
      </c>
      <c r="F1260" s="331">
        <v>126.24</v>
      </c>
      <c r="G1260" s="333">
        <f t="shared" si="20"/>
        <v>5446.99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289</v>
      </c>
      <c r="B1261" s="330">
        <v>8</v>
      </c>
      <c r="C1261" s="298">
        <v>46043</v>
      </c>
      <c r="D1261" s="299" t="s">
        <v>471</v>
      </c>
      <c r="E1261" s="331">
        <v>17</v>
      </c>
      <c r="F1261" s="331"/>
      <c r="G1261" s="333">
        <f t="shared" si="20"/>
        <v>5446.99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289</v>
      </c>
      <c r="B1262" s="330">
        <v>1</v>
      </c>
      <c r="C1262" s="298">
        <v>46043</v>
      </c>
      <c r="D1262" s="299" t="s">
        <v>329</v>
      </c>
      <c r="E1262" s="331">
        <v>24.75</v>
      </c>
      <c r="F1262" s="331"/>
      <c r="G1262" s="333">
        <f t="shared" si="20"/>
        <v>5463.99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291</v>
      </c>
      <c r="B1263" s="330">
        <v>39</v>
      </c>
      <c r="C1263" s="298">
        <v>46043</v>
      </c>
      <c r="D1263" s="299" t="s">
        <v>292</v>
      </c>
      <c r="E1263" s="331"/>
      <c r="F1263" s="331">
        <v>3378.82</v>
      </c>
      <c r="G1263" s="333">
        <f t="shared" si="20"/>
        <v>5488.74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294</v>
      </c>
      <c r="B1264" s="330">
        <v>23</v>
      </c>
      <c r="C1264" s="298">
        <v>46043</v>
      </c>
      <c r="D1264" s="299" t="s">
        <v>67</v>
      </c>
      <c r="E1264" s="331">
        <v>650.88</v>
      </c>
      <c r="F1264" s="331"/>
      <c r="G1264" s="333">
        <f t="shared" si="20"/>
        <v>2109.9199999999992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287</v>
      </c>
      <c r="B1265" s="330" t="s">
        <v>287</v>
      </c>
      <c r="C1265" s="298">
        <v>46043</v>
      </c>
      <c r="D1265" s="299" t="s">
        <v>472</v>
      </c>
      <c r="E1265" s="331">
        <v>100</v>
      </c>
      <c r="F1265" s="331">
        <v>100</v>
      </c>
      <c r="G1265" s="333">
        <f t="shared" si="20"/>
        <v>2760.7999999999993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289</v>
      </c>
      <c r="B1266" s="330">
        <v>2</v>
      </c>
      <c r="C1266" s="298">
        <v>46043</v>
      </c>
      <c r="D1266" s="299" t="s">
        <v>301</v>
      </c>
      <c r="E1266" s="331">
        <v>20</v>
      </c>
      <c r="F1266" s="331"/>
      <c r="G1266" s="333">
        <f t="shared" si="20"/>
        <v>2760.7999999999993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289</v>
      </c>
      <c r="B1267" s="330">
        <v>8</v>
      </c>
      <c r="C1267" s="298">
        <v>46043</v>
      </c>
      <c r="D1267" s="299" t="s">
        <v>295</v>
      </c>
      <c r="E1267" s="331">
        <v>6.38</v>
      </c>
      <c r="F1267" s="331"/>
      <c r="G1267" s="333">
        <f t="shared" si="20"/>
        <v>2780.7999999999993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289</v>
      </c>
      <c r="B1268" s="330">
        <v>2</v>
      </c>
      <c r="C1268" s="298">
        <v>46043</v>
      </c>
      <c r="D1268" s="299" t="s">
        <v>295</v>
      </c>
      <c r="E1268" s="331">
        <v>17.29</v>
      </c>
      <c r="F1268" s="331"/>
      <c r="G1268" s="333">
        <f t="shared" si="20"/>
        <v>2787.1799999999994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289</v>
      </c>
      <c r="B1269" s="330">
        <v>2</v>
      </c>
      <c r="C1269" s="298">
        <v>46043</v>
      </c>
      <c r="D1269" s="299" t="s">
        <v>358</v>
      </c>
      <c r="E1269" s="331">
        <v>14.86</v>
      </c>
      <c r="F1269" s="331"/>
      <c r="G1269" s="333">
        <f t="shared" si="20"/>
        <v>2804.4699999999993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289</v>
      </c>
      <c r="B1270" s="330">
        <v>2</v>
      </c>
      <c r="C1270" s="298">
        <v>46042</v>
      </c>
      <c r="D1270" s="299" t="s">
        <v>371</v>
      </c>
      <c r="E1270" s="331">
        <v>13.4</v>
      </c>
      <c r="F1270" s="331"/>
      <c r="G1270" s="333">
        <f t="shared" si="20"/>
        <v>2819.3299999999995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289</v>
      </c>
      <c r="B1271" s="330">
        <v>2</v>
      </c>
      <c r="C1271" s="298">
        <v>46042</v>
      </c>
      <c r="D1271" s="299" t="s">
        <v>371</v>
      </c>
      <c r="E1271" s="331">
        <v>5.97</v>
      </c>
      <c r="F1271" s="331"/>
      <c r="G1271" s="333">
        <f t="shared" si="20"/>
        <v>2832.7299999999996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294</v>
      </c>
      <c r="B1272" s="330">
        <v>22</v>
      </c>
      <c r="C1272" s="298">
        <v>46042</v>
      </c>
      <c r="D1272" s="299" t="s">
        <v>323</v>
      </c>
      <c r="E1272" s="331">
        <v>18.09</v>
      </c>
      <c r="F1272" s="331"/>
      <c r="G1272" s="333">
        <f t="shared" si="20"/>
        <v>2838.6999999999994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294</v>
      </c>
      <c r="B1273" s="330">
        <v>17</v>
      </c>
      <c r="C1273" s="298">
        <v>46042</v>
      </c>
      <c r="D1273" s="299" t="s">
        <v>188</v>
      </c>
      <c r="E1273" s="331">
        <v>42.65</v>
      </c>
      <c r="F1273" s="331"/>
      <c r="G1273" s="333">
        <f t="shared" si="20"/>
        <v>2856.7899999999995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335</v>
      </c>
      <c r="B1274" s="330" t="s">
        <v>335</v>
      </c>
      <c r="C1274" s="298">
        <v>46042</v>
      </c>
      <c r="D1274" s="299" t="s">
        <v>336</v>
      </c>
      <c r="E1274" s="331">
        <v>130.51</v>
      </c>
      <c r="F1274" s="331"/>
      <c r="G1274" s="333">
        <f t="shared" si="20"/>
        <v>2899.4399999999996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294</v>
      </c>
      <c r="B1275" s="330">
        <v>15</v>
      </c>
      <c r="C1275" s="298">
        <v>46042</v>
      </c>
      <c r="D1275" s="299" t="s">
        <v>185</v>
      </c>
      <c r="E1275" s="331">
        <v>132.4</v>
      </c>
      <c r="F1275" s="331"/>
      <c r="G1275" s="333">
        <f t="shared" si="20"/>
        <v>3029.9499999999994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294</v>
      </c>
      <c r="B1276" s="330">
        <v>23</v>
      </c>
      <c r="C1276" s="298">
        <v>46042</v>
      </c>
      <c r="D1276" s="299" t="s">
        <v>63</v>
      </c>
      <c r="E1276" s="331">
        <v>529.46</v>
      </c>
      <c r="F1276" s="331"/>
      <c r="G1276" s="333">
        <f t="shared" si="20"/>
        <v>3162.3499999999995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289</v>
      </c>
      <c r="B1277" s="330">
        <v>6</v>
      </c>
      <c r="C1277" s="298">
        <v>46042</v>
      </c>
      <c r="D1277" s="299" t="s">
        <v>300</v>
      </c>
      <c r="E1277" s="331">
        <v>51.63</v>
      </c>
      <c r="F1277" s="331"/>
      <c r="G1277" s="333">
        <f t="shared" si="20"/>
        <v>3691.8099999999995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289</v>
      </c>
      <c r="B1278" s="330">
        <v>2</v>
      </c>
      <c r="C1278" s="298">
        <v>46042</v>
      </c>
      <c r="D1278" s="299" t="s">
        <v>296</v>
      </c>
      <c r="E1278" s="331">
        <v>11.17</v>
      </c>
      <c r="F1278" s="331"/>
      <c r="G1278" s="333">
        <f t="shared" si="20"/>
        <v>3743.4399999999996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3">
      <c r="A1279" s="329" t="s">
        <v>289</v>
      </c>
      <c r="B1279" s="330">
        <v>4</v>
      </c>
      <c r="C1279" s="298">
        <v>46042</v>
      </c>
      <c r="D1279" s="299" t="s">
        <v>296</v>
      </c>
      <c r="E1279" s="331">
        <v>57.37</v>
      </c>
      <c r="F1279" s="331"/>
      <c r="G1279" s="333">
        <f t="shared" si="20"/>
        <v>3754.6099999999997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3">
      <c r="A1280" s="329" t="s">
        <v>294</v>
      </c>
      <c r="B1280" s="330">
        <v>22</v>
      </c>
      <c r="C1280" s="298">
        <v>46042</v>
      </c>
      <c r="D1280" s="299" t="s">
        <v>328</v>
      </c>
      <c r="E1280" s="331">
        <v>7.46</v>
      </c>
      <c r="F1280" s="331"/>
      <c r="G1280" s="333">
        <f t="shared" si="20"/>
        <v>3811.9799999999996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3">
      <c r="A1281" s="329" t="s">
        <v>289</v>
      </c>
      <c r="B1281" s="330">
        <v>4</v>
      </c>
      <c r="C1281" s="298">
        <v>46042</v>
      </c>
      <c r="D1281" s="299" t="s">
        <v>310</v>
      </c>
      <c r="E1281" s="331">
        <v>28.91</v>
      </c>
      <c r="F1281" s="331"/>
      <c r="G1281" s="333">
        <f t="shared" si="20"/>
        <v>3819.4399999999996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3">
      <c r="A1282" s="329" t="s">
        <v>289</v>
      </c>
      <c r="B1282" s="330">
        <v>6</v>
      </c>
      <c r="C1282" s="298">
        <v>46040</v>
      </c>
      <c r="D1282" s="299" t="s">
        <v>300</v>
      </c>
      <c r="E1282" s="331">
        <v>31.35</v>
      </c>
      <c r="F1282" s="331"/>
      <c r="G1282" s="333">
        <f t="shared" si="20"/>
        <v>3848.3499999999995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3">
      <c r="A1283" s="329" t="s">
        <v>289</v>
      </c>
      <c r="B1283" s="330">
        <v>8</v>
      </c>
      <c r="C1283" s="298">
        <v>46040</v>
      </c>
      <c r="D1283" s="299" t="s">
        <v>473</v>
      </c>
      <c r="E1283" s="331">
        <v>124.75</v>
      </c>
      <c r="F1283" s="331"/>
      <c r="G1283" s="333">
        <f t="shared" si="20"/>
        <v>3879.6999999999994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3">
      <c r="A1284" s="329" t="s">
        <v>289</v>
      </c>
      <c r="B1284" s="330">
        <v>3</v>
      </c>
      <c r="C1284" s="298">
        <v>46040</v>
      </c>
      <c r="D1284" s="299" t="s">
        <v>320</v>
      </c>
      <c r="E1284" s="331">
        <v>11.3</v>
      </c>
      <c r="F1284" s="331"/>
      <c r="G1284" s="333">
        <f t="shared" si="20"/>
        <v>4004.4499999999994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3">
      <c r="A1285" s="329" t="s">
        <v>294</v>
      </c>
      <c r="B1285" s="330">
        <v>22</v>
      </c>
      <c r="C1285" s="298">
        <v>46040</v>
      </c>
      <c r="D1285" s="299" t="s">
        <v>401</v>
      </c>
      <c r="E1285" s="331">
        <v>13.84</v>
      </c>
      <c r="F1285" s="331"/>
      <c r="G1285" s="333">
        <f t="shared" si="20"/>
        <v>4015.7499999999995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3">
      <c r="A1286" s="329" t="s">
        <v>289</v>
      </c>
      <c r="B1286" s="330">
        <v>1</v>
      </c>
      <c r="C1286" s="298">
        <v>46040</v>
      </c>
      <c r="D1286" s="299" t="s">
        <v>306</v>
      </c>
      <c r="E1286" s="331">
        <v>92.06</v>
      </c>
      <c r="F1286" s="331"/>
      <c r="G1286" s="333">
        <f t="shared" si="20"/>
        <v>4029.5899999999997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3">
      <c r="A1287" s="329" t="s">
        <v>289</v>
      </c>
      <c r="B1287" s="330">
        <v>7</v>
      </c>
      <c r="C1287" s="298">
        <v>46040</v>
      </c>
      <c r="D1287" s="299" t="s">
        <v>338</v>
      </c>
      <c r="E1287" s="331">
        <v>78.47</v>
      </c>
      <c r="F1287" s="331"/>
      <c r="G1287" s="333">
        <f t="shared" si="20"/>
        <v>4121.6499999999996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3">
      <c r="A1288" s="329" t="s">
        <v>289</v>
      </c>
      <c r="B1288" s="330">
        <v>1</v>
      </c>
      <c r="C1288" s="298">
        <v>46040</v>
      </c>
      <c r="D1288" s="299" t="s">
        <v>393</v>
      </c>
      <c r="E1288" s="331">
        <v>28.22</v>
      </c>
      <c r="F1288" s="331"/>
      <c r="G1288" s="333">
        <f t="shared" si="20"/>
        <v>4200.12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3">
      <c r="A1289" s="329" t="s">
        <v>289</v>
      </c>
      <c r="B1289" s="330">
        <v>2</v>
      </c>
      <c r="C1289" s="298">
        <v>46040</v>
      </c>
      <c r="D1289" s="299" t="s">
        <v>392</v>
      </c>
      <c r="E1289" s="331">
        <v>32.729999999999997</v>
      </c>
      <c r="F1289" s="331"/>
      <c r="G1289" s="333">
        <f t="shared" si="20"/>
        <v>4228.34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3">
      <c r="A1290" s="329" t="s">
        <v>294</v>
      </c>
      <c r="B1290" s="330">
        <v>42</v>
      </c>
      <c r="C1290" s="298">
        <v>46039</v>
      </c>
      <c r="D1290" s="299" t="s">
        <v>333</v>
      </c>
      <c r="E1290" s="331">
        <v>29.8</v>
      </c>
      <c r="F1290" s="331"/>
      <c r="G1290" s="333">
        <f t="shared" si="20"/>
        <v>4261.07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3">
      <c r="A1291" s="329" t="s">
        <v>294</v>
      </c>
      <c r="B1291" s="330">
        <v>43</v>
      </c>
      <c r="C1291" s="298">
        <v>46039</v>
      </c>
      <c r="D1291" s="299" t="s">
        <v>333</v>
      </c>
      <c r="E1291" s="331">
        <v>22.35</v>
      </c>
      <c r="F1291" s="331"/>
      <c r="G1291" s="333">
        <f t="shared" si="20"/>
        <v>4290.87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3">
      <c r="A1292" s="329" t="s">
        <v>289</v>
      </c>
      <c r="B1292" s="330">
        <v>8</v>
      </c>
      <c r="C1292" s="298">
        <v>46039</v>
      </c>
      <c r="D1292" s="299" t="s">
        <v>319</v>
      </c>
      <c r="E1292" s="331">
        <v>36.92</v>
      </c>
      <c r="F1292" s="331"/>
      <c r="G1292" s="333">
        <f t="shared" si="20"/>
        <v>4313.22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3">
      <c r="A1293" s="329" t="s">
        <v>289</v>
      </c>
      <c r="B1293" s="330">
        <v>1</v>
      </c>
      <c r="C1293" s="298">
        <v>46039</v>
      </c>
      <c r="D1293" s="299" t="s">
        <v>311</v>
      </c>
      <c r="E1293" s="331">
        <v>117.89</v>
      </c>
      <c r="F1293" s="331"/>
      <c r="G1293" s="333">
        <f t="shared" si="20"/>
        <v>4350.1400000000003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3">
      <c r="A1294" s="329" t="s">
        <v>289</v>
      </c>
      <c r="B1294" s="330">
        <v>1</v>
      </c>
      <c r="C1294" s="298">
        <v>46039</v>
      </c>
      <c r="D1294" s="299" t="s">
        <v>329</v>
      </c>
      <c r="E1294" s="331">
        <v>196.36</v>
      </c>
      <c r="F1294" s="331"/>
      <c r="G1294" s="333">
        <f t="shared" si="20"/>
        <v>4468.0300000000007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3">
      <c r="A1295" s="329" t="s">
        <v>294</v>
      </c>
      <c r="B1295" s="330">
        <v>21</v>
      </c>
      <c r="C1295" s="298">
        <v>46039</v>
      </c>
      <c r="D1295" s="299" t="s">
        <v>194</v>
      </c>
      <c r="E1295" s="331">
        <v>70.2</v>
      </c>
      <c r="F1295" s="331"/>
      <c r="G1295" s="333">
        <f t="shared" si="20"/>
        <v>4664.3900000000003</v>
      </c>
      <c r="H1295" s="334"/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3">
      <c r="A1296" s="329" t="s">
        <v>289</v>
      </c>
      <c r="B1296" s="330">
        <v>2</v>
      </c>
      <c r="C1296" s="298">
        <v>46038</v>
      </c>
      <c r="D1296" s="299" t="s">
        <v>324</v>
      </c>
      <c r="E1296" s="331">
        <v>13.14</v>
      </c>
      <c r="F1296" s="331"/>
      <c r="G1296" s="333">
        <f t="shared" si="20"/>
        <v>4734.59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3">
      <c r="A1297" s="329" t="s">
        <v>289</v>
      </c>
      <c r="B1297" s="330">
        <v>2</v>
      </c>
      <c r="C1297" s="298">
        <v>46038</v>
      </c>
      <c r="D1297" s="299" t="s">
        <v>296</v>
      </c>
      <c r="E1297" s="331">
        <v>18.489999999999998</v>
      </c>
      <c r="F1297" s="331"/>
      <c r="G1297" s="333">
        <f t="shared" si="20"/>
        <v>4747.7300000000005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3">
      <c r="A1298" s="329" t="s">
        <v>291</v>
      </c>
      <c r="B1298" s="330">
        <v>41</v>
      </c>
      <c r="C1298" s="298">
        <v>46038</v>
      </c>
      <c r="D1298" s="299" t="s">
        <v>474</v>
      </c>
      <c r="E1298" s="331"/>
      <c r="F1298" s="331">
        <v>800</v>
      </c>
      <c r="G1298" s="333">
        <f t="shared" si="20"/>
        <v>4766.22</v>
      </c>
      <c r="H1298" s="334" t="s">
        <v>298</v>
      </c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3">
      <c r="A1299" s="329" t="s">
        <v>294</v>
      </c>
      <c r="B1299" s="330">
        <v>18</v>
      </c>
      <c r="C1299" s="298">
        <v>46038</v>
      </c>
      <c r="D1299" s="299" t="s">
        <v>361</v>
      </c>
      <c r="E1299" s="331">
        <v>400</v>
      </c>
      <c r="F1299" s="331"/>
      <c r="G1299" s="333">
        <f t="shared" si="20"/>
        <v>3966.2200000000003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3">
      <c r="A1300" s="329" t="s">
        <v>294</v>
      </c>
      <c r="B1300" s="330">
        <v>19</v>
      </c>
      <c r="C1300" s="298">
        <v>46038</v>
      </c>
      <c r="D1300" s="299" t="s">
        <v>191</v>
      </c>
      <c r="E1300" s="331">
        <v>200</v>
      </c>
      <c r="F1300" s="331"/>
      <c r="G1300" s="333">
        <f t="shared" si="20"/>
        <v>4366.22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3">
      <c r="A1301" s="329" t="s">
        <v>294</v>
      </c>
      <c r="B1301" s="330">
        <v>11</v>
      </c>
      <c r="C1301" s="298">
        <v>46038</v>
      </c>
      <c r="D1301" s="299" t="s">
        <v>178</v>
      </c>
      <c r="E1301" s="331">
        <v>267.95999999999998</v>
      </c>
      <c r="F1301" s="331"/>
      <c r="G1301" s="333">
        <f t="shared" si="20"/>
        <v>4566.22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3">
      <c r="A1302" s="329" t="s">
        <v>289</v>
      </c>
      <c r="B1302" s="330">
        <v>8</v>
      </c>
      <c r="C1302" s="298">
        <v>46037</v>
      </c>
      <c r="D1302" s="299" t="s">
        <v>357</v>
      </c>
      <c r="E1302" s="331">
        <v>59.95</v>
      </c>
      <c r="F1302" s="331"/>
      <c r="G1302" s="333">
        <f t="shared" si="20"/>
        <v>4834.18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3">
      <c r="A1303" s="329" t="s">
        <v>289</v>
      </c>
      <c r="B1303" s="330">
        <v>2</v>
      </c>
      <c r="C1303" s="298">
        <v>46037</v>
      </c>
      <c r="D1303" s="299" t="s">
        <v>357</v>
      </c>
      <c r="E1303" s="331">
        <v>59.96</v>
      </c>
      <c r="F1303" s="331"/>
      <c r="G1303" s="333">
        <f t="shared" si="20"/>
        <v>4894.13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3">
      <c r="A1304" s="329" t="s">
        <v>289</v>
      </c>
      <c r="B1304" s="330">
        <v>8</v>
      </c>
      <c r="C1304" s="298">
        <v>46037</v>
      </c>
      <c r="D1304" s="299" t="s">
        <v>319</v>
      </c>
      <c r="E1304" s="331">
        <v>12.43</v>
      </c>
      <c r="F1304" s="331"/>
      <c r="G1304" s="333">
        <f t="shared" si="20"/>
        <v>4954.09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3">
      <c r="A1305" s="329" t="s">
        <v>289</v>
      </c>
      <c r="B1305" s="330">
        <v>2</v>
      </c>
      <c r="C1305" s="298">
        <v>46037</v>
      </c>
      <c r="D1305" s="299" t="s">
        <v>296</v>
      </c>
      <c r="E1305" s="331">
        <v>11.07</v>
      </c>
      <c r="F1305" s="331"/>
      <c r="G1305" s="333">
        <f t="shared" si="20"/>
        <v>4966.5200000000004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3">
      <c r="A1306" s="329" t="s">
        <v>289</v>
      </c>
      <c r="B1306" s="330">
        <v>4</v>
      </c>
      <c r="C1306" s="298">
        <v>46037</v>
      </c>
      <c r="D1306" s="299" t="s">
        <v>296</v>
      </c>
      <c r="E1306" s="331">
        <v>52.3</v>
      </c>
      <c r="F1306" s="331"/>
      <c r="G1306" s="333">
        <f t="shared" si="20"/>
        <v>4977.59</v>
      </c>
      <c r="H1306" s="334"/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3">
      <c r="A1307" s="329" t="s">
        <v>289</v>
      </c>
      <c r="B1307" s="330">
        <v>6</v>
      </c>
      <c r="C1307" s="298">
        <v>46037</v>
      </c>
      <c r="D1307" s="299" t="s">
        <v>436</v>
      </c>
      <c r="E1307" s="331">
        <v>50</v>
      </c>
      <c r="F1307" s="331"/>
      <c r="G1307" s="333">
        <f t="shared" si="20"/>
        <v>5029.8900000000003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3">
      <c r="A1308" s="329" t="s">
        <v>291</v>
      </c>
      <c r="B1308" s="330">
        <v>38</v>
      </c>
      <c r="C1308" s="298">
        <v>46037</v>
      </c>
      <c r="D1308" s="299" t="s">
        <v>293</v>
      </c>
      <c r="E1308" s="331"/>
      <c r="F1308" s="331">
        <v>4365.67</v>
      </c>
      <c r="G1308" s="333">
        <f t="shared" si="20"/>
        <v>5079.8900000000003</v>
      </c>
      <c r="H1308" s="334"/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3">
      <c r="A1309" s="329" t="s">
        <v>289</v>
      </c>
      <c r="B1309" s="330">
        <v>4</v>
      </c>
      <c r="C1309" s="298">
        <v>46036</v>
      </c>
      <c r="D1309" s="299" t="s">
        <v>295</v>
      </c>
      <c r="E1309" s="331">
        <v>30.91</v>
      </c>
      <c r="F1309" s="331"/>
      <c r="G1309" s="333">
        <f t="shared" si="20"/>
        <v>714.22</v>
      </c>
      <c r="H1309" s="334"/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3">
      <c r="A1310" s="329" t="s">
        <v>289</v>
      </c>
      <c r="B1310" s="330">
        <v>3</v>
      </c>
      <c r="C1310" s="298">
        <v>46036</v>
      </c>
      <c r="D1310" s="299" t="s">
        <v>348</v>
      </c>
      <c r="E1310" s="331">
        <v>8.67</v>
      </c>
      <c r="F1310" s="331"/>
      <c r="G1310" s="333">
        <f t="shared" si="20"/>
        <v>745.13</v>
      </c>
      <c r="H1310" s="334"/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3">
      <c r="A1311" s="329" t="s">
        <v>289</v>
      </c>
      <c r="B1311" s="330">
        <v>3</v>
      </c>
      <c r="C1311" s="298">
        <v>46035</v>
      </c>
      <c r="D1311" s="299" t="s">
        <v>351</v>
      </c>
      <c r="E1311" s="331">
        <v>25.01</v>
      </c>
      <c r="F1311" s="331"/>
      <c r="G1311" s="333">
        <f t="shared" si="20"/>
        <v>753.8</v>
      </c>
      <c r="H1311" s="334"/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3">
      <c r="A1312" s="329" t="s">
        <v>289</v>
      </c>
      <c r="B1312" s="330">
        <v>6</v>
      </c>
      <c r="C1312" s="298">
        <v>46035</v>
      </c>
      <c r="D1312" s="299" t="s">
        <v>412</v>
      </c>
      <c r="E1312" s="331">
        <v>-5.9</v>
      </c>
      <c r="F1312" s="331"/>
      <c r="G1312" s="333">
        <f t="shared" si="20"/>
        <v>778.81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3">
      <c r="A1313" s="329" t="s">
        <v>289</v>
      </c>
      <c r="B1313" s="330">
        <v>6</v>
      </c>
      <c r="C1313" s="298">
        <v>46035</v>
      </c>
      <c r="D1313" s="299" t="s">
        <v>446</v>
      </c>
      <c r="E1313" s="331">
        <v>-0.03</v>
      </c>
      <c r="F1313" s="331"/>
      <c r="G1313" s="333">
        <f t="shared" si="20"/>
        <v>772.91</v>
      </c>
      <c r="H1313" s="334"/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3">
      <c r="A1314" s="329" t="s">
        <v>294</v>
      </c>
      <c r="B1314" s="330">
        <v>43</v>
      </c>
      <c r="C1314" s="298">
        <v>46035</v>
      </c>
      <c r="D1314" s="299" t="s">
        <v>201</v>
      </c>
      <c r="E1314" s="331">
        <v>44.18</v>
      </c>
      <c r="F1314" s="331"/>
      <c r="G1314" s="333">
        <f t="shared" si="20"/>
        <v>772.88</v>
      </c>
      <c r="H1314" s="334"/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3">
      <c r="A1315" s="329" t="s">
        <v>294</v>
      </c>
      <c r="B1315" s="330">
        <v>42</v>
      </c>
      <c r="C1315" s="298">
        <v>46035</v>
      </c>
      <c r="D1315" s="299" t="s">
        <v>200</v>
      </c>
      <c r="E1315" s="331">
        <v>51.19</v>
      </c>
      <c r="F1315" s="331"/>
      <c r="G1315" s="333">
        <f t="shared" si="20"/>
        <v>817.06</v>
      </c>
      <c r="H1315" s="334"/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3">
      <c r="A1316" s="329" t="s">
        <v>289</v>
      </c>
      <c r="B1316" s="330">
        <v>4</v>
      </c>
      <c r="C1316" s="298">
        <v>46035</v>
      </c>
      <c r="D1316" s="299" t="s">
        <v>295</v>
      </c>
      <c r="E1316" s="331">
        <v>28.15</v>
      </c>
      <c r="F1316" s="331"/>
      <c r="G1316" s="333">
        <f t="shared" si="20"/>
        <v>868.25</v>
      </c>
      <c r="H1316" s="334"/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3">
      <c r="A1317" s="329" t="s">
        <v>289</v>
      </c>
      <c r="B1317" s="330">
        <v>3</v>
      </c>
      <c r="C1317" s="298">
        <v>46035</v>
      </c>
      <c r="D1317" s="299" t="s">
        <v>296</v>
      </c>
      <c r="E1317" s="331">
        <v>20.85</v>
      </c>
      <c r="F1317" s="331"/>
      <c r="G1317" s="333">
        <f t="shared" si="20"/>
        <v>896.4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2" customHeight="1" x14ac:dyDescent="0.3">
      <c r="A1318" s="329" t="s">
        <v>289</v>
      </c>
      <c r="B1318" s="330">
        <v>1</v>
      </c>
      <c r="C1318" s="298">
        <v>46034</v>
      </c>
      <c r="D1318" s="299" t="s">
        <v>306</v>
      </c>
      <c r="E1318" s="331">
        <v>145.81</v>
      </c>
      <c r="F1318" s="331"/>
      <c r="G1318" s="333">
        <f t="shared" si="20"/>
        <v>917.25</v>
      </c>
      <c r="H1318" s="334"/>
      <c r="I1318" s="335"/>
      <c r="J1318" s="336"/>
      <c r="K1318" s="301"/>
      <c r="L1318" s="336"/>
      <c r="M1318" s="301"/>
      <c r="N1318" s="336"/>
      <c r="O1318" s="301"/>
      <c r="P1318" s="336"/>
      <c r="Q1318" s="301"/>
      <c r="R1318" s="336"/>
      <c r="S1318" s="301"/>
      <c r="T1318" s="336"/>
    </row>
    <row r="1319" spans="1:20" ht="12" customHeight="1" x14ac:dyDescent="0.3">
      <c r="A1319" s="329" t="s">
        <v>289</v>
      </c>
      <c r="B1319" s="330">
        <v>2</v>
      </c>
      <c r="C1319" s="298">
        <v>46034</v>
      </c>
      <c r="D1319" s="299" t="s">
        <v>424</v>
      </c>
      <c r="E1319" s="331">
        <v>25.22</v>
      </c>
      <c r="F1319" s="331"/>
      <c r="G1319" s="333">
        <f t="shared" si="20"/>
        <v>1063.06</v>
      </c>
      <c r="H1319" s="334"/>
      <c r="I1319" s="335"/>
      <c r="J1319" s="336"/>
      <c r="K1319" s="301"/>
      <c r="L1319" s="336"/>
      <c r="M1319" s="301"/>
      <c r="N1319" s="336"/>
      <c r="O1319" s="301"/>
      <c r="P1319" s="336"/>
      <c r="Q1319" s="301"/>
      <c r="R1319" s="336"/>
      <c r="S1319" s="301"/>
      <c r="T1319" s="336"/>
    </row>
    <row r="1320" spans="1:20" ht="12" customHeight="1" x14ac:dyDescent="0.3">
      <c r="A1320" s="329" t="s">
        <v>289</v>
      </c>
      <c r="B1320" s="330">
        <v>2</v>
      </c>
      <c r="C1320" s="298">
        <v>46033</v>
      </c>
      <c r="D1320" s="299" t="s">
        <v>326</v>
      </c>
      <c r="E1320" s="331">
        <v>49.38</v>
      </c>
      <c r="F1320" s="331"/>
      <c r="G1320" s="333">
        <f t="shared" si="20"/>
        <v>1088.28</v>
      </c>
      <c r="H1320" s="334"/>
      <c r="I1320" s="335"/>
      <c r="J1320" s="336"/>
      <c r="K1320" s="301"/>
      <c r="L1320" s="336"/>
      <c r="M1320" s="301"/>
      <c r="N1320" s="336"/>
      <c r="O1320" s="301"/>
      <c r="P1320" s="336"/>
      <c r="Q1320" s="301"/>
      <c r="R1320" s="336"/>
      <c r="S1320" s="301"/>
      <c r="T1320" s="336"/>
    </row>
    <row r="1321" spans="1:20" ht="12" customHeight="1" x14ac:dyDescent="0.3">
      <c r="A1321" s="329" t="s">
        <v>294</v>
      </c>
      <c r="B1321" s="330">
        <v>22</v>
      </c>
      <c r="C1321" s="298">
        <v>46033</v>
      </c>
      <c r="D1321" s="299" t="s">
        <v>352</v>
      </c>
      <c r="E1321" s="331">
        <v>19.16</v>
      </c>
      <c r="F1321" s="331"/>
      <c r="G1321" s="333">
        <f t="shared" si="20"/>
        <v>1137.6600000000001</v>
      </c>
      <c r="H1321" s="334"/>
      <c r="I1321" s="335"/>
      <c r="J1321" s="336"/>
      <c r="K1321" s="301"/>
      <c r="L1321" s="336"/>
      <c r="M1321" s="301"/>
      <c r="N1321" s="336"/>
      <c r="O1321" s="301"/>
      <c r="P1321" s="336"/>
      <c r="Q1321" s="301"/>
      <c r="R1321" s="336"/>
      <c r="S1321" s="301"/>
      <c r="T1321" s="336"/>
    </row>
    <row r="1322" spans="1:20" ht="12" customHeight="1" x14ac:dyDescent="0.3">
      <c r="A1322" s="329" t="s">
        <v>289</v>
      </c>
      <c r="B1322" s="330">
        <v>6</v>
      </c>
      <c r="C1322" s="298">
        <v>46033</v>
      </c>
      <c r="D1322" s="299" t="s">
        <v>312</v>
      </c>
      <c r="E1322" s="331">
        <v>39.86</v>
      </c>
      <c r="F1322" s="331"/>
      <c r="G1322" s="333">
        <f t="shared" si="20"/>
        <v>1156.8200000000002</v>
      </c>
      <c r="H1322" s="334"/>
      <c r="I1322" s="335"/>
      <c r="J1322" s="336"/>
      <c r="K1322" s="301"/>
      <c r="L1322" s="336"/>
      <c r="M1322" s="301"/>
      <c r="N1322" s="336"/>
      <c r="O1322" s="301"/>
      <c r="P1322" s="336"/>
      <c r="Q1322" s="301"/>
      <c r="R1322" s="336"/>
      <c r="S1322" s="301"/>
      <c r="T1322" s="336"/>
    </row>
    <row r="1323" spans="1:20" ht="12" customHeight="1" x14ac:dyDescent="0.3">
      <c r="A1323" s="329" t="s">
        <v>289</v>
      </c>
      <c r="B1323" s="330">
        <v>7</v>
      </c>
      <c r="C1323" s="298">
        <v>46033</v>
      </c>
      <c r="D1323" s="299" t="s">
        <v>444</v>
      </c>
      <c r="E1323" s="331">
        <v>165.05</v>
      </c>
      <c r="F1323" s="331"/>
      <c r="G1323" s="333">
        <f t="shared" si="20"/>
        <v>1196.68</v>
      </c>
      <c r="H1323" s="334"/>
      <c r="I1323" s="335"/>
      <c r="J1323" s="336"/>
      <c r="K1323" s="301"/>
      <c r="L1323" s="336"/>
      <c r="M1323" s="301"/>
      <c r="N1323" s="336"/>
      <c r="O1323" s="301"/>
      <c r="P1323" s="336"/>
      <c r="Q1323" s="301"/>
      <c r="R1323" s="336"/>
      <c r="S1323" s="301"/>
      <c r="T1323" s="336"/>
    </row>
    <row r="1324" spans="1:20" ht="12" customHeight="1" x14ac:dyDescent="0.3">
      <c r="A1324" s="329" t="s">
        <v>294</v>
      </c>
      <c r="B1324" s="330">
        <v>24</v>
      </c>
      <c r="C1324" s="298">
        <v>46032</v>
      </c>
      <c r="D1324" s="299" t="s">
        <v>860</v>
      </c>
      <c r="E1324" s="331">
        <v>83.42</v>
      </c>
      <c r="F1324" s="331"/>
      <c r="G1324" s="333">
        <f t="shared" si="20"/>
        <v>1361.73</v>
      </c>
      <c r="H1324" s="334"/>
      <c r="I1324" s="335"/>
      <c r="J1324" s="336"/>
      <c r="K1324" s="301"/>
      <c r="L1324" s="336"/>
      <c r="M1324" s="301"/>
      <c r="N1324" s="336"/>
      <c r="O1324" s="301"/>
      <c r="P1324" s="336"/>
      <c r="Q1324" s="301"/>
      <c r="R1324" s="336"/>
      <c r="S1324" s="301"/>
      <c r="T1324" s="336"/>
    </row>
    <row r="1325" spans="1:20" ht="12" customHeight="1" x14ac:dyDescent="0.3">
      <c r="A1325" s="329" t="s">
        <v>289</v>
      </c>
      <c r="B1325" s="330">
        <v>4</v>
      </c>
      <c r="C1325" s="298">
        <v>46032</v>
      </c>
      <c r="D1325" s="299" t="s">
        <v>296</v>
      </c>
      <c r="E1325" s="331">
        <v>30.4</v>
      </c>
      <c r="F1325" s="331"/>
      <c r="G1325" s="333">
        <f t="shared" si="20"/>
        <v>1445.15</v>
      </c>
      <c r="H1325" s="334"/>
      <c r="I1325" s="335"/>
      <c r="J1325" s="336"/>
      <c r="K1325" s="301"/>
      <c r="L1325" s="336"/>
      <c r="M1325" s="301"/>
      <c r="N1325" s="336"/>
      <c r="O1325" s="301"/>
      <c r="P1325" s="336"/>
      <c r="Q1325" s="301"/>
      <c r="R1325" s="336"/>
      <c r="S1325" s="301"/>
      <c r="T1325" s="336"/>
    </row>
    <row r="1326" spans="1:20" ht="12" customHeight="1" x14ac:dyDescent="0.3">
      <c r="A1326" s="329" t="s">
        <v>289</v>
      </c>
      <c r="B1326" s="330">
        <v>2</v>
      </c>
      <c r="C1326" s="298">
        <v>46032</v>
      </c>
      <c r="D1326" s="299" t="s">
        <v>296</v>
      </c>
      <c r="E1326" s="331">
        <v>13.83</v>
      </c>
      <c r="F1326" s="331"/>
      <c r="G1326" s="333">
        <f t="shared" si="20"/>
        <v>1475.5500000000002</v>
      </c>
      <c r="H1326" s="334"/>
      <c r="I1326" s="335"/>
      <c r="J1326" s="336"/>
      <c r="K1326" s="301"/>
      <c r="L1326" s="336"/>
      <c r="M1326" s="301"/>
      <c r="N1326" s="336"/>
      <c r="O1326" s="301"/>
      <c r="P1326" s="336"/>
      <c r="Q1326" s="301"/>
      <c r="R1326" s="336"/>
      <c r="S1326" s="301"/>
      <c r="T1326" s="336"/>
    </row>
    <row r="1327" spans="1:20" ht="12" customHeight="1" x14ac:dyDescent="0.3">
      <c r="A1327" s="329" t="s">
        <v>289</v>
      </c>
      <c r="B1327" s="330">
        <v>2</v>
      </c>
      <c r="C1327" s="298">
        <v>46032</v>
      </c>
      <c r="D1327" s="299" t="s">
        <v>473</v>
      </c>
      <c r="E1327" s="331">
        <v>100</v>
      </c>
      <c r="F1327" s="331"/>
      <c r="G1327" s="333">
        <f t="shared" si="20"/>
        <v>1489.38</v>
      </c>
      <c r="H1327" s="334"/>
      <c r="I1327" s="335"/>
      <c r="J1327" s="336"/>
      <c r="K1327" s="301"/>
      <c r="L1327" s="336"/>
      <c r="M1327" s="301"/>
      <c r="N1327" s="336"/>
      <c r="O1327" s="301"/>
      <c r="P1327" s="336"/>
      <c r="Q1327" s="301"/>
      <c r="R1327" s="336"/>
      <c r="S1327" s="301"/>
      <c r="T1327" s="336"/>
    </row>
    <row r="1328" spans="1:20" ht="12" customHeight="1" x14ac:dyDescent="0.3">
      <c r="A1328" s="329" t="s">
        <v>289</v>
      </c>
      <c r="B1328" s="330">
        <v>1</v>
      </c>
      <c r="C1328" s="298">
        <v>46032</v>
      </c>
      <c r="D1328" s="299" t="s">
        <v>304</v>
      </c>
      <c r="E1328" s="331">
        <v>55.68</v>
      </c>
      <c r="F1328" s="331"/>
      <c r="G1328" s="333">
        <f t="shared" si="20"/>
        <v>1589.38</v>
      </c>
      <c r="H1328" s="334"/>
      <c r="I1328" s="335"/>
      <c r="J1328" s="336"/>
      <c r="K1328" s="301"/>
      <c r="L1328" s="336"/>
      <c r="M1328" s="301"/>
      <c r="N1328" s="336"/>
      <c r="O1328" s="301"/>
      <c r="P1328" s="336"/>
      <c r="Q1328" s="301"/>
      <c r="R1328" s="336"/>
      <c r="S1328" s="301"/>
      <c r="T1328" s="336"/>
    </row>
    <row r="1329" spans="1:20" ht="12" customHeight="1" x14ac:dyDescent="0.3">
      <c r="A1329" s="329" t="s">
        <v>289</v>
      </c>
      <c r="B1329" s="330">
        <v>2</v>
      </c>
      <c r="C1329" s="298">
        <v>46031</v>
      </c>
      <c r="D1329" s="299" t="s">
        <v>358</v>
      </c>
      <c r="E1329" s="331">
        <v>9.4700000000000006</v>
      </c>
      <c r="F1329" s="331"/>
      <c r="G1329" s="333">
        <f t="shared" si="20"/>
        <v>1645.0600000000002</v>
      </c>
      <c r="H1329" s="334"/>
      <c r="I1329" s="335"/>
      <c r="J1329" s="336"/>
      <c r="K1329" s="301"/>
      <c r="L1329" s="336"/>
      <c r="M1329" s="301"/>
      <c r="N1329" s="336"/>
      <c r="O1329" s="301"/>
      <c r="P1329" s="336"/>
      <c r="Q1329" s="301"/>
      <c r="R1329" s="336"/>
      <c r="S1329" s="301"/>
      <c r="T1329" s="336"/>
    </row>
    <row r="1330" spans="1:20" ht="12" customHeight="1" x14ac:dyDescent="0.3">
      <c r="A1330" s="329" t="s">
        <v>289</v>
      </c>
      <c r="B1330" s="330">
        <v>5</v>
      </c>
      <c r="C1330" s="298">
        <v>46031</v>
      </c>
      <c r="D1330" s="299" t="s">
        <v>475</v>
      </c>
      <c r="E1330" s="331">
        <v>50</v>
      </c>
      <c r="F1330" s="331"/>
      <c r="G1330" s="333">
        <f t="shared" si="20"/>
        <v>1654.5300000000002</v>
      </c>
      <c r="H1330" s="334"/>
      <c r="I1330" s="335"/>
      <c r="J1330" s="336"/>
      <c r="K1330" s="301"/>
      <c r="L1330" s="336"/>
      <c r="M1330" s="301"/>
      <c r="N1330" s="336"/>
      <c r="O1330" s="301"/>
      <c r="P1330" s="336"/>
      <c r="Q1330" s="301"/>
      <c r="R1330" s="336"/>
      <c r="S1330" s="301"/>
      <c r="T1330" s="336"/>
    </row>
    <row r="1331" spans="1:20" ht="12" customHeight="1" x14ac:dyDescent="0.3">
      <c r="A1331" s="329" t="s">
        <v>289</v>
      </c>
      <c r="B1331" s="330">
        <v>8</v>
      </c>
      <c r="C1331" s="298">
        <v>46030</v>
      </c>
      <c r="D1331" s="299" t="s">
        <v>476</v>
      </c>
      <c r="E1331" s="331">
        <v>32.619999999999997</v>
      </c>
      <c r="F1331" s="331"/>
      <c r="G1331" s="333">
        <f t="shared" si="20"/>
        <v>1704.5300000000002</v>
      </c>
      <c r="H1331" s="334"/>
      <c r="I1331" s="335"/>
      <c r="J1331" s="336"/>
      <c r="K1331" s="301"/>
      <c r="L1331" s="336"/>
      <c r="M1331" s="301"/>
      <c r="N1331" s="336"/>
      <c r="O1331" s="301"/>
      <c r="P1331" s="336"/>
      <c r="Q1331" s="301"/>
      <c r="R1331" s="336"/>
      <c r="S1331" s="301"/>
      <c r="T1331" s="336"/>
    </row>
    <row r="1332" spans="1:20" ht="12" customHeight="1" x14ac:dyDescent="0.3">
      <c r="A1332" s="329" t="s">
        <v>291</v>
      </c>
      <c r="B1332" s="330">
        <v>39</v>
      </c>
      <c r="C1332" s="298">
        <v>46030</v>
      </c>
      <c r="D1332" s="299" t="s">
        <v>292</v>
      </c>
      <c r="E1332" s="331"/>
      <c r="F1332" s="331">
        <v>2729.22</v>
      </c>
      <c r="G1332" s="333">
        <f t="shared" si="20"/>
        <v>1737.15</v>
      </c>
      <c r="H1332" s="334"/>
      <c r="I1332" s="335"/>
      <c r="J1332" s="336"/>
      <c r="K1332" s="301"/>
      <c r="L1332" s="336"/>
      <c r="M1332" s="301"/>
      <c r="N1332" s="336"/>
      <c r="O1332" s="301"/>
      <c r="P1332" s="336"/>
      <c r="Q1332" s="301"/>
      <c r="R1332" s="336"/>
      <c r="S1332" s="301"/>
      <c r="T1332" s="336"/>
    </row>
    <row r="1333" spans="1:20" ht="12" customHeight="1" x14ac:dyDescent="0.3">
      <c r="A1333" s="329" t="s">
        <v>289</v>
      </c>
      <c r="B1333" s="330">
        <v>2</v>
      </c>
      <c r="C1333" s="298">
        <v>46030</v>
      </c>
      <c r="D1333" s="299" t="s">
        <v>296</v>
      </c>
      <c r="E1333" s="331">
        <v>6.37</v>
      </c>
      <c r="F1333" s="331"/>
      <c r="G1333" s="333">
        <f t="shared" si="20"/>
        <v>-992.06999999999971</v>
      </c>
      <c r="H1333" s="334"/>
      <c r="I1333" s="335"/>
      <c r="J1333" s="336"/>
      <c r="K1333" s="301"/>
      <c r="L1333" s="336"/>
      <c r="M1333" s="301"/>
      <c r="N1333" s="336"/>
      <c r="O1333" s="301"/>
      <c r="P1333" s="336"/>
      <c r="Q1333" s="301"/>
      <c r="R1333" s="336"/>
      <c r="S1333" s="301"/>
      <c r="T1333" s="336"/>
    </row>
    <row r="1334" spans="1:20" ht="12" customHeight="1" x14ac:dyDescent="0.3">
      <c r="A1334" s="329" t="s">
        <v>289</v>
      </c>
      <c r="B1334" s="330">
        <v>4</v>
      </c>
      <c r="C1334" s="298">
        <v>46030</v>
      </c>
      <c r="D1334" s="299" t="s">
        <v>296</v>
      </c>
      <c r="E1334" s="331">
        <v>32.119999999999997</v>
      </c>
      <c r="F1334" s="331"/>
      <c r="G1334" s="333">
        <f t="shared" si="20"/>
        <v>-985.6999999999997</v>
      </c>
      <c r="H1334" s="334"/>
      <c r="I1334" s="335"/>
      <c r="J1334" s="336"/>
      <c r="K1334" s="301"/>
      <c r="L1334" s="336"/>
      <c r="M1334" s="301"/>
      <c r="N1334" s="336"/>
      <c r="O1334" s="301"/>
      <c r="P1334" s="336"/>
      <c r="Q1334" s="301"/>
      <c r="R1334" s="336"/>
      <c r="S1334" s="301"/>
      <c r="T1334" s="336"/>
    </row>
    <row r="1335" spans="1:20" ht="12" customHeight="1" x14ac:dyDescent="0.3">
      <c r="A1335" s="329" t="s">
        <v>289</v>
      </c>
      <c r="B1335" s="330">
        <v>2</v>
      </c>
      <c r="C1335" s="298">
        <v>46030</v>
      </c>
      <c r="D1335" s="299" t="s">
        <v>358</v>
      </c>
      <c r="E1335" s="331">
        <v>9.4700000000000006</v>
      </c>
      <c r="F1335" s="331"/>
      <c r="G1335" s="333">
        <f t="shared" si="20"/>
        <v>-953.5799999999997</v>
      </c>
      <c r="H1335" s="334"/>
      <c r="I1335" s="335"/>
      <c r="J1335" s="336"/>
      <c r="K1335" s="301"/>
      <c r="L1335" s="336"/>
      <c r="M1335" s="301"/>
      <c r="N1335" s="336"/>
      <c r="O1335" s="301"/>
      <c r="P1335" s="336"/>
      <c r="Q1335" s="301"/>
      <c r="R1335" s="336"/>
      <c r="S1335" s="301"/>
      <c r="T1335" s="336"/>
    </row>
    <row r="1336" spans="1:20" ht="12" customHeight="1" x14ac:dyDescent="0.3">
      <c r="A1336" s="329" t="s">
        <v>289</v>
      </c>
      <c r="B1336" s="330">
        <v>2</v>
      </c>
      <c r="C1336" s="298">
        <v>46030</v>
      </c>
      <c r="D1336" s="299" t="s">
        <v>386</v>
      </c>
      <c r="E1336" s="331">
        <v>21.18</v>
      </c>
      <c r="F1336" s="331"/>
      <c r="G1336" s="333">
        <f t="shared" si="20"/>
        <v>-944.10999999999967</v>
      </c>
      <c r="H1336" s="334"/>
      <c r="I1336" s="335"/>
      <c r="J1336" s="336"/>
      <c r="K1336" s="301"/>
      <c r="L1336" s="336"/>
      <c r="M1336" s="301"/>
      <c r="N1336" s="336"/>
      <c r="O1336" s="301"/>
      <c r="P1336" s="336"/>
      <c r="Q1336" s="301"/>
      <c r="R1336" s="336"/>
      <c r="S1336" s="301"/>
      <c r="T1336" s="336"/>
    </row>
    <row r="1337" spans="1:20" ht="12" customHeight="1" x14ac:dyDescent="0.3">
      <c r="A1337" s="329" t="s">
        <v>335</v>
      </c>
      <c r="B1337" s="330" t="s">
        <v>335</v>
      </c>
      <c r="C1337" s="298">
        <v>46029</v>
      </c>
      <c r="D1337" s="299" t="s">
        <v>447</v>
      </c>
      <c r="E1337" s="331">
        <v>52.66</v>
      </c>
      <c r="F1337" s="331"/>
      <c r="G1337" s="333">
        <f t="shared" si="20"/>
        <v>-922.92999999999972</v>
      </c>
      <c r="H1337" s="334"/>
      <c r="I1337" s="335"/>
      <c r="J1337" s="336"/>
      <c r="K1337" s="301"/>
      <c r="L1337" s="336"/>
      <c r="M1337" s="301"/>
      <c r="N1337" s="336"/>
      <c r="O1337" s="301"/>
      <c r="P1337" s="336"/>
      <c r="Q1337" s="301"/>
      <c r="R1337" s="336"/>
      <c r="S1337" s="301"/>
      <c r="T1337" s="336"/>
    </row>
    <row r="1338" spans="1:20" ht="12" customHeight="1" x14ac:dyDescent="0.3">
      <c r="A1338" s="329" t="s">
        <v>294</v>
      </c>
      <c r="B1338" s="330">
        <v>13</v>
      </c>
      <c r="C1338" s="298">
        <v>46029</v>
      </c>
      <c r="D1338" s="299" t="s">
        <v>182</v>
      </c>
      <c r="E1338" s="331">
        <v>167.42</v>
      </c>
      <c r="F1338" s="331"/>
      <c r="G1338" s="333">
        <f t="shared" si="20"/>
        <v>-870.26999999999975</v>
      </c>
      <c r="H1338" s="334"/>
      <c r="I1338" s="335"/>
      <c r="J1338" s="336"/>
      <c r="K1338" s="301"/>
      <c r="L1338" s="336"/>
      <c r="M1338" s="301"/>
      <c r="N1338" s="336"/>
      <c r="O1338" s="301"/>
      <c r="P1338" s="336"/>
      <c r="Q1338" s="301"/>
      <c r="R1338" s="336"/>
      <c r="S1338" s="301"/>
      <c r="T1338" s="336"/>
    </row>
    <row r="1339" spans="1:20" ht="12" customHeight="1" x14ac:dyDescent="0.3">
      <c r="A1339" s="329" t="s">
        <v>289</v>
      </c>
      <c r="B1339" s="330">
        <v>4</v>
      </c>
      <c r="C1339" s="298">
        <v>46029</v>
      </c>
      <c r="D1339" s="299" t="s">
        <v>296</v>
      </c>
      <c r="E1339" s="331">
        <v>30.81</v>
      </c>
      <c r="F1339" s="331"/>
      <c r="G1339" s="333">
        <f t="shared" si="20"/>
        <v>-702.8499999999998</v>
      </c>
      <c r="H1339" s="334"/>
      <c r="I1339" s="335"/>
      <c r="J1339" s="336"/>
      <c r="K1339" s="301"/>
      <c r="L1339" s="336"/>
      <c r="M1339" s="301"/>
      <c r="N1339" s="336"/>
      <c r="O1339" s="301"/>
      <c r="P1339" s="336"/>
      <c r="Q1339" s="301"/>
      <c r="R1339" s="336"/>
      <c r="S1339" s="301"/>
      <c r="T1339" s="336"/>
    </row>
    <row r="1340" spans="1:20" ht="12" customHeight="1" x14ac:dyDescent="0.3">
      <c r="A1340" s="329" t="s">
        <v>289</v>
      </c>
      <c r="B1340" s="330">
        <v>2</v>
      </c>
      <c r="C1340" s="298">
        <v>46029</v>
      </c>
      <c r="D1340" s="299" t="s">
        <v>358</v>
      </c>
      <c r="E1340" s="331">
        <v>9.4700000000000006</v>
      </c>
      <c r="F1340" s="331"/>
      <c r="G1340" s="333">
        <f t="shared" si="20"/>
        <v>-672.03999999999985</v>
      </c>
      <c r="H1340" s="334"/>
      <c r="I1340" s="335"/>
      <c r="J1340" s="336"/>
      <c r="K1340" s="301"/>
      <c r="L1340" s="336"/>
      <c r="M1340" s="301"/>
      <c r="N1340" s="336"/>
      <c r="O1340" s="301"/>
      <c r="P1340" s="336"/>
      <c r="Q1340" s="301"/>
      <c r="R1340" s="336"/>
      <c r="S1340" s="301"/>
      <c r="T1340" s="336"/>
    </row>
    <row r="1341" spans="1:20" ht="12" customHeight="1" x14ac:dyDescent="0.3">
      <c r="A1341" s="329" t="s">
        <v>294</v>
      </c>
      <c r="B1341" s="330">
        <v>22</v>
      </c>
      <c r="C1341" s="298">
        <v>46029</v>
      </c>
      <c r="D1341" s="299" t="s">
        <v>477</v>
      </c>
      <c r="E1341" s="331">
        <v>148.04</v>
      </c>
      <c r="F1341" s="331"/>
      <c r="G1341" s="333">
        <f t="shared" si="20"/>
        <v>-662.56999999999982</v>
      </c>
      <c r="H1341" s="334"/>
      <c r="I1341" s="335"/>
      <c r="J1341" s="336"/>
      <c r="K1341" s="301"/>
      <c r="L1341" s="336"/>
      <c r="M1341" s="301"/>
      <c r="N1341" s="336"/>
      <c r="O1341" s="301"/>
      <c r="P1341" s="336"/>
      <c r="Q1341" s="301"/>
      <c r="R1341" s="336"/>
      <c r="S1341" s="301"/>
      <c r="T1341" s="336"/>
    </row>
    <row r="1342" spans="1:20" ht="12" customHeight="1" x14ac:dyDescent="0.3">
      <c r="A1342" s="329" t="s">
        <v>294</v>
      </c>
      <c r="B1342" s="330">
        <v>14</v>
      </c>
      <c r="C1342" s="298">
        <v>46028</v>
      </c>
      <c r="D1342" s="299" t="s">
        <v>366</v>
      </c>
      <c r="E1342" s="331">
        <v>66.67</v>
      </c>
      <c r="F1342" s="331"/>
      <c r="G1342" s="333">
        <f t="shared" si="20"/>
        <v>-514.52999999999986</v>
      </c>
      <c r="H1342" s="334"/>
      <c r="I1342" s="335"/>
      <c r="J1342" s="336"/>
      <c r="K1342" s="301"/>
      <c r="L1342" s="336"/>
      <c r="M1342" s="301"/>
      <c r="N1342" s="336"/>
      <c r="O1342" s="301"/>
      <c r="P1342" s="336"/>
      <c r="Q1342" s="301"/>
      <c r="R1342" s="336"/>
      <c r="S1342" s="301"/>
      <c r="T1342" s="336"/>
    </row>
    <row r="1343" spans="1:20" ht="12" customHeight="1" x14ac:dyDescent="0.3">
      <c r="A1343" s="329" t="s">
        <v>289</v>
      </c>
      <c r="B1343" s="330">
        <v>3</v>
      </c>
      <c r="C1343" s="298">
        <v>46028</v>
      </c>
      <c r="D1343" s="299" t="s">
        <v>296</v>
      </c>
      <c r="E1343" s="331">
        <v>5.7</v>
      </c>
      <c r="F1343" s="331"/>
      <c r="G1343" s="333">
        <f t="shared" si="20"/>
        <v>-447.8599999999999</v>
      </c>
      <c r="H1343" s="334"/>
      <c r="I1343" s="335"/>
      <c r="J1343" s="336"/>
      <c r="K1343" s="301"/>
      <c r="L1343" s="336"/>
      <c r="M1343" s="301"/>
      <c r="N1343" s="336"/>
      <c r="O1343" s="301"/>
      <c r="P1343" s="336"/>
      <c r="Q1343" s="301"/>
      <c r="R1343" s="336"/>
      <c r="S1343" s="301"/>
      <c r="T1343" s="336"/>
    </row>
    <row r="1344" spans="1:20" ht="12" customHeight="1" x14ac:dyDescent="0.3">
      <c r="A1344" s="329" t="s">
        <v>294</v>
      </c>
      <c r="B1344" s="330">
        <v>21</v>
      </c>
      <c r="C1344" s="298">
        <v>46028</v>
      </c>
      <c r="D1344" s="299" t="s">
        <v>194</v>
      </c>
      <c r="E1344" s="331">
        <v>30.59</v>
      </c>
      <c r="F1344" s="331"/>
      <c r="G1344" s="333">
        <f t="shared" si="20"/>
        <v>-442.15999999999991</v>
      </c>
      <c r="H1344" s="334"/>
      <c r="I1344" s="335"/>
      <c r="J1344" s="336"/>
      <c r="K1344" s="301"/>
      <c r="L1344" s="336"/>
      <c r="M1344" s="301"/>
      <c r="N1344" s="336"/>
      <c r="O1344" s="301"/>
      <c r="P1344" s="336"/>
      <c r="Q1344" s="301"/>
      <c r="R1344" s="336"/>
      <c r="S1344" s="301"/>
      <c r="T1344" s="336"/>
    </row>
    <row r="1345" spans="1:20" ht="12" customHeight="1" x14ac:dyDescent="0.3">
      <c r="A1345" s="329" t="s">
        <v>294</v>
      </c>
      <c r="B1345" s="330">
        <v>17</v>
      </c>
      <c r="C1345" s="298">
        <v>46027</v>
      </c>
      <c r="D1345" s="299" t="s">
        <v>370</v>
      </c>
      <c r="E1345" s="331">
        <v>133.91999999999999</v>
      </c>
      <c r="F1345" s="331"/>
      <c r="G1345" s="333">
        <f t="shared" si="20"/>
        <v>-411.56999999999994</v>
      </c>
      <c r="H1345" s="334"/>
      <c r="I1345" s="335"/>
      <c r="J1345" s="336"/>
      <c r="K1345" s="301"/>
      <c r="L1345" s="336"/>
      <c r="M1345" s="301"/>
      <c r="N1345" s="336"/>
      <c r="O1345" s="301"/>
      <c r="P1345" s="336"/>
      <c r="Q1345" s="301"/>
      <c r="R1345" s="336"/>
      <c r="S1345" s="301"/>
      <c r="T1345" s="336"/>
    </row>
    <row r="1346" spans="1:20" ht="12" customHeight="1" x14ac:dyDescent="0.3">
      <c r="A1346" s="329" t="s">
        <v>294</v>
      </c>
      <c r="B1346" s="330">
        <v>17</v>
      </c>
      <c r="C1346" s="298">
        <v>46027</v>
      </c>
      <c r="D1346" s="299" t="s">
        <v>370</v>
      </c>
      <c r="E1346" s="331">
        <v>62</v>
      </c>
      <c r="F1346" s="331"/>
      <c r="G1346" s="333">
        <f t="shared" si="20"/>
        <v>-277.64999999999992</v>
      </c>
      <c r="H1346" s="334"/>
      <c r="I1346" s="335"/>
      <c r="J1346" s="336"/>
      <c r="K1346" s="301"/>
      <c r="L1346" s="336"/>
      <c r="M1346" s="301"/>
      <c r="N1346" s="336"/>
      <c r="O1346" s="301"/>
      <c r="P1346" s="336"/>
      <c r="Q1346" s="301"/>
      <c r="R1346" s="336"/>
      <c r="S1346" s="301"/>
      <c r="T1346" s="336"/>
    </row>
    <row r="1347" spans="1:20" ht="12" customHeight="1" x14ac:dyDescent="0.3">
      <c r="A1347" s="329" t="s">
        <v>289</v>
      </c>
      <c r="B1347" s="330">
        <v>6</v>
      </c>
      <c r="C1347" s="298">
        <v>46027</v>
      </c>
      <c r="D1347" s="299" t="s">
        <v>300</v>
      </c>
      <c r="E1347" s="331">
        <v>10.64</v>
      </c>
      <c r="F1347" s="331"/>
      <c r="G1347" s="333">
        <f t="shared" si="20"/>
        <v>-215.64999999999992</v>
      </c>
      <c r="H1347" s="334"/>
      <c r="I1347" s="335"/>
      <c r="J1347" s="336"/>
      <c r="K1347" s="301"/>
      <c r="L1347" s="336"/>
      <c r="M1347" s="301"/>
      <c r="N1347" s="336"/>
      <c r="O1347" s="301"/>
      <c r="P1347" s="336"/>
      <c r="Q1347" s="301"/>
      <c r="R1347" s="336"/>
      <c r="S1347" s="301"/>
      <c r="T1347" s="336"/>
    </row>
    <row r="1348" spans="1:20" ht="12" customHeight="1" x14ac:dyDescent="0.3">
      <c r="A1348" s="329" t="s">
        <v>289</v>
      </c>
      <c r="B1348" s="330">
        <v>8</v>
      </c>
      <c r="C1348" s="298">
        <v>46027</v>
      </c>
      <c r="D1348" s="299" t="s">
        <v>319</v>
      </c>
      <c r="E1348" s="331">
        <v>17.440000000000001</v>
      </c>
      <c r="F1348" s="331"/>
      <c r="G1348" s="333">
        <f t="shared" si="20"/>
        <v>-205.00999999999991</v>
      </c>
      <c r="H1348" s="334"/>
      <c r="I1348" s="335"/>
      <c r="J1348" s="336"/>
      <c r="K1348" s="301"/>
      <c r="L1348" s="336"/>
      <c r="M1348" s="301"/>
      <c r="N1348" s="336"/>
      <c r="O1348" s="301"/>
      <c r="P1348" s="336"/>
      <c r="Q1348" s="301"/>
      <c r="R1348" s="336"/>
      <c r="S1348" s="301"/>
      <c r="T1348" s="336"/>
    </row>
    <row r="1349" spans="1:20" ht="12" customHeight="1" x14ac:dyDescent="0.3">
      <c r="A1349" s="329" t="s">
        <v>289</v>
      </c>
      <c r="B1349" s="330">
        <v>1</v>
      </c>
      <c r="C1349" s="298">
        <v>46027</v>
      </c>
      <c r="D1349" s="299" t="s">
        <v>306</v>
      </c>
      <c r="E1349" s="331">
        <v>216.19</v>
      </c>
      <c r="F1349" s="331"/>
      <c r="G1349" s="333">
        <f t="shared" si="20"/>
        <v>-187.56999999999991</v>
      </c>
      <c r="H1349" s="334"/>
      <c r="I1349" s="335"/>
      <c r="J1349" s="336"/>
      <c r="K1349" s="301"/>
      <c r="L1349" s="336"/>
      <c r="M1349" s="301"/>
      <c r="N1349" s="336"/>
      <c r="O1349" s="301"/>
      <c r="P1349" s="336"/>
      <c r="Q1349" s="301"/>
      <c r="R1349" s="336"/>
      <c r="S1349" s="301"/>
      <c r="T1349" s="336"/>
    </row>
    <row r="1350" spans="1:20" ht="12" customHeight="1" x14ac:dyDescent="0.3">
      <c r="A1350" s="329" t="s">
        <v>289</v>
      </c>
      <c r="B1350" s="330">
        <v>2</v>
      </c>
      <c r="C1350" s="298">
        <v>46027</v>
      </c>
      <c r="D1350" s="299" t="s">
        <v>478</v>
      </c>
      <c r="E1350" s="331">
        <v>70</v>
      </c>
      <c r="F1350" s="331"/>
      <c r="G1350" s="333">
        <f t="shared" si="20"/>
        <v>28.62000000000009</v>
      </c>
      <c r="H1350" s="334"/>
      <c r="I1350" s="335"/>
      <c r="J1350" s="336"/>
      <c r="K1350" s="301"/>
      <c r="L1350" s="336"/>
      <c r="M1350" s="301"/>
      <c r="N1350" s="336"/>
      <c r="O1350" s="301"/>
      <c r="P1350" s="336"/>
      <c r="Q1350" s="301"/>
      <c r="R1350" s="336"/>
      <c r="S1350" s="301"/>
      <c r="T1350" s="336"/>
    </row>
    <row r="1351" spans="1:20" ht="12" customHeight="1" x14ac:dyDescent="0.3">
      <c r="A1351" s="329" t="s">
        <v>289</v>
      </c>
      <c r="B1351" s="330">
        <v>2</v>
      </c>
      <c r="C1351" s="298">
        <v>46027</v>
      </c>
      <c r="D1351" s="299" t="s">
        <v>358</v>
      </c>
      <c r="E1351" s="331">
        <v>14.05</v>
      </c>
      <c r="F1351" s="331"/>
      <c r="G1351" s="333">
        <f t="shared" si="20"/>
        <v>98.62000000000009</v>
      </c>
      <c r="H1351" s="334"/>
      <c r="I1351" s="335"/>
      <c r="J1351" s="336"/>
      <c r="K1351" s="301"/>
      <c r="L1351" s="336"/>
      <c r="M1351" s="301"/>
      <c r="N1351" s="336"/>
      <c r="O1351" s="301"/>
      <c r="P1351" s="336"/>
      <c r="Q1351" s="301"/>
      <c r="R1351" s="336"/>
      <c r="S1351" s="301"/>
      <c r="T1351" s="336"/>
    </row>
    <row r="1352" spans="1:20" ht="12" customHeight="1" x14ac:dyDescent="0.3">
      <c r="A1352" s="329" t="s">
        <v>294</v>
      </c>
      <c r="B1352" s="330">
        <v>14</v>
      </c>
      <c r="C1352" s="298">
        <v>46027</v>
      </c>
      <c r="D1352" s="299" t="s">
        <v>367</v>
      </c>
      <c r="E1352" s="331">
        <v>68.739999999999995</v>
      </c>
      <c r="F1352" s="331"/>
      <c r="G1352" s="333">
        <f t="shared" si="20"/>
        <v>112.67000000000009</v>
      </c>
      <c r="H1352" s="334"/>
      <c r="I1352" s="335"/>
      <c r="J1352" s="336"/>
      <c r="K1352" s="301"/>
      <c r="L1352" s="336"/>
      <c r="M1352" s="301"/>
      <c r="N1352" s="336"/>
      <c r="O1352" s="301"/>
      <c r="P1352" s="336"/>
      <c r="Q1352" s="301"/>
      <c r="R1352" s="336"/>
      <c r="S1352" s="301"/>
      <c r="T1352" s="336"/>
    </row>
    <row r="1353" spans="1:20" ht="12" customHeight="1" x14ac:dyDescent="0.3">
      <c r="A1353" s="329" t="s">
        <v>289</v>
      </c>
      <c r="B1353" s="330">
        <v>6</v>
      </c>
      <c r="C1353" s="298">
        <v>46027</v>
      </c>
      <c r="D1353" s="299" t="s">
        <v>479</v>
      </c>
      <c r="E1353" s="331">
        <v>120</v>
      </c>
      <c r="F1353" s="331"/>
      <c r="G1353" s="333">
        <f t="shared" si="20"/>
        <v>181.41000000000008</v>
      </c>
      <c r="H1353" s="334"/>
      <c r="I1353" s="335"/>
      <c r="J1353" s="336"/>
      <c r="K1353" s="301"/>
      <c r="L1353" s="336"/>
      <c r="M1353" s="301"/>
      <c r="N1353" s="336"/>
      <c r="O1353" s="301"/>
      <c r="P1353" s="336"/>
      <c r="Q1353" s="301"/>
      <c r="R1353" s="336"/>
      <c r="S1353" s="301"/>
      <c r="T1353" s="336"/>
    </row>
    <row r="1354" spans="1:20" ht="12" customHeight="1" x14ac:dyDescent="0.3">
      <c r="A1354" s="329" t="s">
        <v>294</v>
      </c>
      <c r="B1354" s="330">
        <v>9</v>
      </c>
      <c r="C1354" s="298">
        <v>46027</v>
      </c>
      <c r="D1354" s="299" t="s">
        <v>58</v>
      </c>
      <c r="E1354" s="331">
        <v>1281.53</v>
      </c>
      <c r="F1354" s="331"/>
      <c r="G1354" s="333">
        <f t="shared" si="20"/>
        <v>301.41000000000008</v>
      </c>
      <c r="H1354" s="334"/>
      <c r="I1354" s="335"/>
      <c r="J1354" s="336"/>
      <c r="K1354" s="301"/>
      <c r="L1354" s="336"/>
      <c r="M1354" s="301"/>
      <c r="N1354" s="336"/>
      <c r="O1354" s="301"/>
      <c r="P1354" s="336"/>
      <c r="Q1354" s="301"/>
      <c r="R1354" s="336"/>
      <c r="S1354" s="301"/>
      <c r="T1354" s="336"/>
    </row>
    <row r="1355" spans="1:20" ht="12" customHeight="1" x14ac:dyDescent="0.3">
      <c r="A1355" s="329" t="s">
        <v>289</v>
      </c>
      <c r="B1355" s="330">
        <v>7</v>
      </c>
      <c r="C1355" s="298">
        <v>46026</v>
      </c>
      <c r="D1355" s="299" t="s">
        <v>338</v>
      </c>
      <c r="E1355" s="331">
        <v>18.260000000000002</v>
      </c>
      <c r="F1355" s="331"/>
      <c r="G1355" s="333">
        <f t="shared" si="20"/>
        <v>1582.94</v>
      </c>
      <c r="H1355" s="334"/>
      <c r="I1355" s="335"/>
      <c r="J1355" s="336"/>
      <c r="K1355" s="301"/>
      <c r="L1355" s="336"/>
      <c r="M1355" s="301"/>
      <c r="N1355" s="336"/>
      <c r="O1355" s="301"/>
      <c r="P1355" s="336"/>
      <c r="Q1355" s="301"/>
      <c r="R1355" s="336"/>
      <c r="S1355" s="301"/>
      <c r="T1355" s="336"/>
    </row>
    <row r="1356" spans="1:20" ht="12" customHeight="1" x14ac:dyDescent="0.3">
      <c r="A1356" s="329" t="s">
        <v>287</v>
      </c>
      <c r="B1356" s="330" t="s">
        <v>287</v>
      </c>
      <c r="C1356" s="298">
        <v>46026</v>
      </c>
      <c r="D1356" s="299" t="s">
        <v>300</v>
      </c>
      <c r="E1356" s="331">
        <v>114.91</v>
      </c>
      <c r="F1356" s="331">
        <v>114.91</v>
      </c>
      <c r="G1356" s="333">
        <f t="shared" si="20"/>
        <v>1601.2</v>
      </c>
      <c r="H1356" s="334"/>
      <c r="I1356" s="335"/>
      <c r="J1356" s="336"/>
      <c r="K1356" s="301"/>
      <c r="L1356" s="336"/>
      <c r="M1356" s="301"/>
      <c r="N1356" s="336"/>
      <c r="O1356" s="301"/>
      <c r="P1356" s="336"/>
      <c r="Q1356" s="301"/>
      <c r="R1356" s="336"/>
      <c r="S1356" s="301"/>
      <c r="T1356" s="336"/>
    </row>
    <row r="1357" spans="1:20" ht="12" customHeight="1" x14ac:dyDescent="0.3">
      <c r="A1357" s="329" t="s">
        <v>289</v>
      </c>
      <c r="B1357" s="330">
        <v>5</v>
      </c>
      <c r="C1357" s="298">
        <v>46026</v>
      </c>
      <c r="D1357" s="299" t="s">
        <v>480</v>
      </c>
      <c r="E1357" s="331">
        <v>42.43</v>
      </c>
      <c r="F1357" s="331"/>
      <c r="G1357" s="333">
        <f t="shared" si="20"/>
        <v>1601.2</v>
      </c>
      <c r="H1357" s="334"/>
      <c r="I1357" s="335"/>
      <c r="J1357" s="336"/>
      <c r="K1357" s="301"/>
      <c r="L1357" s="336"/>
      <c r="M1357" s="301"/>
      <c r="N1357" s="336"/>
      <c r="O1357" s="301"/>
      <c r="P1357" s="336"/>
      <c r="Q1357" s="301"/>
      <c r="R1357" s="336"/>
      <c r="S1357" s="301"/>
      <c r="T1357" s="336"/>
    </row>
    <row r="1358" spans="1:20" ht="12" customHeight="1" x14ac:dyDescent="0.3">
      <c r="A1358" s="329" t="s">
        <v>289</v>
      </c>
      <c r="B1358" s="330">
        <v>7</v>
      </c>
      <c r="C1358" s="298">
        <v>46026</v>
      </c>
      <c r="D1358" s="299" t="s">
        <v>300</v>
      </c>
      <c r="E1358" s="331">
        <v>42.59</v>
      </c>
      <c r="F1358" s="331"/>
      <c r="G1358" s="333">
        <f t="shared" si="20"/>
        <v>1643.63</v>
      </c>
      <c r="H1358" s="334"/>
      <c r="I1358" s="335"/>
      <c r="J1358" s="336"/>
      <c r="K1358" s="301"/>
      <c r="L1358" s="336"/>
      <c r="M1358" s="301"/>
      <c r="N1358" s="336"/>
      <c r="O1358" s="301"/>
      <c r="P1358" s="336"/>
      <c r="Q1358" s="301"/>
      <c r="R1358" s="336"/>
      <c r="S1358" s="301"/>
      <c r="T1358" s="336"/>
    </row>
    <row r="1359" spans="1:20" ht="12" customHeight="1" x14ac:dyDescent="0.3">
      <c r="A1359" s="329" t="s">
        <v>289</v>
      </c>
      <c r="B1359" s="330">
        <v>3</v>
      </c>
      <c r="C1359" s="298">
        <v>46025</v>
      </c>
      <c r="D1359" s="299" t="s">
        <v>348</v>
      </c>
      <c r="E1359" s="331">
        <v>14.57</v>
      </c>
      <c r="F1359" s="331"/>
      <c r="G1359" s="333">
        <f t="shared" si="20"/>
        <v>1686.22</v>
      </c>
      <c r="H1359" s="334"/>
      <c r="I1359" s="335"/>
      <c r="J1359" s="336"/>
      <c r="K1359" s="301"/>
      <c r="L1359" s="336"/>
      <c r="M1359" s="301"/>
      <c r="N1359" s="336"/>
      <c r="O1359" s="301"/>
      <c r="P1359" s="336"/>
      <c r="Q1359" s="301"/>
      <c r="R1359" s="336"/>
      <c r="S1359" s="301"/>
      <c r="T1359" s="336"/>
    </row>
    <row r="1360" spans="1:20" ht="12" customHeight="1" x14ac:dyDescent="0.3">
      <c r="A1360" s="329" t="s">
        <v>289</v>
      </c>
      <c r="B1360" s="330">
        <v>2</v>
      </c>
      <c r="C1360" s="298">
        <v>46025</v>
      </c>
      <c r="D1360" s="299" t="s">
        <v>481</v>
      </c>
      <c r="E1360" s="331">
        <v>41.05</v>
      </c>
      <c r="F1360" s="331"/>
      <c r="G1360" s="333">
        <f t="shared" si="20"/>
        <v>1700.79</v>
      </c>
      <c r="H1360" s="334"/>
      <c r="I1360" s="335"/>
      <c r="J1360" s="336"/>
      <c r="K1360" s="301"/>
      <c r="L1360" s="336"/>
      <c r="M1360" s="301"/>
      <c r="N1360" s="336"/>
      <c r="O1360" s="301"/>
      <c r="P1360" s="336"/>
      <c r="Q1360" s="301"/>
      <c r="R1360" s="336"/>
      <c r="S1360" s="301"/>
      <c r="T1360" s="336"/>
    </row>
    <row r="1361" spans="1:20" ht="12" customHeight="1" x14ac:dyDescent="0.3">
      <c r="A1361" s="329" t="s">
        <v>289</v>
      </c>
      <c r="B1361" s="330">
        <v>4</v>
      </c>
      <c r="C1361" s="298">
        <v>46025</v>
      </c>
      <c r="D1361" s="299" t="s">
        <v>310</v>
      </c>
      <c r="E1361" s="331">
        <v>26.88</v>
      </c>
      <c r="F1361" s="331"/>
      <c r="G1361" s="333">
        <f t="shared" si="20"/>
        <v>1741.84</v>
      </c>
      <c r="H1361" s="334"/>
      <c r="I1361" s="335"/>
      <c r="J1361" s="336"/>
      <c r="K1361" s="301"/>
      <c r="L1361" s="336"/>
      <c r="M1361" s="301"/>
      <c r="N1361" s="336"/>
      <c r="O1361" s="301"/>
      <c r="P1361" s="336"/>
      <c r="Q1361" s="301"/>
      <c r="R1361" s="336"/>
      <c r="S1361" s="301"/>
      <c r="T1361" s="336"/>
    </row>
    <row r="1362" spans="1:20" ht="12" customHeight="1" x14ac:dyDescent="0.3">
      <c r="A1362" s="329" t="s">
        <v>289</v>
      </c>
      <c r="B1362" s="330">
        <v>2</v>
      </c>
      <c r="C1362" s="298">
        <v>46025</v>
      </c>
      <c r="D1362" s="299" t="s">
        <v>308</v>
      </c>
      <c r="E1362" s="331">
        <v>130.08000000000001</v>
      </c>
      <c r="F1362" s="331"/>
      <c r="G1362" s="333">
        <f t="shared" si="20"/>
        <v>1768.72</v>
      </c>
      <c r="H1362" s="334"/>
      <c r="I1362" s="335"/>
      <c r="J1362" s="336"/>
      <c r="K1362" s="301"/>
      <c r="L1362" s="336"/>
      <c r="M1362" s="301"/>
      <c r="N1362" s="336"/>
      <c r="O1362" s="301"/>
      <c r="P1362" s="336"/>
      <c r="Q1362" s="301"/>
      <c r="R1362" s="336"/>
      <c r="S1362" s="301"/>
      <c r="T1362" s="336"/>
    </row>
    <row r="1363" spans="1:20" ht="12" customHeight="1" x14ac:dyDescent="0.3">
      <c r="A1363" s="329" t="s">
        <v>289</v>
      </c>
      <c r="B1363" s="330">
        <v>7</v>
      </c>
      <c r="C1363" s="298">
        <v>46025</v>
      </c>
      <c r="D1363" s="299" t="s">
        <v>482</v>
      </c>
      <c r="E1363" s="331">
        <v>222.49</v>
      </c>
      <c r="F1363" s="331"/>
      <c r="G1363" s="333">
        <f t="shared" si="20"/>
        <v>1898.8</v>
      </c>
      <c r="H1363" s="334"/>
      <c r="I1363" s="335"/>
      <c r="J1363" s="336"/>
      <c r="K1363" s="301"/>
      <c r="L1363" s="336"/>
      <c r="M1363" s="301"/>
      <c r="N1363" s="336"/>
      <c r="O1363" s="301"/>
      <c r="P1363" s="336"/>
      <c r="Q1363" s="301"/>
      <c r="R1363" s="336"/>
      <c r="S1363" s="301"/>
      <c r="T1363" s="336"/>
    </row>
    <row r="1364" spans="1:20" ht="12" customHeight="1" x14ac:dyDescent="0.3">
      <c r="A1364" s="329" t="s">
        <v>289</v>
      </c>
      <c r="B1364" s="330">
        <v>7</v>
      </c>
      <c r="C1364" s="298">
        <v>46025</v>
      </c>
      <c r="D1364" s="299" t="s">
        <v>482</v>
      </c>
      <c r="E1364" s="331">
        <v>99.18</v>
      </c>
      <c r="F1364" s="331"/>
      <c r="G1364" s="333">
        <f t="shared" si="20"/>
        <v>2121.29</v>
      </c>
      <c r="H1364" s="334"/>
      <c r="I1364" s="335"/>
      <c r="J1364" s="336"/>
      <c r="K1364" s="301"/>
      <c r="L1364" s="336"/>
      <c r="M1364" s="301"/>
      <c r="N1364" s="336"/>
      <c r="O1364" s="301"/>
      <c r="P1364" s="336"/>
      <c r="Q1364" s="301"/>
      <c r="R1364" s="336"/>
      <c r="S1364" s="301"/>
      <c r="T1364" s="336"/>
    </row>
    <row r="1365" spans="1:20" ht="12" customHeight="1" x14ac:dyDescent="0.3">
      <c r="A1365" s="329" t="s">
        <v>289</v>
      </c>
      <c r="B1365" s="330">
        <v>5</v>
      </c>
      <c r="C1365" s="298">
        <v>46024</v>
      </c>
      <c r="D1365" s="299" t="s">
        <v>483</v>
      </c>
      <c r="E1365" s="331">
        <v>35</v>
      </c>
      <c r="F1365" s="331"/>
      <c r="G1365" s="333">
        <f t="shared" si="20"/>
        <v>2220.4699999999998</v>
      </c>
      <c r="H1365" s="334"/>
      <c r="I1365" s="335"/>
      <c r="J1365" s="336"/>
      <c r="K1365" s="301"/>
      <c r="L1365" s="336"/>
      <c r="M1365" s="301"/>
      <c r="N1365" s="336"/>
      <c r="O1365" s="301"/>
      <c r="P1365" s="336"/>
      <c r="Q1365" s="301"/>
      <c r="R1365" s="336"/>
      <c r="S1365" s="301"/>
      <c r="T1365" s="336"/>
    </row>
    <row r="1366" spans="1:20" ht="12" customHeight="1" x14ac:dyDescent="0.3">
      <c r="A1366" s="329" t="s">
        <v>289</v>
      </c>
      <c r="B1366" s="330">
        <v>3</v>
      </c>
      <c r="C1366" s="298">
        <v>46024</v>
      </c>
      <c r="D1366" s="299" t="s">
        <v>296</v>
      </c>
      <c r="E1366" s="331">
        <v>15.11</v>
      </c>
      <c r="F1366" s="331"/>
      <c r="G1366" s="333">
        <f t="shared" si="20"/>
        <v>2255.4699999999998</v>
      </c>
      <c r="H1366" s="334"/>
      <c r="I1366" s="335"/>
      <c r="J1366" s="336"/>
      <c r="K1366" s="301"/>
      <c r="L1366" s="336"/>
      <c r="M1366" s="301"/>
      <c r="N1366" s="336"/>
      <c r="O1366" s="301"/>
      <c r="P1366" s="336"/>
      <c r="Q1366" s="301"/>
      <c r="R1366" s="336"/>
      <c r="S1366" s="301"/>
      <c r="T1366" s="336"/>
    </row>
    <row r="1367" spans="1:20" ht="12" customHeight="1" x14ac:dyDescent="0.3">
      <c r="A1367" s="329" t="s">
        <v>289</v>
      </c>
      <c r="B1367" s="330">
        <v>5</v>
      </c>
      <c r="C1367" s="298">
        <v>46024</v>
      </c>
      <c r="D1367" s="299" t="s">
        <v>484</v>
      </c>
      <c r="E1367" s="331">
        <v>29.67</v>
      </c>
      <c r="F1367" s="331"/>
      <c r="G1367" s="333">
        <f t="shared" si="20"/>
        <v>2270.58</v>
      </c>
      <c r="H1367" s="334"/>
      <c r="I1367" s="335"/>
      <c r="J1367" s="336"/>
      <c r="K1367" s="301"/>
      <c r="L1367" s="336"/>
      <c r="M1367" s="301"/>
      <c r="N1367" s="336"/>
      <c r="O1367" s="301"/>
      <c r="P1367" s="336"/>
      <c r="Q1367" s="301"/>
      <c r="R1367" s="336"/>
      <c r="S1367" s="301"/>
      <c r="T1367" s="336"/>
    </row>
    <row r="1368" spans="1:20" ht="12" customHeight="1" x14ac:dyDescent="0.3">
      <c r="A1368" s="329" t="s">
        <v>287</v>
      </c>
      <c r="B1368" s="330" t="s">
        <v>287</v>
      </c>
      <c r="C1368" s="298">
        <v>46024</v>
      </c>
      <c r="D1368" s="299" t="s">
        <v>397</v>
      </c>
      <c r="E1368" s="331">
        <v>70.56</v>
      </c>
      <c r="F1368" s="331">
        <v>70.56</v>
      </c>
      <c r="G1368" s="333">
        <f t="shared" si="20"/>
        <v>2300.25</v>
      </c>
      <c r="H1368" s="334"/>
      <c r="I1368" s="335"/>
      <c r="J1368" s="336"/>
      <c r="K1368" s="301"/>
      <c r="L1368" s="336"/>
      <c r="M1368" s="301"/>
      <c r="N1368" s="336"/>
      <c r="O1368" s="301"/>
      <c r="P1368" s="336"/>
      <c r="Q1368" s="301"/>
      <c r="R1368" s="336"/>
      <c r="S1368" s="301"/>
      <c r="T1368" s="336"/>
    </row>
    <row r="1369" spans="1:20" ht="12" customHeight="1" x14ac:dyDescent="0.3">
      <c r="A1369" s="329" t="s">
        <v>287</v>
      </c>
      <c r="B1369" s="330" t="s">
        <v>287</v>
      </c>
      <c r="C1369" s="298">
        <v>46024</v>
      </c>
      <c r="D1369" s="299" t="s">
        <v>485</v>
      </c>
      <c r="E1369" s="331">
        <v>113.94</v>
      </c>
      <c r="F1369" s="331">
        <v>113.94</v>
      </c>
      <c r="G1369" s="333">
        <f t="shared" si="20"/>
        <v>2300.25</v>
      </c>
      <c r="H1369" s="334"/>
      <c r="I1369" s="335"/>
      <c r="J1369" s="336"/>
      <c r="K1369" s="301"/>
      <c r="L1369" s="336"/>
      <c r="M1369" s="301"/>
      <c r="N1369" s="336"/>
      <c r="O1369" s="301"/>
      <c r="P1369" s="336"/>
      <c r="Q1369" s="301"/>
      <c r="R1369" s="336"/>
      <c r="S1369" s="301"/>
      <c r="T1369" s="336"/>
    </row>
    <row r="1370" spans="1:20" ht="12" customHeight="1" x14ac:dyDescent="0.3">
      <c r="A1370" s="329" t="s">
        <v>289</v>
      </c>
      <c r="B1370" s="330">
        <v>2</v>
      </c>
      <c r="C1370" s="298">
        <v>46024</v>
      </c>
      <c r="D1370" s="299" t="s">
        <v>371</v>
      </c>
      <c r="E1370" s="331">
        <v>11.9</v>
      </c>
      <c r="F1370" s="331"/>
      <c r="G1370" s="333">
        <f t="shared" si="20"/>
        <v>2300.25</v>
      </c>
      <c r="H1370" s="334"/>
      <c r="I1370" s="335"/>
      <c r="J1370" s="336"/>
      <c r="K1370" s="301"/>
      <c r="L1370" s="336"/>
      <c r="M1370" s="301"/>
      <c r="N1370" s="336"/>
      <c r="O1370" s="301"/>
      <c r="P1370" s="336"/>
      <c r="Q1370" s="301"/>
      <c r="R1370" s="336"/>
      <c r="S1370" s="301"/>
      <c r="T1370" s="336"/>
    </row>
    <row r="1371" spans="1:20" ht="12" customHeight="1" x14ac:dyDescent="0.3">
      <c r="A1371" s="329" t="s">
        <v>289</v>
      </c>
      <c r="B1371" s="330">
        <v>2</v>
      </c>
      <c r="C1371" s="298">
        <v>46024</v>
      </c>
      <c r="D1371" s="299" t="s">
        <v>408</v>
      </c>
      <c r="E1371" s="331">
        <v>23.9</v>
      </c>
      <c r="F1371" s="331"/>
      <c r="G1371" s="333">
        <f t="shared" si="20"/>
        <v>2312.15</v>
      </c>
      <c r="H1371" s="334"/>
      <c r="I1371" s="335"/>
      <c r="J1371" s="336"/>
      <c r="K1371" s="301"/>
      <c r="L1371" s="336"/>
      <c r="M1371" s="301"/>
      <c r="N1371" s="336"/>
      <c r="O1371" s="301"/>
      <c r="P1371" s="336"/>
      <c r="Q1371" s="301"/>
      <c r="R1371" s="336"/>
      <c r="S1371" s="301"/>
      <c r="T1371" s="336"/>
    </row>
    <row r="1372" spans="1:20" ht="12" customHeight="1" x14ac:dyDescent="0.3">
      <c r="A1372" s="329" t="s">
        <v>289</v>
      </c>
      <c r="B1372" s="330">
        <v>5</v>
      </c>
      <c r="C1372" s="298">
        <v>46024</v>
      </c>
      <c r="D1372" s="299" t="s">
        <v>486</v>
      </c>
      <c r="E1372" s="331">
        <v>160</v>
      </c>
      <c r="F1372" s="331"/>
      <c r="G1372" s="333">
        <f t="shared" si="20"/>
        <v>2336.0500000000002</v>
      </c>
      <c r="H1372" s="334"/>
      <c r="I1372" s="335"/>
      <c r="J1372" s="336"/>
      <c r="K1372" s="301"/>
      <c r="L1372" s="336"/>
      <c r="M1372" s="301"/>
      <c r="N1372" s="336"/>
      <c r="O1372" s="301"/>
      <c r="P1372" s="336"/>
      <c r="Q1372" s="301"/>
      <c r="R1372" s="336"/>
      <c r="S1372" s="301"/>
      <c r="T1372" s="336"/>
    </row>
    <row r="1373" spans="1:20" ht="12" customHeight="1" x14ac:dyDescent="0.3">
      <c r="A1373" s="329" t="s">
        <v>284</v>
      </c>
      <c r="B1373" s="330">
        <v>36</v>
      </c>
      <c r="C1373" s="298">
        <v>46024</v>
      </c>
      <c r="D1373" s="299" t="s">
        <v>374</v>
      </c>
      <c r="E1373" s="331">
        <v>50</v>
      </c>
      <c r="F1373" s="331"/>
      <c r="G1373" s="333">
        <f t="shared" si="20"/>
        <v>2496.0500000000002</v>
      </c>
      <c r="H1373" s="334"/>
      <c r="I1373" s="335"/>
      <c r="J1373" s="336"/>
      <c r="K1373" s="301"/>
      <c r="L1373" s="336"/>
      <c r="M1373" s="301"/>
      <c r="N1373" s="336"/>
      <c r="O1373" s="301"/>
      <c r="P1373" s="336"/>
      <c r="Q1373" s="301"/>
      <c r="R1373" s="336"/>
      <c r="S1373" s="301"/>
      <c r="T1373" s="336"/>
    </row>
    <row r="1374" spans="1:20" ht="12" customHeight="1" x14ac:dyDescent="0.3">
      <c r="A1374" s="329" t="s">
        <v>289</v>
      </c>
      <c r="B1374" s="330">
        <v>6</v>
      </c>
      <c r="C1374" s="298">
        <v>46023</v>
      </c>
      <c r="D1374" s="299" t="s">
        <v>312</v>
      </c>
      <c r="E1374" s="331">
        <v>8</v>
      </c>
      <c r="F1374" s="331"/>
      <c r="G1374" s="333">
        <f t="shared" si="20"/>
        <v>2546.0500000000002</v>
      </c>
      <c r="H1374" s="334"/>
      <c r="I1374" s="335"/>
      <c r="J1374" s="336"/>
      <c r="K1374" s="301"/>
      <c r="L1374" s="336"/>
      <c r="M1374" s="301"/>
      <c r="N1374" s="336"/>
      <c r="O1374" s="301"/>
      <c r="P1374" s="336"/>
      <c r="Q1374" s="301"/>
      <c r="R1374" s="336"/>
      <c r="S1374" s="301"/>
      <c r="T1374" s="336"/>
    </row>
    <row r="1375" spans="1:20" ht="12" customHeight="1" x14ac:dyDescent="0.3">
      <c r="A1375" s="329" t="s">
        <v>289</v>
      </c>
      <c r="B1375" s="330">
        <v>2</v>
      </c>
      <c r="C1375" s="298">
        <v>46023</v>
      </c>
      <c r="D1375" s="299" t="s">
        <v>371</v>
      </c>
      <c r="E1375" s="331">
        <v>13.06</v>
      </c>
      <c r="F1375" s="331"/>
      <c r="G1375" s="333">
        <f t="shared" si="20"/>
        <v>2554.0500000000002</v>
      </c>
      <c r="H1375" s="334"/>
      <c r="I1375" s="335"/>
      <c r="J1375" s="336"/>
      <c r="K1375" s="301"/>
      <c r="L1375" s="336"/>
      <c r="M1375" s="301"/>
      <c r="N1375" s="336"/>
      <c r="O1375" s="301"/>
      <c r="P1375" s="336"/>
      <c r="Q1375" s="301"/>
      <c r="R1375" s="336"/>
      <c r="S1375" s="301"/>
      <c r="T1375" s="336"/>
    </row>
    <row r="1376" spans="1:20" ht="12" customHeight="1" x14ac:dyDescent="0.3">
      <c r="A1376" s="329" t="s">
        <v>294</v>
      </c>
      <c r="B1376" s="330">
        <v>22</v>
      </c>
      <c r="C1376" s="298">
        <v>46023</v>
      </c>
      <c r="D1376" s="299" t="s">
        <v>375</v>
      </c>
      <c r="E1376" s="331">
        <v>6.37</v>
      </c>
      <c r="F1376" s="331"/>
      <c r="G1376" s="333">
        <f t="shared" si="20"/>
        <v>2567.11</v>
      </c>
      <c r="H1376" s="334"/>
      <c r="I1376" s="335"/>
      <c r="J1376" s="336"/>
      <c r="K1376" s="301"/>
      <c r="L1376" s="336"/>
      <c r="M1376" s="301"/>
      <c r="N1376" s="336"/>
      <c r="O1376" s="301"/>
      <c r="P1376" s="336"/>
      <c r="Q1376" s="301"/>
      <c r="R1376" s="336"/>
      <c r="S1376" s="301"/>
      <c r="T1376" s="336"/>
    </row>
    <row r="1377" spans="1:20" ht="12" customHeight="1" x14ac:dyDescent="0.3">
      <c r="A1377" s="329" t="s">
        <v>289</v>
      </c>
      <c r="B1377" s="330">
        <v>2</v>
      </c>
      <c r="C1377" s="298">
        <v>46023</v>
      </c>
      <c r="D1377" s="299" t="s">
        <v>358</v>
      </c>
      <c r="E1377" s="331">
        <v>10.27</v>
      </c>
      <c r="F1377" s="331"/>
      <c r="G1377" s="333">
        <f t="shared" si="20"/>
        <v>2573.48</v>
      </c>
      <c r="H1377" s="334"/>
      <c r="I1377" s="335"/>
      <c r="J1377" s="336"/>
      <c r="K1377" s="301"/>
      <c r="L1377" s="336"/>
      <c r="M1377" s="301"/>
      <c r="N1377" s="336"/>
      <c r="O1377" s="301"/>
      <c r="P1377" s="336"/>
      <c r="Q1377" s="301"/>
      <c r="R1377" s="336"/>
      <c r="S1377" s="301"/>
      <c r="T1377" s="336"/>
    </row>
    <row r="1378" spans="1:20" ht="12" customHeight="1" x14ac:dyDescent="0.3">
      <c r="A1378" s="329" t="s">
        <v>289</v>
      </c>
      <c r="B1378" s="330">
        <v>6</v>
      </c>
      <c r="C1378" s="298">
        <v>46023</v>
      </c>
      <c r="D1378" s="299" t="s">
        <v>487</v>
      </c>
      <c r="E1378" s="331">
        <v>176.57</v>
      </c>
      <c r="F1378" s="331"/>
      <c r="G1378" s="333">
        <f t="shared" si="20"/>
        <v>2583.75</v>
      </c>
      <c r="H1378" s="334"/>
      <c r="I1378" s="335"/>
      <c r="J1378" s="336"/>
      <c r="K1378" s="301"/>
      <c r="L1378" s="336"/>
      <c r="M1378" s="301"/>
      <c r="N1378" s="336"/>
      <c r="O1378" s="301"/>
      <c r="P1378" s="336"/>
      <c r="Q1378" s="301"/>
      <c r="R1378" s="336"/>
      <c r="S1378" s="301"/>
      <c r="T1378" s="336"/>
    </row>
    <row r="1379" spans="1:20" ht="12" customHeight="1" x14ac:dyDescent="0.3">
      <c r="A1379" s="329" t="s">
        <v>287</v>
      </c>
      <c r="B1379" s="330" t="s">
        <v>287</v>
      </c>
      <c r="C1379" s="298">
        <v>46023</v>
      </c>
      <c r="D1379" s="299" t="s">
        <v>300</v>
      </c>
      <c r="E1379" s="331">
        <v>383.39</v>
      </c>
      <c r="F1379" s="331">
        <v>383.39</v>
      </c>
      <c r="G1379" s="333">
        <f t="shared" si="20"/>
        <v>2760.32</v>
      </c>
      <c r="H1379" s="334"/>
      <c r="I1379" s="335"/>
      <c r="J1379" s="336"/>
      <c r="K1379" s="301"/>
      <c r="L1379" s="336"/>
      <c r="M1379" s="301"/>
      <c r="N1379" s="336"/>
      <c r="O1379" s="301"/>
      <c r="P1379" s="336"/>
      <c r="Q1379" s="301"/>
      <c r="R1379" s="336"/>
      <c r="S1379" s="301"/>
      <c r="T1379" s="336"/>
    </row>
    <row r="1380" spans="1:20" ht="12" customHeight="1" x14ac:dyDescent="0.3">
      <c r="A1380" s="329" t="s">
        <v>287</v>
      </c>
      <c r="B1380" s="330" t="s">
        <v>287</v>
      </c>
      <c r="C1380" s="298">
        <v>46023</v>
      </c>
      <c r="D1380" s="299" t="s">
        <v>300</v>
      </c>
      <c r="E1380" s="331">
        <v>53.24</v>
      </c>
      <c r="F1380" s="331">
        <v>53.24</v>
      </c>
      <c r="G1380" s="333">
        <f t="shared" si="20"/>
        <v>2760.32</v>
      </c>
      <c r="H1380" s="334"/>
      <c r="I1380" s="335"/>
      <c r="J1380" s="336"/>
      <c r="K1380" s="301"/>
      <c r="L1380" s="336"/>
      <c r="M1380" s="301"/>
      <c r="N1380" s="336"/>
      <c r="O1380" s="301"/>
      <c r="P1380" s="336"/>
      <c r="Q1380" s="301"/>
      <c r="R1380" s="336"/>
      <c r="S1380" s="301"/>
      <c r="T1380" s="336"/>
    </row>
    <row r="1381" spans="1:20" ht="12" customHeight="1" x14ac:dyDescent="0.3">
      <c r="A1381" s="329" t="s">
        <v>335</v>
      </c>
      <c r="B1381" s="330" t="s">
        <v>335</v>
      </c>
      <c r="C1381" s="298">
        <v>46023</v>
      </c>
      <c r="D1381" s="337" t="s">
        <v>460</v>
      </c>
      <c r="E1381" s="331">
        <v>239.68</v>
      </c>
      <c r="F1381" s="331"/>
      <c r="G1381" s="333">
        <f t="shared" si="20"/>
        <v>2760.32</v>
      </c>
      <c r="H1381" s="334"/>
      <c r="I1381" s="335"/>
      <c r="J1381" s="336"/>
      <c r="K1381" s="301"/>
      <c r="L1381" s="336"/>
      <c r="M1381" s="301"/>
      <c r="N1381" s="336"/>
      <c r="O1381" s="301"/>
      <c r="P1381" s="336"/>
      <c r="Q1381" s="301"/>
      <c r="R1381" s="336"/>
      <c r="S1381" s="301"/>
      <c r="T1381" s="336"/>
    </row>
    <row r="1382" spans="1:20" ht="12" customHeight="1" x14ac:dyDescent="0.3">
      <c r="A1382" s="329" t="s">
        <v>488</v>
      </c>
      <c r="B1382" s="330" t="s">
        <v>488</v>
      </c>
      <c r="C1382" s="298">
        <v>45658</v>
      </c>
      <c r="D1382" s="298" t="s">
        <v>489</v>
      </c>
      <c r="E1382" s="332"/>
      <c r="F1382" s="332"/>
      <c r="G1382" s="333">
        <v>3000</v>
      </c>
      <c r="H1382" s="334"/>
      <c r="I1382" s="335"/>
      <c r="J1382" s="336"/>
      <c r="K1382" s="301"/>
      <c r="L1382" s="336"/>
      <c r="M1382" s="301"/>
      <c r="N1382" s="336"/>
      <c r="O1382" s="301"/>
      <c r="P1382" s="336"/>
      <c r="Q1382" s="301"/>
      <c r="R1382" s="336"/>
      <c r="S1382" s="301"/>
      <c r="T1382" s="336"/>
    </row>
    <row r="1383" spans="1:20" ht="15.75" customHeight="1" x14ac:dyDescent="0.3"/>
    <row r="1384" spans="1:20" ht="15.75" customHeight="1" x14ac:dyDescent="0.3"/>
    <row r="1385" spans="1:20" ht="15.75" customHeight="1" x14ac:dyDescent="0.3"/>
    <row r="1386" spans="1:20" ht="15.75" customHeight="1" x14ac:dyDescent="0.3"/>
    <row r="1387" spans="1:20" ht="15.75" customHeight="1" x14ac:dyDescent="0.3"/>
    <row r="1388" spans="1:20" ht="15.75" customHeight="1" x14ac:dyDescent="0.3"/>
    <row r="1389" spans="1:20" ht="15.75" customHeight="1" x14ac:dyDescent="0.3"/>
    <row r="1390" spans="1:20" ht="15.75" customHeight="1" x14ac:dyDescent="0.3"/>
    <row r="1391" spans="1:20" ht="15.75" customHeight="1" x14ac:dyDescent="0.3"/>
    <row r="1392" spans="1:20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ht="15.75" customHeight="1" x14ac:dyDescent="0.3"/>
    <row r="2994" ht="15.75" customHeight="1" x14ac:dyDescent="0.3"/>
    <row r="2995" ht="15.75" customHeight="1" x14ac:dyDescent="0.3"/>
    <row r="2996" ht="15.75" customHeight="1" x14ac:dyDescent="0.3"/>
    <row r="2997" ht="15.75" customHeight="1" x14ac:dyDescent="0.3"/>
    <row r="2998" ht="15.75" customHeight="1" x14ac:dyDescent="0.3"/>
    <row r="2999" ht="15.75" customHeight="1" x14ac:dyDescent="0.3"/>
    <row r="3000" ht="15.75" customHeight="1" x14ac:dyDescent="0.3"/>
    <row r="3001" ht="15.75" customHeight="1" x14ac:dyDescent="0.3"/>
    <row r="3002" ht="15.75" customHeight="1" x14ac:dyDescent="0.3"/>
    <row r="3003" ht="15.75" customHeight="1" x14ac:dyDescent="0.3"/>
    <row r="3004" ht="15.75" customHeight="1" x14ac:dyDescent="0.3"/>
    <row r="3005" ht="15.75" customHeight="1" x14ac:dyDescent="0.3"/>
    <row r="3006" ht="15.75" customHeight="1" x14ac:dyDescent="0.3"/>
    <row r="3007" ht="15.75" customHeight="1" x14ac:dyDescent="0.3"/>
    <row r="3008" ht="15.75" customHeight="1" x14ac:dyDescent="0.3"/>
    <row r="3009" ht="15.75" customHeight="1" x14ac:dyDescent="0.3"/>
    <row r="3010" ht="15.75" customHeight="1" x14ac:dyDescent="0.3"/>
    <row r="3011" ht="15.75" customHeight="1" x14ac:dyDescent="0.3"/>
    <row r="3012" ht="15.75" customHeight="1" x14ac:dyDescent="0.3"/>
    <row r="3013" ht="15.75" customHeight="1" x14ac:dyDescent="0.3"/>
    <row r="3014" ht="15.75" customHeight="1" x14ac:dyDescent="0.3"/>
    <row r="3015" ht="15.75" customHeight="1" x14ac:dyDescent="0.3"/>
    <row r="3016" ht="15.75" customHeight="1" x14ac:dyDescent="0.3"/>
    <row r="3017" ht="15.75" customHeight="1" x14ac:dyDescent="0.3"/>
    <row r="3018" ht="15.75" customHeight="1" x14ac:dyDescent="0.3"/>
    <row r="3019" ht="15.75" customHeight="1" x14ac:dyDescent="0.3"/>
    <row r="3020" ht="15.75" customHeight="1" x14ac:dyDescent="0.3"/>
    <row r="3021" ht="15.75" customHeight="1" x14ac:dyDescent="0.3"/>
    <row r="3022" ht="15.75" customHeight="1" x14ac:dyDescent="0.3"/>
    <row r="3023" ht="15.75" customHeight="1" x14ac:dyDescent="0.3"/>
    <row r="3024" ht="15.75" customHeight="1" x14ac:dyDescent="0.3"/>
    <row r="3025" ht="15.75" customHeight="1" x14ac:dyDescent="0.3"/>
    <row r="3026" ht="15.75" customHeight="1" x14ac:dyDescent="0.3"/>
    <row r="3027" ht="15.75" customHeight="1" x14ac:dyDescent="0.3"/>
    <row r="3028" ht="15.75" customHeight="1" x14ac:dyDescent="0.3"/>
    <row r="3029" ht="15.75" customHeight="1" x14ac:dyDescent="0.3"/>
    <row r="3030" ht="15.75" customHeight="1" x14ac:dyDescent="0.3"/>
    <row r="3031" ht="15.75" customHeight="1" x14ac:dyDescent="0.3"/>
    <row r="3032" ht="15.75" customHeight="1" x14ac:dyDescent="0.3"/>
    <row r="3033" ht="15.75" customHeight="1" x14ac:dyDescent="0.3"/>
    <row r="3034" ht="15.75" customHeight="1" x14ac:dyDescent="0.3"/>
    <row r="3035" ht="15.75" customHeight="1" x14ac:dyDescent="0.3"/>
    <row r="3036" ht="15.75" customHeight="1" x14ac:dyDescent="0.3"/>
    <row r="3037" ht="15.75" customHeight="1" x14ac:dyDescent="0.3"/>
    <row r="3038" ht="15.75" customHeight="1" x14ac:dyDescent="0.3"/>
    <row r="3039" ht="15.75" customHeight="1" x14ac:dyDescent="0.3"/>
    <row r="3040" ht="15.75" customHeight="1" x14ac:dyDescent="0.3"/>
    <row r="3041" ht="15.75" customHeight="1" x14ac:dyDescent="0.3"/>
    <row r="3042" ht="15.75" customHeight="1" x14ac:dyDescent="0.3"/>
    <row r="3043" ht="15.75" customHeight="1" x14ac:dyDescent="0.3"/>
    <row r="3044" ht="15.75" customHeight="1" x14ac:dyDescent="0.3"/>
    <row r="3045" ht="15.75" customHeight="1" x14ac:dyDescent="0.3"/>
    <row r="3046" ht="15.75" customHeight="1" x14ac:dyDescent="0.3"/>
    <row r="3047" ht="15.75" customHeight="1" x14ac:dyDescent="0.3"/>
    <row r="3048" ht="15.75" customHeight="1" x14ac:dyDescent="0.3"/>
    <row r="3049" ht="15.75" customHeight="1" x14ac:dyDescent="0.3"/>
    <row r="3050" ht="15.75" customHeight="1" x14ac:dyDescent="0.3"/>
    <row r="3051" ht="15.75" customHeight="1" x14ac:dyDescent="0.3"/>
    <row r="3052" ht="15.75" customHeight="1" x14ac:dyDescent="0.3"/>
    <row r="3053" ht="15.75" customHeight="1" x14ac:dyDescent="0.3"/>
    <row r="3054" ht="15.75" customHeight="1" x14ac:dyDescent="0.3"/>
    <row r="3055" ht="15.75" customHeight="1" x14ac:dyDescent="0.3"/>
    <row r="3056" ht="15.75" customHeight="1" x14ac:dyDescent="0.3"/>
    <row r="3057" ht="15.75" customHeight="1" x14ac:dyDescent="0.3"/>
    <row r="3058" ht="15.75" customHeight="1" x14ac:dyDescent="0.3"/>
    <row r="3059" ht="15.75" customHeight="1" x14ac:dyDescent="0.3"/>
    <row r="3060" ht="15.75" customHeight="1" x14ac:dyDescent="0.3"/>
    <row r="3061" ht="15.75" customHeight="1" x14ac:dyDescent="0.3"/>
    <row r="3062" ht="15.75" customHeight="1" x14ac:dyDescent="0.3"/>
    <row r="3063" ht="15.75" customHeight="1" x14ac:dyDescent="0.3"/>
    <row r="3064" ht="15.75" customHeight="1" x14ac:dyDescent="0.3"/>
    <row r="3065" ht="15.75" customHeight="1" x14ac:dyDescent="0.3"/>
    <row r="3066" ht="15.75" customHeight="1" x14ac:dyDescent="0.3"/>
    <row r="3067" ht="15.75" customHeight="1" x14ac:dyDescent="0.3"/>
    <row r="3068" ht="15.75" customHeight="1" x14ac:dyDescent="0.3"/>
    <row r="3069" ht="15.75" customHeight="1" x14ac:dyDescent="0.3"/>
    <row r="3070" ht="15.75" customHeight="1" x14ac:dyDescent="0.3"/>
    <row r="3071" ht="15.75" customHeight="1" x14ac:dyDescent="0.3"/>
    <row r="3072" ht="15.75" customHeight="1" x14ac:dyDescent="0.3"/>
    <row r="3073" ht="15.75" customHeight="1" x14ac:dyDescent="0.3"/>
    <row r="3074" ht="15.75" customHeight="1" x14ac:dyDescent="0.3"/>
    <row r="3075" ht="15.75" customHeight="1" x14ac:dyDescent="0.3"/>
    <row r="3076" ht="15.75" customHeight="1" x14ac:dyDescent="0.3"/>
    <row r="3077" ht="15.75" customHeight="1" x14ac:dyDescent="0.3"/>
    <row r="3078" ht="15.75" customHeight="1" x14ac:dyDescent="0.3"/>
    <row r="3079" ht="15.75" customHeight="1" x14ac:dyDescent="0.3"/>
    <row r="3080" ht="15.75" customHeight="1" x14ac:dyDescent="0.3"/>
    <row r="3081" ht="15.75" customHeight="1" x14ac:dyDescent="0.3"/>
    <row r="3082" ht="15.75" customHeight="1" x14ac:dyDescent="0.3"/>
    <row r="3083" ht="15.75" customHeight="1" x14ac:dyDescent="0.3"/>
    <row r="3084" ht="15.75" customHeight="1" x14ac:dyDescent="0.3"/>
    <row r="3085" ht="15.75" customHeight="1" x14ac:dyDescent="0.3"/>
    <row r="3086" ht="15.75" customHeight="1" x14ac:dyDescent="0.3"/>
    <row r="3087" ht="15.75" customHeight="1" x14ac:dyDescent="0.3"/>
    <row r="3088" ht="15.75" customHeight="1" x14ac:dyDescent="0.3"/>
    <row r="3089" ht="15.75" customHeight="1" x14ac:dyDescent="0.3"/>
    <row r="3090" ht="15.75" customHeight="1" x14ac:dyDescent="0.3"/>
    <row r="3091" ht="15.75" customHeight="1" x14ac:dyDescent="0.3"/>
    <row r="3092" ht="15.75" customHeight="1" x14ac:dyDescent="0.3"/>
    <row r="3093" ht="15.75" customHeight="1" x14ac:dyDescent="0.3"/>
    <row r="3094" ht="15.75" customHeight="1" x14ac:dyDescent="0.3"/>
    <row r="3095" ht="15.75" customHeight="1" x14ac:dyDescent="0.3"/>
    <row r="3096" ht="15.75" customHeight="1" x14ac:dyDescent="0.3"/>
    <row r="3097" ht="15.75" customHeight="1" x14ac:dyDescent="0.3"/>
    <row r="3098" ht="15.75" customHeight="1" x14ac:dyDescent="0.3"/>
    <row r="3099" ht="15.75" customHeight="1" x14ac:dyDescent="0.3"/>
    <row r="3100" ht="15.75" customHeight="1" x14ac:dyDescent="0.3"/>
    <row r="3101" ht="15.75" customHeight="1" x14ac:dyDescent="0.3"/>
    <row r="3102" ht="15.75" customHeight="1" x14ac:dyDescent="0.3"/>
    <row r="3103" ht="15.75" customHeight="1" x14ac:dyDescent="0.3"/>
    <row r="3104" ht="15.75" customHeight="1" x14ac:dyDescent="0.3"/>
    <row r="3105" spans="9:9" ht="15.75" customHeight="1" x14ac:dyDescent="0.3"/>
    <row r="3106" spans="9:9" ht="15.75" customHeight="1" x14ac:dyDescent="0.3"/>
    <row r="3107" spans="9:9" ht="15.75" customHeight="1" x14ac:dyDescent="0.3"/>
    <row r="3108" spans="9:9" ht="15.75" customHeight="1" x14ac:dyDescent="0.3"/>
    <row r="3109" spans="9:9" ht="15.75" customHeight="1" x14ac:dyDescent="0.3"/>
    <row r="3110" spans="9:9" ht="15.75" customHeight="1" x14ac:dyDescent="0.3"/>
    <row r="3111" spans="9:9" ht="15.75" customHeight="1" x14ac:dyDescent="0.3"/>
    <row r="3112" spans="9:9" ht="12" customHeight="1" x14ac:dyDescent="0.3">
      <c r="I3112" s="335" t="s">
        <v>225</v>
      </c>
    </row>
    <row r="3113" spans="9:9" ht="12" customHeight="1" x14ac:dyDescent="0.3">
      <c r="I3113" s="335"/>
    </row>
    <row r="3114" spans="9:9" ht="12" customHeight="1" x14ac:dyDescent="0.3">
      <c r="I3114" s="335"/>
    </row>
    <row r="3115" spans="9:9" ht="12" customHeight="1" x14ac:dyDescent="0.3">
      <c r="I3115" s="335"/>
    </row>
    <row r="3116" spans="9:9" ht="12" customHeight="1" x14ac:dyDescent="0.3">
      <c r="I3116" s="335"/>
    </row>
    <row r="3117" spans="9:9" ht="12" customHeight="1" x14ac:dyDescent="0.3">
      <c r="I3117" s="335"/>
    </row>
    <row r="3118" spans="9:9" ht="12" customHeight="1" x14ac:dyDescent="0.3">
      <c r="I3118" s="335"/>
    </row>
    <row r="3119" spans="9:9" ht="12" customHeight="1" x14ac:dyDescent="0.3">
      <c r="I3119" s="335"/>
    </row>
    <row r="3120" spans="9:9" ht="12" customHeight="1" x14ac:dyDescent="0.3">
      <c r="I3120" s="335"/>
    </row>
    <row r="3121" spans="9:9" ht="12" customHeight="1" x14ac:dyDescent="0.3">
      <c r="I3121" s="335" t="s">
        <v>226</v>
      </c>
    </row>
    <row r="3122" spans="9:9" ht="15.75" customHeight="1" x14ac:dyDescent="0.3"/>
    <row r="3123" spans="9:9" ht="15.75" customHeight="1" x14ac:dyDescent="0.3"/>
    <row r="3124" spans="9:9" ht="12" customHeight="1" x14ac:dyDescent="0.3">
      <c r="I3124" s="335" t="s">
        <v>226</v>
      </c>
    </row>
    <row r="3125" spans="9:9" ht="12" customHeight="1" x14ac:dyDescent="0.3">
      <c r="I3125" s="335"/>
    </row>
    <row r="3126" spans="9:9" ht="12" customHeight="1" x14ac:dyDescent="0.3">
      <c r="I3126" s="335"/>
    </row>
    <row r="3127" spans="9:9" ht="12" customHeight="1" x14ac:dyDescent="0.3">
      <c r="I3127" s="335"/>
    </row>
    <row r="3128" spans="9:9" ht="12" customHeight="1" x14ac:dyDescent="0.3">
      <c r="I3128" s="335"/>
    </row>
    <row r="3129" spans="9:9" ht="12" customHeight="1" x14ac:dyDescent="0.3">
      <c r="I3129" s="335"/>
    </row>
    <row r="3130" spans="9:9" ht="12" customHeight="1" x14ac:dyDescent="0.3">
      <c r="I3130" s="335" t="s">
        <v>226</v>
      </c>
    </row>
    <row r="3131" spans="9:9" ht="12" customHeight="1" x14ac:dyDescent="0.3">
      <c r="I3131" s="335" t="s">
        <v>226</v>
      </c>
    </row>
    <row r="3132" spans="9:9" ht="12" customHeight="1" x14ac:dyDescent="0.3">
      <c r="I3132" s="335"/>
    </row>
    <row r="3133" spans="9:9" ht="12" customHeight="1" x14ac:dyDescent="0.3">
      <c r="I3133" s="335"/>
    </row>
    <row r="3134" spans="9:9" ht="12" customHeight="1" x14ac:dyDescent="0.3">
      <c r="I3134" s="335"/>
    </row>
    <row r="3135" spans="9:9" ht="12" customHeight="1" x14ac:dyDescent="0.3">
      <c r="I3135" s="335" t="s">
        <v>226</v>
      </c>
    </row>
    <row r="3136" spans="9:9" ht="12" customHeight="1" x14ac:dyDescent="0.3">
      <c r="I3136" s="335" t="s">
        <v>225</v>
      </c>
    </row>
    <row r="3137" spans="9:9" ht="12" customHeight="1" x14ac:dyDescent="0.3">
      <c r="I3137" s="335" t="s">
        <v>225</v>
      </c>
    </row>
    <row r="3138" spans="9:9" ht="15.75" customHeight="1" x14ac:dyDescent="0.3"/>
    <row r="3139" spans="9:9" ht="15.75" customHeight="1" x14ac:dyDescent="0.3"/>
    <row r="3140" spans="9:9" ht="12" customHeight="1" x14ac:dyDescent="0.3">
      <c r="I3140" s="335" t="s">
        <v>225</v>
      </c>
    </row>
    <row r="3141" spans="9:9" ht="12" customHeight="1" x14ac:dyDescent="0.3">
      <c r="I3141" s="335"/>
    </row>
    <row r="3142" spans="9:9" ht="12" customHeight="1" x14ac:dyDescent="0.3">
      <c r="I3142" s="335" t="s">
        <v>226</v>
      </c>
    </row>
    <row r="3143" spans="9:9" ht="12" customHeight="1" x14ac:dyDescent="0.3">
      <c r="I3143" s="335"/>
    </row>
    <row r="3144" spans="9:9" ht="12" customHeight="1" x14ac:dyDescent="0.3">
      <c r="I3144" s="335"/>
    </row>
    <row r="3145" spans="9:9" ht="12" customHeight="1" x14ac:dyDescent="0.3">
      <c r="I3145" s="335" t="s">
        <v>226</v>
      </c>
    </row>
    <row r="3146" spans="9:9" ht="12" customHeight="1" x14ac:dyDescent="0.3">
      <c r="I3146" s="335"/>
    </row>
    <row r="3147" spans="9:9" ht="12" customHeight="1" x14ac:dyDescent="0.3">
      <c r="I3147" s="335" t="s">
        <v>226</v>
      </c>
    </row>
    <row r="3148" spans="9:9" ht="15.75" customHeight="1" x14ac:dyDescent="0.3"/>
    <row r="3149" spans="9:9" ht="15.75" customHeight="1" x14ac:dyDescent="0.3"/>
    <row r="3150" spans="9:9" ht="15.75" customHeight="1" x14ac:dyDescent="0.3"/>
    <row r="3151" spans="9:9" ht="15.75" customHeight="1" x14ac:dyDescent="0.3"/>
    <row r="3152" spans="9:9" ht="15.75" customHeight="1" x14ac:dyDescent="0.3"/>
    <row r="3153" spans="9:9" ht="15.75" customHeight="1" x14ac:dyDescent="0.3"/>
    <row r="3154" spans="9:9" ht="15.75" customHeight="1" x14ac:dyDescent="0.3"/>
    <row r="3155" spans="9:9" ht="15.75" customHeight="1" x14ac:dyDescent="0.3"/>
    <row r="3156" spans="9:9" ht="12" customHeight="1" x14ac:dyDescent="0.3">
      <c r="I3156" s="335" t="s">
        <v>226</v>
      </c>
    </row>
    <row r="3157" spans="9:9" ht="12" customHeight="1" x14ac:dyDescent="0.3">
      <c r="I3157" s="335"/>
    </row>
    <row r="3158" spans="9:9" ht="12" customHeight="1" x14ac:dyDescent="0.3">
      <c r="I3158" s="335" t="s">
        <v>225</v>
      </c>
    </row>
    <row r="3159" spans="9:9" ht="12" customHeight="1" x14ac:dyDescent="0.3">
      <c r="I3159" s="335"/>
    </row>
    <row r="3160" spans="9:9" ht="12" customHeight="1" x14ac:dyDescent="0.3">
      <c r="I3160" s="335" t="s">
        <v>226</v>
      </c>
    </row>
    <row r="3161" spans="9:9" ht="12" customHeight="1" x14ac:dyDescent="0.3">
      <c r="I3161" s="335" t="s">
        <v>225</v>
      </c>
    </row>
    <row r="3162" spans="9:9" ht="15.75" customHeight="1" x14ac:dyDescent="0.3"/>
    <row r="3163" spans="9:9" ht="15.75" customHeight="1" x14ac:dyDescent="0.3"/>
    <row r="3164" spans="9:9" ht="15.75" customHeight="1" x14ac:dyDescent="0.3"/>
    <row r="3165" spans="9:9" ht="15.75" customHeight="1" x14ac:dyDescent="0.3"/>
    <row r="3166" spans="9:9" ht="15.75" customHeight="1" x14ac:dyDescent="0.3"/>
    <row r="3167" spans="9:9" ht="15.75" customHeight="1" x14ac:dyDescent="0.3"/>
    <row r="3168" spans="9:9" ht="15.75" customHeight="1" x14ac:dyDescent="0.3"/>
    <row r="3169" spans="9:9" ht="15.75" customHeight="1" x14ac:dyDescent="0.3"/>
    <row r="3170" spans="9:9" ht="15.75" customHeight="1" x14ac:dyDescent="0.3"/>
    <row r="3171" spans="9:9" ht="15.75" customHeight="1" x14ac:dyDescent="0.3"/>
    <row r="3172" spans="9:9" ht="15.75" customHeight="1" x14ac:dyDescent="0.3"/>
    <row r="3173" spans="9:9" ht="15.75" customHeight="1" x14ac:dyDescent="0.3"/>
    <row r="3174" spans="9:9" ht="15.75" customHeight="1" x14ac:dyDescent="0.3"/>
    <row r="3175" spans="9:9" ht="15.75" customHeight="1" x14ac:dyDescent="0.3"/>
    <row r="3176" spans="9:9" ht="15.75" customHeight="1" x14ac:dyDescent="0.3"/>
    <row r="3177" spans="9:9" ht="15.75" customHeight="1" x14ac:dyDescent="0.3"/>
    <row r="3178" spans="9:9" ht="15.75" customHeight="1" x14ac:dyDescent="0.3"/>
    <row r="3179" spans="9:9" ht="15.75" customHeight="1" x14ac:dyDescent="0.3"/>
    <row r="3180" spans="9:9" ht="12" customHeight="1" x14ac:dyDescent="0.3">
      <c r="I3180" s="335" t="s">
        <v>226</v>
      </c>
    </row>
  </sheetData>
  <autoFilter ref="A1:G1382" xr:uid="{00000000-0009-0000-0000-000006000000}"/>
  <mergeCells count="5">
    <mergeCell ref="A1:B1"/>
    <mergeCell ref="E1:F1"/>
    <mergeCell ref="Q1:R1"/>
    <mergeCell ref="E2:F2"/>
    <mergeCell ref="E3:F3"/>
  </mergeCells>
  <conditionalFormatting sqref="I1 I4:I3180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57"/>
  <sheetViews>
    <sheetView workbookViewId="0">
      <pane ySplit="1" topLeftCell="A2" activePane="bottomLeft" state="frozen"/>
      <selection pane="bottomLeft" activeCell="C11" sqref="C11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48"/>
      <c r="F1" s="565" t="s">
        <v>492</v>
      </c>
      <c r="G1" s="548"/>
      <c r="H1" s="564" t="str">
        <f>'Proposed Budget'!C33</f>
        <v>Vehicle Maintenance</v>
      </c>
      <c r="I1" s="548"/>
      <c r="J1" s="565" t="str">
        <f>'Proposed Budget'!C34</f>
        <v>Car Insurance</v>
      </c>
      <c r="K1" s="548"/>
      <c r="L1" s="564" t="str">
        <f>'Proposed Budget'!C35</f>
        <v>Rental Garbage</v>
      </c>
      <c r="M1" s="548"/>
      <c r="N1" s="565" t="str">
        <f>'Proposed Budget'!C36</f>
        <v>Garbage</v>
      </c>
      <c r="O1" s="548"/>
      <c r="P1" s="564" t="str">
        <f>'Monthly Breakdown'!C37</f>
        <v>Sanitation - Main</v>
      </c>
      <c r="Q1" s="548"/>
      <c r="R1" s="565" t="str">
        <f>'Proposed Budget'!C38</f>
        <v>Camping/Vacation</v>
      </c>
      <c r="S1" s="548"/>
      <c r="T1" s="564" t="str">
        <f>'Proposed Budget'!C39</f>
        <v>Home Maintenance</v>
      </c>
      <c r="U1" s="548"/>
      <c r="V1" s="565" t="str">
        <f>'Proposed Budget'!C40</f>
        <v>Rental Repairs</v>
      </c>
      <c r="W1" s="548"/>
      <c r="X1" s="564" t="str">
        <f>'Proposed Budget'!C41</f>
        <v>Rental Insurance</v>
      </c>
      <c r="Y1" s="548"/>
      <c r="Z1" s="565" t="str">
        <f>'Proposed Budget'!C42</f>
        <v>Rental Property Taxes</v>
      </c>
      <c r="AA1" s="548"/>
      <c r="AB1" s="564" t="str">
        <f>'Proposed Budget'!C43</f>
        <v>Rental Sanitation</v>
      </c>
      <c r="AC1" s="548"/>
    </row>
    <row r="2" spans="1:29" ht="14.25" customHeight="1" x14ac:dyDescent="0.3">
      <c r="A2" s="341">
        <f t="shared" ref="A2:A3" si="0">SUM(G2,E2,U2,I2,S2,O2,K2,M2,Q2,W2,Y2,AA2,AC2)</f>
        <v>803.95000000000164</v>
      </c>
      <c r="B2" s="339"/>
      <c r="C2" s="340"/>
      <c r="D2" s="342" t="s">
        <v>493</v>
      </c>
      <c r="E2" s="343">
        <f>E3-E115</f>
        <v>17179.989999999998</v>
      </c>
      <c r="F2" s="344" t="s">
        <v>493</v>
      </c>
      <c r="G2" s="345">
        <f>G3-G115</f>
        <v>1071.6299999999999</v>
      </c>
      <c r="H2" s="343" t="s">
        <v>493</v>
      </c>
      <c r="I2" s="343">
        <f>I3-I115</f>
        <v>833.35999999999967</v>
      </c>
      <c r="J2" s="344" t="s">
        <v>493</v>
      </c>
      <c r="K2" s="345">
        <f>K3-K115</f>
        <v>81</v>
      </c>
      <c r="L2" s="343" t="s">
        <v>493</v>
      </c>
      <c r="M2" s="343">
        <f>M3-M115</f>
        <v>-18.53</v>
      </c>
      <c r="N2" s="345" t="s">
        <v>493</v>
      </c>
      <c r="O2" s="345">
        <f>O3-O115</f>
        <v>-18.53</v>
      </c>
      <c r="P2" s="343" t="s">
        <v>493</v>
      </c>
      <c r="Q2" s="343">
        <f>Q3-Q115</f>
        <v>36.54000000000002</v>
      </c>
      <c r="R2" s="345" t="s">
        <v>493</v>
      </c>
      <c r="S2" s="345">
        <f>S3-S115</f>
        <v>-3728.84</v>
      </c>
      <c r="T2" s="346" t="s">
        <v>493</v>
      </c>
      <c r="U2" s="343">
        <f>U3-U115</f>
        <v>-14625.929999999997</v>
      </c>
      <c r="V2" s="345" t="s">
        <v>493</v>
      </c>
      <c r="W2" s="345">
        <f>W3-W115</f>
        <v>700</v>
      </c>
      <c r="X2" s="343" t="s">
        <v>493</v>
      </c>
      <c r="Y2" s="343">
        <f>Y3-Y115</f>
        <v>94.5</v>
      </c>
      <c r="Z2" s="345" t="s">
        <v>493</v>
      </c>
      <c r="AA2" s="345">
        <f>AA3-AA115</f>
        <v>-837.7800000000002</v>
      </c>
      <c r="AB2" s="343" t="s">
        <v>493</v>
      </c>
      <c r="AC2" s="343">
        <f>AC3-AC115</f>
        <v>36.54000000000002</v>
      </c>
    </row>
    <row r="3" spans="1:29" ht="14.25" customHeight="1" x14ac:dyDescent="0.3">
      <c r="A3" s="341">
        <f t="shared" si="0"/>
        <v>13044.440000000004</v>
      </c>
      <c r="B3" s="347"/>
      <c r="C3" s="340"/>
      <c r="D3" s="342" t="s">
        <v>494</v>
      </c>
      <c r="E3" s="343">
        <f>SUM(E6:E115)-SUM(D6:D115)</f>
        <v>18890.48</v>
      </c>
      <c r="F3" s="345" t="s">
        <v>494</v>
      </c>
      <c r="G3" s="345">
        <f>SUM(G6:G115)-SUM(F6:F115)</f>
        <v>1571.6299999999999</v>
      </c>
      <c r="H3" s="343" t="s">
        <v>494</v>
      </c>
      <c r="I3" s="343">
        <f>SUM(I6:I115)-SUM(H6:H115)</f>
        <v>2833.3599999999997</v>
      </c>
      <c r="J3" s="345" t="s">
        <v>494</v>
      </c>
      <c r="K3" s="345">
        <f>SUM(K6:K115)-SUM(J6:J115)</f>
        <v>1081</v>
      </c>
      <c r="L3" s="343" t="s">
        <v>494</v>
      </c>
      <c r="M3" s="343">
        <f>SUM(M6:M115)-SUM(L6:L115)</f>
        <v>46.47</v>
      </c>
      <c r="N3" s="345" t="s">
        <v>494</v>
      </c>
      <c r="O3" s="345">
        <f>SUM(O6:O115)-SUM(N6:N115)</f>
        <v>46.47</v>
      </c>
      <c r="P3" s="343" t="s">
        <v>494</v>
      </c>
      <c r="Q3" s="343">
        <f>SUM(Q6:Q115)-SUM(P6:P115)</f>
        <v>136.54000000000002</v>
      </c>
      <c r="R3" s="345" t="s">
        <v>494</v>
      </c>
      <c r="S3" s="345">
        <f>SUM(S6:S115)-SUM(R6:R115)</f>
        <v>-1728.8400000000001</v>
      </c>
      <c r="T3" s="343" t="s">
        <v>494</v>
      </c>
      <c r="U3" s="343">
        <f>SUM(U6:U115)-SUM(T6:T115)</f>
        <v>-12125.929999999997</v>
      </c>
      <c r="V3" s="345" t="s">
        <v>494</v>
      </c>
      <c r="W3" s="345">
        <f>SUM(W6:W115)-SUM(V6:V115)</f>
        <v>1200</v>
      </c>
      <c r="X3" s="343" t="s">
        <v>494</v>
      </c>
      <c r="Y3" s="343">
        <f>SUM(Y6:Y115)-SUM(X6:X115)</f>
        <v>294.5</v>
      </c>
      <c r="Z3" s="345" t="s">
        <v>494</v>
      </c>
      <c r="AA3" s="345">
        <f>SUM(AA6:AA115)-SUM(Z6:Z115)</f>
        <v>662.2199999999998</v>
      </c>
      <c r="AB3" s="343" t="s">
        <v>494</v>
      </c>
      <c r="AC3" s="343">
        <f>SUM(AC6:AC115)-SUM(AB6:AB115)</f>
        <v>136.54000000000002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48"/>
      <c r="F4" s="565" t="s">
        <v>496</v>
      </c>
      <c r="G4" s="548"/>
      <c r="H4" s="564" t="s">
        <v>496</v>
      </c>
      <c r="I4" s="548"/>
      <c r="J4" s="565" t="s">
        <v>496</v>
      </c>
      <c r="K4" s="548"/>
      <c r="L4" s="564" t="s">
        <v>496</v>
      </c>
      <c r="M4" s="548"/>
      <c r="N4" s="565" t="s">
        <v>496</v>
      </c>
      <c r="O4" s="548"/>
      <c r="P4" s="564" t="s">
        <v>496</v>
      </c>
      <c r="Q4" s="548"/>
      <c r="R4" s="565" t="s">
        <v>497</v>
      </c>
      <c r="S4" s="548"/>
      <c r="T4" s="564" t="s">
        <v>498</v>
      </c>
      <c r="U4" s="548"/>
      <c r="V4" s="565" t="s">
        <v>496</v>
      </c>
      <c r="W4" s="548"/>
      <c r="X4" s="564" t="s">
        <v>496</v>
      </c>
      <c r="Y4" s="548"/>
      <c r="Z4" s="565" t="s">
        <v>496</v>
      </c>
      <c r="AA4" s="548"/>
      <c r="AB4" s="564" t="s">
        <v>496</v>
      </c>
      <c r="AC4" s="548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SUM(D6:D114)</f>
        <v>18995.250000000004</v>
      </c>
      <c r="E5" s="343">
        <f t="shared" si="1"/>
        <v>36175.240000000005</v>
      </c>
      <c r="F5" s="345">
        <f t="shared" si="1"/>
        <v>0</v>
      </c>
      <c r="G5" s="345">
        <f t="shared" si="1"/>
        <v>1071.6299999999999</v>
      </c>
      <c r="H5" s="343">
        <f t="shared" si="1"/>
        <v>1616.6400000000003</v>
      </c>
      <c r="I5" s="343">
        <f t="shared" si="1"/>
        <v>2450</v>
      </c>
      <c r="J5" s="345">
        <f t="shared" si="1"/>
        <v>2159</v>
      </c>
      <c r="K5" s="345">
        <f t="shared" si="1"/>
        <v>2240</v>
      </c>
      <c r="L5" s="343">
        <f t="shared" si="1"/>
        <v>193.53</v>
      </c>
      <c r="M5" s="343">
        <f t="shared" si="1"/>
        <v>175</v>
      </c>
      <c r="N5" s="345">
        <f t="shared" si="1"/>
        <v>193.53</v>
      </c>
      <c r="O5" s="345">
        <f t="shared" si="1"/>
        <v>175</v>
      </c>
      <c r="P5" s="343">
        <f t="shared" si="1"/>
        <v>278.45999999999998</v>
      </c>
      <c r="Q5" s="343">
        <f t="shared" si="1"/>
        <v>315</v>
      </c>
      <c r="R5" s="345">
        <f t="shared" si="1"/>
        <v>6528.84</v>
      </c>
      <c r="S5" s="345">
        <f t="shared" si="1"/>
        <v>2800</v>
      </c>
      <c r="T5" s="343">
        <f t="shared" si="1"/>
        <v>17250.929999999997</v>
      </c>
      <c r="U5" s="343">
        <f t="shared" si="1"/>
        <v>2625</v>
      </c>
      <c r="V5" s="345">
        <f t="shared" si="1"/>
        <v>0</v>
      </c>
      <c r="W5" s="345">
        <f t="shared" si="1"/>
        <v>700</v>
      </c>
      <c r="X5" s="343">
        <f t="shared" si="1"/>
        <v>500.5</v>
      </c>
      <c r="Y5" s="343">
        <f t="shared" si="1"/>
        <v>595</v>
      </c>
      <c r="Z5" s="345">
        <f t="shared" si="1"/>
        <v>2447.7800000000002</v>
      </c>
      <c r="AA5" s="345">
        <f t="shared" si="1"/>
        <v>1610</v>
      </c>
      <c r="AB5" s="343">
        <f t="shared" si="1"/>
        <v>278.45999999999998</v>
      </c>
      <c r="AC5" s="343">
        <f t="shared" si="1"/>
        <v>315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46240</v>
      </c>
      <c r="B7" s="347">
        <f t="shared" ref="B7:B43" si="2">SUM(E7,U7,K7,G7,I7,S7,O7,M7,Q7,W7,Y7,AA7,AC7)-SUM(D7,F7,T7,H7,R7,N7,J7,L7,P7,V7,X7,Z7,AB7)</f>
        <v>52.8</v>
      </c>
      <c r="C7" s="348" t="s">
        <v>509</v>
      </c>
      <c r="D7" s="342"/>
      <c r="E7" s="343"/>
      <c r="F7" s="345"/>
      <c r="G7" s="345">
        <v>52.8</v>
      </c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46238</v>
      </c>
      <c r="B8" s="347">
        <f t="shared" si="2"/>
        <v>-500</v>
      </c>
      <c r="C8" s="348" t="s">
        <v>896</v>
      </c>
      <c r="D8" s="342">
        <v>500</v>
      </c>
      <c r="E8" s="343"/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46238</v>
      </c>
      <c r="B9" s="347">
        <f t="shared" si="2"/>
        <v>-500</v>
      </c>
      <c r="C9" s="348" t="s">
        <v>897</v>
      </c>
      <c r="D9" s="342">
        <v>500</v>
      </c>
      <c r="E9" s="343"/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46238</v>
      </c>
      <c r="B10" s="347">
        <f t="shared" si="2"/>
        <v>-121.4</v>
      </c>
      <c r="C10" s="348" t="s">
        <v>533</v>
      </c>
      <c r="D10" s="342"/>
      <c r="E10" s="343"/>
      <c r="F10" s="345"/>
      <c r="G10" s="345"/>
      <c r="H10" s="343">
        <v>121.4</v>
      </c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46234</v>
      </c>
      <c r="B11" s="347">
        <f t="shared" si="2"/>
        <v>8746.27</v>
      </c>
      <c r="C11" s="348" t="s">
        <v>1004</v>
      </c>
      <c r="D11" s="342"/>
      <c r="E11" s="343">
        <v>8746.27</v>
      </c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46234</v>
      </c>
      <c r="B12" s="347">
        <f t="shared" si="2"/>
        <v>2000</v>
      </c>
      <c r="C12" s="348" t="s">
        <v>1005</v>
      </c>
      <c r="D12" s="342"/>
      <c r="E12" s="343"/>
      <c r="F12" s="345"/>
      <c r="G12" s="345"/>
      <c r="H12" s="343"/>
      <c r="I12" s="343">
        <v>350</v>
      </c>
      <c r="J12" s="345"/>
      <c r="K12" s="345">
        <v>320</v>
      </c>
      <c r="L12" s="343"/>
      <c r="M12" s="343">
        <v>25</v>
      </c>
      <c r="N12" s="345"/>
      <c r="O12" s="345">
        <v>25</v>
      </c>
      <c r="P12" s="343"/>
      <c r="Q12" s="343">
        <v>45</v>
      </c>
      <c r="R12" s="345"/>
      <c r="S12" s="345">
        <v>400</v>
      </c>
      <c r="T12" s="343"/>
      <c r="U12" s="343">
        <v>375</v>
      </c>
      <c r="V12" s="345"/>
      <c r="W12" s="345">
        <v>100</v>
      </c>
      <c r="X12" s="343"/>
      <c r="Y12" s="343">
        <v>85</v>
      </c>
      <c r="Z12" s="345"/>
      <c r="AA12" s="345">
        <v>230</v>
      </c>
      <c r="AB12" s="343"/>
      <c r="AC12" s="343">
        <v>45</v>
      </c>
    </row>
    <row r="13" spans="1:29" ht="14.25" customHeight="1" x14ac:dyDescent="0.3">
      <c r="A13" s="338">
        <v>46234</v>
      </c>
      <c r="B13" s="347">
        <f t="shared" si="2"/>
        <v>0.22</v>
      </c>
      <c r="C13" s="348" t="s">
        <v>505</v>
      </c>
      <c r="D13" s="342"/>
      <c r="E13" s="343"/>
      <c r="F13" s="345"/>
      <c r="G13" s="345">
        <v>0.22</v>
      </c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46232</v>
      </c>
      <c r="B14" s="347">
        <f t="shared" si="2"/>
        <v>52.7</v>
      </c>
      <c r="C14" s="348" t="s">
        <v>504</v>
      </c>
      <c r="D14" s="342"/>
      <c r="E14" s="343"/>
      <c r="F14" s="345"/>
      <c r="G14" s="345">
        <v>52.7</v>
      </c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46231</v>
      </c>
      <c r="B15" s="347">
        <f t="shared" si="2"/>
        <v>-1171.3800000000001</v>
      </c>
      <c r="C15" s="348" t="s">
        <v>525</v>
      </c>
      <c r="D15" s="342"/>
      <c r="E15" s="343"/>
      <c r="F15" s="345"/>
      <c r="G15" s="345"/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>
        <v>1171.3800000000001</v>
      </c>
      <c r="AA15" s="345"/>
      <c r="AB15" s="343"/>
      <c r="AC15" s="343"/>
    </row>
    <row r="16" spans="1:29" ht="14.25" customHeight="1" x14ac:dyDescent="0.3">
      <c r="A16" s="338">
        <v>46226</v>
      </c>
      <c r="B16" s="347">
        <f t="shared" si="2"/>
        <v>-133.13999999999999</v>
      </c>
      <c r="C16" s="348" t="s">
        <v>315</v>
      </c>
      <c r="D16" s="342"/>
      <c r="E16" s="343"/>
      <c r="F16" s="345"/>
      <c r="G16" s="345"/>
      <c r="H16" s="343"/>
      <c r="I16" s="343"/>
      <c r="J16" s="345"/>
      <c r="K16" s="345"/>
      <c r="L16" s="343">
        <v>66.569999999999993</v>
      </c>
      <c r="M16" s="343"/>
      <c r="N16" s="345">
        <v>66.569999999999993</v>
      </c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46214</v>
      </c>
      <c r="B17" s="347">
        <f t="shared" si="2"/>
        <v>53.11</v>
      </c>
      <c r="C17" s="348" t="s">
        <v>509</v>
      </c>
      <c r="D17" s="342"/>
      <c r="E17" s="343"/>
      <c r="F17" s="345"/>
      <c r="G17" s="345">
        <v>53.11</v>
      </c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46212</v>
      </c>
      <c r="B18" s="347">
        <f t="shared" si="2"/>
        <v>300</v>
      </c>
      <c r="C18" s="348" t="s">
        <v>973</v>
      </c>
      <c r="D18" s="342"/>
      <c r="E18" s="343">
        <v>300</v>
      </c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46211</v>
      </c>
      <c r="B19" s="347">
        <f t="shared" si="2"/>
        <v>-960</v>
      </c>
      <c r="C19" s="348" t="s">
        <v>901</v>
      </c>
      <c r="D19" s="342"/>
      <c r="E19" s="343"/>
      <c r="F19" s="345"/>
      <c r="G19" s="345"/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>
        <v>960</v>
      </c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46209</v>
      </c>
      <c r="B20" s="347">
        <f t="shared" si="2"/>
        <v>-1182.68</v>
      </c>
      <c r="C20" s="348" t="s">
        <v>1002</v>
      </c>
      <c r="D20" s="342">
        <v>1182.68</v>
      </c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46209</v>
      </c>
      <c r="B21" s="347">
        <f t="shared" si="2"/>
        <v>350</v>
      </c>
      <c r="C21" s="348" t="s">
        <v>971</v>
      </c>
      <c r="D21" s="342"/>
      <c r="E21" s="343">
        <v>350</v>
      </c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46209</v>
      </c>
      <c r="B22" s="347">
        <f t="shared" si="2"/>
        <v>-8500</v>
      </c>
      <c r="C22" s="348" t="s">
        <v>957</v>
      </c>
      <c r="D22" s="342">
        <v>8500</v>
      </c>
      <c r="E22" s="343"/>
      <c r="F22" s="345"/>
      <c r="G22" s="345"/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46209</v>
      </c>
      <c r="B23" s="347">
        <f t="shared" si="2"/>
        <v>-150</v>
      </c>
      <c r="C23" s="348" t="s">
        <v>972</v>
      </c>
      <c r="D23" s="342"/>
      <c r="E23" s="343"/>
      <c r="F23" s="345"/>
      <c r="G23" s="345"/>
      <c r="H23" s="343">
        <v>150</v>
      </c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46205</v>
      </c>
      <c r="B24" s="347">
        <f t="shared" si="2"/>
        <v>-783</v>
      </c>
      <c r="C24" s="348" t="s">
        <v>1001</v>
      </c>
      <c r="D24" s="342"/>
      <c r="E24" s="343"/>
      <c r="F24" s="345"/>
      <c r="G24" s="345"/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>
        <v>783</v>
      </c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46203</v>
      </c>
      <c r="B25" s="347">
        <f t="shared" si="2"/>
        <v>6487.16</v>
      </c>
      <c r="C25" s="348" t="s">
        <v>970</v>
      </c>
      <c r="D25" s="342"/>
      <c r="E25" s="343">
        <v>6487.16</v>
      </c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46203</v>
      </c>
      <c r="B26" s="347">
        <f t="shared" si="2"/>
        <v>2000</v>
      </c>
      <c r="C26" s="348" t="s">
        <v>944</v>
      </c>
      <c r="D26" s="342"/>
      <c r="E26" s="343"/>
      <c r="F26" s="345"/>
      <c r="G26" s="345"/>
      <c r="H26" s="343"/>
      <c r="I26" s="343">
        <v>350</v>
      </c>
      <c r="J26" s="345"/>
      <c r="K26" s="345">
        <v>320</v>
      </c>
      <c r="L26" s="343"/>
      <c r="M26" s="343">
        <v>25</v>
      </c>
      <c r="N26" s="345"/>
      <c r="O26" s="345">
        <v>25</v>
      </c>
      <c r="P26" s="343"/>
      <c r="Q26" s="343">
        <v>45</v>
      </c>
      <c r="R26" s="345"/>
      <c r="S26" s="345">
        <v>400</v>
      </c>
      <c r="T26" s="343"/>
      <c r="U26" s="343">
        <v>375</v>
      </c>
      <c r="V26" s="345"/>
      <c r="W26" s="345">
        <v>100</v>
      </c>
      <c r="X26" s="343"/>
      <c r="Y26" s="343">
        <v>85</v>
      </c>
      <c r="Z26" s="345"/>
      <c r="AA26" s="345">
        <v>230</v>
      </c>
      <c r="AB26" s="343"/>
      <c r="AC26" s="343">
        <v>45</v>
      </c>
    </row>
    <row r="27" spans="1:29" ht="14.25" customHeight="1" x14ac:dyDescent="0.3">
      <c r="A27" s="338">
        <v>46203</v>
      </c>
      <c r="B27" s="347">
        <f t="shared" si="2"/>
        <v>0.35</v>
      </c>
      <c r="C27" s="348" t="s">
        <v>505</v>
      </c>
      <c r="D27" s="342"/>
      <c r="E27" s="343"/>
      <c r="F27" s="345"/>
      <c r="G27" s="345">
        <v>0.35</v>
      </c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46203</v>
      </c>
      <c r="B28" s="347">
        <f t="shared" si="2"/>
        <v>-580</v>
      </c>
      <c r="C28" s="348" t="s">
        <v>949</v>
      </c>
      <c r="D28" s="342">
        <v>580</v>
      </c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46203</v>
      </c>
      <c r="B29" s="347">
        <f t="shared" si="2"/>
        <v>-185.64</v>
      </c>
      <c r="C29" s="348" t="s">
        <v>423</v>
      </c>
      <c r="D29" s="342"/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>
        <v>92.82</v>
      </c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>
        <v>92.82</v>
      </c>
      <c r="AC29" s="343"/>
    </row>
    <row r="30" spans="1:29" ht="14.25" customHeight="1" x14ac:dyDescent="0.3">
      <c r="A30" s="338">
        <v>46203</v>
      </c>
      <c r="B30" s="347">
        <f t="shared" si="2"/>
        <v>51.56</v>
      </c>
      <c r="C30" s="348" t="s">
        <v>509</v>
      </c>
      <c r="D30" s="342"/>
      <c r="E30" s="343"/>
      <c r="F30" s="345"/>
      <c r="G30" s="345">
        <v>51.56</v>
      </c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46203</v>
      </c>
      <c r="B31" s="347">
        <f t="shared" si="2"/>
        <v>53.44</v>
      </c>
      <c r="C31" s="348" t="s">
        <v>504</v>
      </c>
      <c r="D31" s="342"/>
      <c r="E31" s="343"/>
      <c r="F31" s="345"/>
      <c r="G31" s="345">
        <v>53.44</v>
      </c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46203</v>
      </c>
      <c r="B32" s="347">
        <f t="shared" si="2"/>
        <v>-207.96</v>
      </c>
      <c r="C32" s="348" t="s">
        <v>946</v>
      </c>
      <c r="D32" s="342"/>
      <c r="E32" s="343"/>
      <c r="F32" s="345"/>
      <c r="G32" s="345"/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>
        <v>207.96</v>
      </c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46203</v>
      </c>
      <c r="B33" s="347">
        <f t="shared" si="2"/>
        <v>-1713.1</v>
      </c>
      <c r="C33" s="348" t="s">
        <v>531</v>
      </c>
      <c r="D33" s="342"/>
      <c r="E33" s="343"/>
      <c r="F33" s="345"/>
      <c r="G33" s="345"/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>
        <v>1713.1</v>
      </c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46189</v>
      </c>
      <c r="B34" s="347">
        <f t="shared" si="2"/>
        <v>53.17</v>
      </c>
      <c r="C34" s="348" t="s">
        <v>509</v>
      </c>
      <c r="D34" s="342"/>
      <c r="E34" s="343"/>
      <c r="F34" s="345"/>
      <c r="G34" s="345">
        <v>53.17</v>
      </c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46186</v>
      </c>
      <c r="B35" s="347">
        <f t="shared" si="2"/>
        <v>57.38</v>
      </c>
      <c r="C35" s="348" t="s">
        <v>509</v>
      </c>
      <c r="D35" s="342"/>
      <c r="E35" s="343"/>
      <c r="F35" s="345"/>
      <c r="G35" s="345">
        <v>57.38</v>
      </c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46184</v>
      </c>
      <c r="B36" s="347">
        <f t="shared" si="2"/>
        <v>-2159</v>
      </c>
      <c r="C36" s="348" t="s">
        <v>911</v>
      </c>
      <c r="D36" s="342"/>
      <c r="E36" s="343"/>
      <c r="F36" s="345"/>
      <c r="G36" s="345"/>
      <c r="H36" s="343"/>
      <c r="I36" s="343"/>
      <c r="J36" s="345">
        <v>2159</v>
      </c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46183</v>
      </c>
      <c r="B37" s="347">
        <f t="shared" si="2"/>
        <v>-816.19</v>
      </c>
      <c r="C37" s="348" t="s">
        <v>912</v>
      </c>
      <c r="D37" s="342"/>
      <c r="E37" s="343"/>
      <c r="F37" s="345"/>
      <c r="G37" s="345"/>
      <c r="H37" s="343">
        <v>816.19</v>
      </c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46180</v>
      </c>
      <c r="B38" s="347">
        <f t="shared" si="2"/>
        <v>-313.77999999999997</v>
      </c>
      <c r="C38" s="348" t="s">
        <v>890</v>
      </c>
      <c r="D38" s="342"/>
      <c r="E38" s="343"/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>
        <v>313.77999999999997</v>
      </c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46176</v>
      </c>
      <c r="B39" s="347">
        <f t="shared" si="2"/>
        <v>-1000</v>
      </c>
      <c r="C39" s="348" t="s">
        <v>901</v>
      </c>
      <c r="D39" s="342"/>
      <c r="E39" s="343"/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>
        <v>1000</v>
      </c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46174</v>
      </c>
      <c r="B40" s="347">
        <f t="shared" si="2"/>
        <v>-320</v>
      </c>
      <c r="C40" s="348" t="s">
        <v>913</v>
      </c>
      <c r="D40" s="342">
        <v>320</v>
      </c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46173</v>
      </c>
      <c r="B41" s="347">
        <f t="shared" si="2"/>
        <v>-3000</v>
      </c>
      <c r="C41" s="348" t="s">
        <v>897</v>
      </c>
      <c r="D41" s="342">
        <v>3000</v>
      </c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46173</v>
      </c>
      <c r="B42" s="347">
        <f t="shared" si="2"/>
        <v>-1000</v>
      </c>
      <c r="C42" s="348" t="s">
        <v>896</v>
      </c>
      <c r="D42" s="342">
        <v>1000</v>
      </c>
      <c r="E42" s="343"/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46173</v>
      </c>
      <c r="B43" s="347">
        <f t="shared" si="2"/>
        <v>1160.3599999999999</v>
      </c>
      <c r="C43" s="348" t="s">
        <v>895</v>
      </c>
      <c r="D43" s="342"/>
      <c r="E43" s="343">
        <v>1160.3599999999999</v>
      </c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46173</v>
      </c>
      <c r="B44" s="347">
        <f t="shared" ref="B44:B115" si="3">SUM(E44,U44,K44,G44,I44,S44,O44,M44,Q44,W44,Y44,AA44,AC44)-SUM(D44,F44,T44,H44,R44,N44,J44,L44,P44,V44,X44,Z44,AB44)</f>
        <v>2000</v>
      </c>
      <c r="C44" s="348" t="s">
        <v>886</v>
      </c>
      <c r="D44" s="342"/>
      <c r="E44" s="343"/>
      <c r="F44" s="345"/>
      <c r="G44" s="345"/>
      <c r="H44" s="343"/>
      <c r="I44" s="343">
        <v>350</v>
      </c>
      <c r="J44" s="345"/>
      <c r="K44" s="345">
        <v>320</v>
      </c>
      <c r="L44" s="343"/>
      <c r="M44" s="343">
        <v>25</v>
      </c>
      <c r="N44" s="345"/>
      <c r="O44" s="345">
        <v>25</v>
      </c>
      <c r="P44" s="343"/>
      <c r="Q44" s="343">
        <v>45</v>
      </c>
      <c r="R44" s="345"/>
      <c r="S44" s="345">
        <v>400</v>
      </c>
      <c r="T44" s="343"/>
      <c r="U44" s="343">
        <v>375</v>
      </c>
      <c r="V44" s="345"/>
      <c r="W44" s="345">
        <v>100</v>
      </c>
      <c r="X44" s="343"/>
      <c r="Y44" s="343">
        <v>85</v>
      </c>
      <c r="Z44" s="345"/>
      <c r="AA44" s="345">
        <v>230</v>
      </c>
      <c r="AB44" s="343"/>
      <c r="AC44" s="343">
        <v>45</v>
      </c>
    </row>
    <row r="45" spans="1:29" ht="14.25" customHeight="1" x14ac:dyDescent="0.3">
      <c r="A45" s="338">
        <v>46173</v>
      </c>
      <c r="B45" s="347">
        <f t="shared" si="3"/>
        <v>0.63</v>
      </c>
      <c r="C45" s="348" t="s">
        <v>505</v>
      </c>
      <c r="D45" s="342"/>
      <c r="E45" s="343"/>
      <c r="F45" s="345"/>
      <c r="G45" s="345">
        <v>0.63</v>
      </c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46172</v>
      </c>
      <c r="B46" s="347">
        <f t="shared" si="3"/>
        <v>-530.36</v>
      </c>
      <c r="C46" s="348" t="s">
        <v>890</v>
      </c>
      <c r="D46" s="342"/>
      <c r="E46" s="343"/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>
        <v>530.36</v>
      </c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46168</v>
      </c>
      <c r="B47" s="347">
        <f t="shared" si="3"/>
        <v>0</v>
      </c>
      <c r="C47" s="348" t="s">
        <v>887</v>
      </c>
      <c r="D47" s="342">
        <v>400</v>
      </c>
      <c r="E47" s="343">
        <v>400</v>
      </c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46170</v>
      </c>
      <c r="B48" s="347">
        <f t="shared" si="3"/>
        <v>87.5</v>
      </c>
      <c r="C48" s="348" t="s">
        <v>509</v>
      </c>
      <c r="D48" s="342"/>
      <c r="E48" s="343"/>
      <c r="F48" s="345"/>
      <c r="G48" s="345">
        <v>87.5</v>
      </c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46170</v>
      </c>
      <c r="B49" s="347">
        <f t="shared" si="3"/>
        <v>56.18</v>
      </c>
      <c r="C49" s="348" t="s">
        <v>504</v>
      </c>
      <c r="D49" s="342"/>
      <c r="E49" s="343"/>
      <c r="F49" s="345"/>
      <c r="G49" s="345">
        <v>56.18</v>
      </c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46170</v>
      </c>
      <c r="B50" s="347">
        <f t="shared" si="3"/>
        <v>-4500</v>
      </c>
      <c r="C50" s="348" t="s">
        <v>512</v>
      </c>
      <c r="D50" s="342"/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>
        <v>4500</v>
      </c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46166</v>
      </c>
      <c r="B51" s="347">
        <f t="shared" si="3"/>
        <v>-69.2</v>
      </c>
      <c r="C51" s="348" t="s">
        <v>858</v>
      </c>
      <c r="D51" s="342">
        <v>69.2</v>
      </c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46165</v>
      </c>
      <c r="B52" s="347">
        <f t="shared" si="3"/>
        <v>-138.44</v>
      </c>
      <c r="C52" s="348" t="s">
        <v>876</v>
      </c>
      <c r="D52" s="342">
        <v>138.44</v>
      </c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46158</v>
      </c>
      <c r="B53" s="347">
        <f t="shared" si="3"/>
        <v>-87.13</v>
      </c>
      <c r="C53" s="348" t="s">
        <v>847</v>
      </c>
      <c r="D53" s="342"/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>
        <v>87.13</v>
      </c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46158</v>
      </c>
      <c r="B54" s="347">
        <f t="shared" si="3"/>
        <v>-95.85</v>
      </c>
      <c r="C54" s="348" t="s">
        <v>849</v>
      </c>
      <c r="D54" s="342"/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>
        <v>95.85</v>
      </c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46157</v>
      </c>
      <c r="B55" s="347">
        <f t="shared" si="3"/>
        <v>-146.15</v>
      </c>
      <c r="C55" s="348" t="s">
        <v>506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>
        <v>146.15</v>
      </c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46155</v>
      </c>
      <c r="B56" s="347">
        <f t="shared" si="3"/>
        <v>-221.4</v>
      </c>
      <c r="C56" s="348" t="s">
        <v>856</v>
      </c>
      <c r="D56" s="342"/>
      <c r="E56" s="343"/>
      <c r="F56" s="345"/>
      <c r="G56" s="345"/>
      <c r="H56" s="343">
        <v>221.4</v>
      </c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46155</v>
      </c>
      <c r="B57" s="347">
        <f t="shared" si="3"/>
        <v>444.44</v>
      </c>
      <c r="C57" s="348" t="s">
        <v>519</v>
      </c>
      <c r="D57" s="342"/>
      <c r="E57" s="343">
        <v>444.44</v>
      </c>
      <c r="F57" s="345"/>
      <c r="G57" s="345"/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46155</v>
      </c>
      <c r="B58" s="347">
        <f t="shared" si="3"/>
        <v>351.69</v>
      </c>
      <c r="C58" s="348" t="s">
        <v>859</v>
      </c>
      <c r="D58" s="342"/>
      <c r="E58" s="343">
        <v>351.69</v>
      </c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46153</v>
      </c>
      <c r="B59" s="347">
        <f t="shared" si="3"/>
        <v>-1045.8699999999999</v>
      </c>
      <c r="C59" s="348" t="s">
        <v>843</v>
      </c>
      <c r="D59" s="342"/>
      <c r="E59" s="343"/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>
        <v>1045.8699999999999</v>
      </c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46151</v>
      </c>
      <c r="B60" s="347">
        <f t="shared" si="3"/>
        <v>-903.88</v>
      </c>
      <c r="C60" s="348" t="s">
        <v>857</v>
      </c>
      <c r="D60" s="342"/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>
        <v>903.88</v>
      </c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46149</v>
      </c>
      <c r="B61" s="347">
        <f t="shared" si="3"/>
        <v>69.400000000000006</v>
      </c>
      <c r="C61" s="348" t="s">
        <v>509</v>
      </c>
      <c r="D61" s="342"/>
      <c r="E61" s="343"/>
      <c r="F61" s="345"/>
      <c r="G61" s="345">
        <v>69.400000000000006</v>
      </c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46148</v>
      </c>
      <c r="B62" s="347">
        <f t="shared" si="3"/>
        <v>-500.5</v>
      </c>
      <c r="C62" s="348" t="s">
        <v>212</v>
      </c>
      <c r="D62" s="342"/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>
        <v>500.5</v>
      </c>
      <c r="Y62" s="343"/>
      <c r="Z62" s="345"/>
      <c r="AA62" s="345"/>
      <c r="AB62" s="343"/>
      <c r="AC62" s="343"/>
    </row>
    <row r="63" spans="1:29" ht="14.25" customHeight="1" x14ac:dyDescent="0.3">
      <c r="A63" s="338">
        <v>46148</v>
      </c>
      <c r="B63" s="347">
        <f t="shared" si="3"/>
        <v>-457.94</v>
      </c>
      <c r="C63" s="348" t="s">
        <v>858</v>
      </c>
      <c r="D63" s="342">
        <v>457.94</v>
      </c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46142</v>
      </c>
      <c r="B64" s="347">
        <f t="shared" si="3"/>
        <v>5616.82</v>
      </c>
      <c r="C64" s="348" t="s">
        <v>285</v>
      </c>
      <c r="D64" s="342"/>
      <c r="E64" s="343">
        <v>5616.82</v>
      </c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46142</v>
      </c>
      <c r="B65" s="347">
        <f t="shared" si="3"/>
        <v>2000</v>
      </c>
      <c r="C65" s="348" t="s">
        <v>503</v>
      </c>
      <c r="D65" s="342"/>
      <c r="E65" s="343"/>
      <c r="F65" s="345"/>
      <c r="G65" s="345"/>
      <c r="H65" s="343"/>
      <c r="I65" s="343">
        <v>350</v>
      </c>
      <c r="J65" s="345"/>
      <c r="K65" s="345">
        <v>320</v>
      </c>
      <c r="L65" s="343"/>
      <c r="M65" s="343">
        <v>25</v>
      </c>
      <c r="N65" s="345"/>
      <c r="O65" s="345">
        <v>25</v>
      </c>
      <c r="P65" s="343"/>
      <c r="Q65" s="343">
        <v>45</v>
      </c>
      <c r="R65" s="345"/>
      <c r="S65" s="345">
        <v>400</v>
      </c>
      <c r="T65" s="343"/>
      <c r="U65" s="343">
        <v>375</v>
      </c>
      <c r="V65" s="345"/>
      <c r="W65" s="345">
        <v>100</v>
      </c>
      <c r="X65" s="343"/>
      <c r="Y65" s="343">
        <v>85</v>
      </c>
      <c r="Z65" s="345"/>
      <c r="AA65" s="345">
        <v>230</v>
      </c>
      <c r="AB65" s="343"/>
      <c r="AC65" s="343">
        <v>45</v>
      </c>
    </row>
    <row r="66" spans="1:29" ht="14.25" customHeight="1" x14ac:dyDescent="0.3">
      <c r="A66" s="338">
        <v>46142</v>
      </c>
      <c r="B66" s="347">
        <f t="shared" si="3"/>
        <v>62.26</v>
      </c>
      <c r="C66" s="348" t="s">
        <v>504</v>
      </c>
      <c r="D66" s="342"/>
      <c r="E66" s="343"/>
      <c r="F66" s="345"/>
      <c r="G66" s="345">
        <v>62.26</v>
      </c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46142</v>
      </c>
      <c r="B67" s="347">
        <f t="shared" si="3"/>
        <v>-185.64</v>
      </c>
      <c r="C67" s="348" t="s">
        <v>423</v>
      </c>
      <c r="D67" s="342"/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>
        <v>92.82</v>
      </c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>
        <v>92.82</v>
      </c>
      <c r="AC67" s="343"/>
    </row>
    <row r="68" spans="1:29" ht="14.25" customHeight="1" x14ac:dyDescent="0.3">
      <c r="A68" s="338">
        <v>46142</v>
      </c>
      <c r="B68" s="347">
        <f t="shared" si="3"/>
        <v>-127.68</v>
      </c>
      <c r="C68" s="348" t="s">
        <v>315</v>
      </c>
      <c r="D68" s="342"/>
      <c r="E68" s="343"/>
      <c r="F68" s="345"/>
      <c r="G68" s="345"/>
      <c r="H68" s="343"/>
      <c r="I68" s="343"/>
      <c r="J68" s="345"/>
      <c r="K68" s="345"/>
      <c r="L68" s="343">
        <v>63.84</v>
      </c>
      <c r="M68" s="343"/>
      <c r="N68" s="345">
        <v>63.84</v>
      </c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46142</v>
      </c>
      <c r="B69" s="347">
        <f t="shared" si="3"/>
        <v>0.52</v>
      </c>
      <c r="C69" s="348" t="s">
        <v>505</v>
      </c>
      <c r="D69" s="342"/>
      <c r="E69" s="343"/>
      <c r="F69" s="345"/>
      <c r="G69" s="345">
        <v>0.52</v>
      </c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46130</v>
      </c>
      <c r="B70" s="347">
        <f t="shared" si="3"/>
        <v>-578.57000000000005</v>
      </c>
      <c r="C70" s="348" t="s">
        <v>506</v>
      </c>
      <c r="D70" s="342"/>
      <c r="E70" s="343"/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>
        <v>578.57000000000005</v>
      </c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46130</v>
      </c>
      <c r="B71" s="347">
        <f t="shared" si="3"/>
        <v>-93.71</v>
      </c>
      <c r="C71" s="348" t="s">
        <v>507</v>
      </c>
      <c r="D71" s="342"/>
      <c r="E71" s="343"/>
      <c r="F71" s="345"/>
      <c r="G71" s="345"/>
      <c r="H71" s="343">
        <v>93.71</v>
      </c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46130</v>
      </c>
      <c r="B72" s="347">
        <f t="shared" si="3"/>
        <v>-318.36</v>
      </c>
      <c r="C72" s="348" t="s">
        <v>508</v>
      </c>
      <c r="D72" s="342"/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>
        <v>318.36</v>
      </c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46129</v>
      </c>
      <c r="B73" s="347">
        <f t="shared" si="3"/>
        <v>62.19</v>
      </c>
      <c r="C73" s="348" t="s">
        <v>509</v>
      </c>
      <c r="D73" s="342"/>
      <c r="E73" s="343"/>
      <c r="F73" s="345"/>
      <c r="G73" s="345">
        <v>62.19</v>
      </c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46112</v>
      </c>
      <c r="B74" s="347">
        <f t="shared" si="3"/>
        <v>4309.58</v>
      </c>
      <c r="C74" s="348" t="s">
        <v>510</v>
      </c>
      <c r="D74" s="342"/>
      <c r="E74" s="343">
        <v>4309.58</v>
      </c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46112</v>
      </c>
      <c r="B75" s="347">
        <f t="shared" si="3"/>
        <v>2000</v>
      </c>
      <c r="C75" s="348" t="s">
        <v>511</v>
      </c>
      <c r="D75" s="342"/>
      <c r="E75" s="343"/>
      <c r="F75" s="345"/>
      <c r="G75" s="345"/>
      <c r="H75" s="343"/>
      <c r="I75" s="343">
        <v>350</v>
      </c>
      <c r="J75" s="345"/>
      <c r="K75" s="345">
        <v>320</v>
      </c>
      <c r="L75" s="343"/>
      <c r="M75" s="343">
        <v>25</v>
      </c>
      <c r="N75" s="345"/>
      <c r="O75" s="345">
        <v>25</v>
      </c>
      <c r="P75" s="343"/>
      <c r="Q75" s="343">
        <v>45</v>
      </c>
      <c r="R75" s="345"/>
      <c r="S75" s="345">
        <v>400</v>
      </c>
      <c r="T75" s="343"/>
      <c r="U75" s="343">
        <v>375</v>
      </c>
      <c r="V75" s="345"/>
      <c r="W75" s="345">
        <v>100</v>
      </c>
      <c r="X75" s="343"/>
      <c r="Y75" s="343">
        <v>85</v>
      </c>
      <c r="Z75" s="345"/>
      <c r="AA75" s="345">
        <v>230</v>
      </c>
      <c r="AB75" s="343"/>
      <c r="AC75" s="343">
        <v>45</v>
      </c>
    </row>
    <row r="76" spans="1:29" ht="14.25" customHeight="1" x14ac:dyDescent="0.3">
      <c r="A76" s="338">
        <v>46112</v>
      </c>
      <c r="B76" s="347">
        <f t="shared" si="3"/>
        <v>0.34</v>
      </c>
      <c r="C76" s="348" t="s">
        <v>505</v>
      </c>
      <c r="D76" s="342"/>
      <c r="E76" s="343"/>
      <c r="F76" s="345"/>
      <c r="G76" s="345">
        <v>0.34</v>
      </c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46112</v>
      </c>
      <c r="B77" s="347">
        <f t="shared" si="3"/>
        <v>-1200</v>
      </c>
      <c r="C77" s="348" t="s">
        <v>512</v>
      </c>
      <c r="D77" s="342"/>
      <c r="E77" s="343"/>
      <c r="F77" s="345"/>
      <c r="G77" s="345"/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/>
      <c r="S77" s="345"/>
      <c r="T77" s="343">
        <v>1200</v>
      </c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46108</v>
      </c>
      <c r="B78" s="347">
        <f t="shared" si="3"/>
        <v>68.72</v>
      </c>
      <c r="C78" s="348" t="s">
        <v>504</v>
      </c>
      <c r="D78" s="342"/>
      <c r="E78" s="343"/>
      <c r="F78" s="345"/>
      <c r="G78" s="345">
        <v>68.72</v>
      </c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46104</v>
      </c>
      <c r="B79" s="347">
        <f t="shared" si="3"/>
        <v>-6</v>
      </c>
      <c r="C79" s="348" t="s">
        <v>513</v>
      </c>
      <c r="D79" s="342">
        <v>6</v>
      </c>
      <c r="E79" s="343"/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46103</v>
      </c>
      <c r="B80" s="347">
        <f t="shared" si="3"/>
        <v>-100</v>
      </c>
      <c r="C80" s="348" t="s">
        <v>514</v>
      </c>
      <c r="D80" s="342">
        <v>100</v>
      </c>
      <c r="E80" s="343"/>
      <c r="F80" s="345"/>
      <c r="G80" s="345"/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46103</v>
      </c>
      <c r="B81" s="347">
        <f t="shared" si="3"/>
        <v>-100</v>
      </c>
      <c r="C81" s="348" t="s">
        <v>515</v>
      </c>
      <c r="D81" s="342">
        <v>100</v>
      </c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46103</v>
      </c>
      <c r="B82" s="347">
        <f t="shared" si="3"/>
        <v>-50</v>
      </c>
      <c r="C82" s="348" t="s">
        <v>516</v>
      </c>
      <c r="D82" s="342">
        <v>50</v>
      </c>
      <c r="E82" s="343"/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/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46103</v>
      </c>
      <c r="B83" s="347">
        <f t="shared" si="3"/>
        <v>-100</v>
      </c>
      <c r="C83" s="348" t="s">
        <v>517</v>
      </c>
      <c r="D83" s="342">
        <v>100</v>
      </c>
      <c r="E83" s="343"/>
      <c r="F83" s="345"/>
      <c r="G83" s="345"/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46103</v>
      </c>
      <c r="B84" s="347">
        <f t="shared" si="3"/>
        <v>-100</v>
      </c>
      <c r="C84" s="348" t="s">
        <v>518</v>
      </c>
      <c r="D84" s="342">
        <v>100</v>
      </c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46102</v>
      </c>
      <c r="B85" s="347">
        <f t="shared" si="3"/>
        <v>-300</v>
      </c>
      <c r="C85" s="348" t="s">
        <v>519</v>
      </c>
      <c r="D85" s="342">
        <v>300</v>
      </c>
      <c r="E85" s="343"/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46102</v>
      </c>
      <c r="B86" s="347">
        <f t="shared" si="3"/>
        <v>1384.5</v>
      </c>
      <c r="C86" s="348" t="s">
        <v>520</v>
      </c>
      <c r="D86" s="342"/>
      <c r="E86" s="343"/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>
        <v>-1384.5</v>
      </c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46094</v>
      </c>
      <c r="B87" s="347">
        <f t="shared" si="3"/>
        <v>55.66</v>
      </c>
      <c r="C87" s="348" t="s">
        <v>509</v>
      </c>
      <c r="D87" s="342"/>
      <c r="E87" s="343"/>
      <c r="F87" s="345"/>
      <c r="G87" s="345">
        <v>55.66</v>
      </c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46090</v>
      </c>
      <c r="B88" s="347">
        <f t="shared" si="3"/>
        <v>-380</v>
      </c>
      <c r="C88" s="348" t="s">
        <v>521</v>
      </c>
      <c r="D88" s="342"/>
      <c r="E88" s="343"/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>
        <v>380</v>
      </c>
      <c r="S88" s="345"/>
      <c r="T88" s="343"/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46083</v>
      </c>
      <c r="B89" s="347">
        <f t="shared" si="3"/>
        <v>-185.64</v>
      </c>
      <c r="C89" s="348" t="s">
        <v>423</v>
      </c>
      <c r="D89" s="342"/>
      <c r="E89" s="343"/>
      <c r="F89" s="345"/>
      <c r="G89" s="345"/>
      <c r="H89" s="343"/>
      <c r="I89" s="343"/>
      <c r="J89" s="345"/>
      <c r="K89" s="345"/>
      <c r="L89" s="343"/>
      <c r="M89" s="343"/>
      <c r="N89" s="345"/>
      <c r="O89" s="345"/>
      <c r="P89" s="343">
        <v>92.82</v>
      </c>
      <c r="Q89" s="343"/>
      <c r="R89" s="345"/>
      <c r="S89" s="345"/>
      <c r="T89" s="343"/>
      <c r="U89" s="343"/>
      <c r="V89" s="345"/>
      <c r="W89" s="345"/>
      <c r="X89" s="343"/>
      <c r="Y89" s="343"/>
      <c r="Z89" s="345"/>
      <c r="AA89" s="345"/>
      <c r="AB89" s="343">
        <v>92.82</v>
      </c>
      <c r="AC89" s="343"/>
    </row>
    <row r="90" spans="1:29" ht="14.25" customHeight="1" x14ac:dyDescent="0.3">
      <c r="A90" s="338">
        <v>46081</v>
      </c>
      <c r="B90" s="347">
        <f t="shared" si="3"/>
        <v>3764.91</v>
      </c>
      <c r="C90" s="348" t="s">
        <v>425</v>
      </c>
      <c r="D90" s="342"/>
      <c r="E90" s="343">
        <v>3764.91</v>
      </c>
      <c r="F90" s="345"/>
      <c r="G90" s="345"/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/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46081</v>
      </c>
      <c r="B91" s="347">
        <f t="shared" si="3"/>
        <v>2000</v>
      </c>
      <c r="C91" s="348" t="s">
        <v>522</v>
      </c>
      <c r="D91" s="342"/>
      <c r="E91" s="343"/>
      <c r="F91" s="345"/>
      <c r="G91" s="345"/>
      <c r="H91" s="343"/>
      <c r="I91" s="343">
        <v>350</v>
      </c>
      <c r="J91" s="345"/>
      <c r="K91" s="345">
        <v>320</v>
      </c>
      <c r="L91" s="343"/>
      <c r="M91" s="343">
        <v>25</v>
      </c>
      <c r="N91" s="345"/>
      <c r="O91" s="345">
        <v>25</v>
      </c>
      <c r="P91" s="343"/>
      <c r="Q91" s="343">
        <v>45</v>
      </c>
      <c r="R91" s="345"/>
      <c r="S91" s="345">
        <v>400</v>
      </c>
      <c r="T91" s="343"/>
      <c r="U91" s="343">
        <v>375</v>
      </c>
      <c r="V91" s="345"/>
      <c r="W91" s="345">
        <v>100</v>
      </c>
      <c r="X91" s="343"/>
      <c r="Y91" s="343">
        <v>85</v>
      </c>
      <c r="Z91" s="345"/>
      <c r="AA91" s="345">
        <v>230</v>
      </c>
      <c r="AB91" s="343"/>
      <c r="AC91" s="343">
        <v>45</v>
      </c>
    </row>
    <row r="92" spans="1:29" ht="14.25" customHeight="1" x14ac:dyDescent="0.3">
      <c r="A92" s="338">
        <v>46081</v>
      </c>
      <c r="B92" s="347">
        <f t="shared" si="3"/>
        <v>0.23</v>
      </c>
      <c r="C92" s="348" t="s">
        <v>505</v>
      </c>
      <c r="D92" s="342"/>
      <c r="E92" s="343"/>
      <c r="F92" s="345"/>
      <c r="G92" s="345">
        <v>0.23</v>
      </c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46070</v>
      </c>
      <c r="B93" s="347">
        <f t="shared" si="3"/>
        <v>-1920</v>
      </c>
      <c r="C93" s="348" t="s">
        <v>523</v>
      </c>
      <c r="D93" s="342"/>
      <c r="E93" s="343"/>
      <c r="F93" s="345"/>
      <c r="G93" s="345"/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>
        <v>1920</v>
      </c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46069</v>
      </c>
      <c r="B94" s="347">
        <f t="shared" si="3"/>
        <v>-243.8</v>
      </c>
      <c r="C94" s="348" t="s">
        <v>523</v>
      </c>
      <c r="D94" s="342"/>
      <c r="E94" s="343"/>
      <c r="F94" s="345"/>
      <c r="G94" s="345"/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>
        <v>243.8</v>
      </c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46068</v>
      </c>
      <c r="B95" s="347">
        <f t="shared" si="3"/>
        <v>63.46</v>
      </c>
      <c r="C95" s="348" t="s">
        <v>509</v>
      </c>
      <c r="D95" s="342"/>
      <c r="E95" s="343"/>
      <c r="F95" s="345"/>
      <c r="G95" s="345">
        <v>63.46</v>
      </c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46067</v>
      </c>
      <c r="B96" s="347">
        <f t="shared" si="3"/>
        <v>-1007.99</v>
      </c>
      <c r="C96" s="348" t="s">
        <v>524</v>
      </c>
      <c r="D96" s="342">
        <v>1007.99</v>
      </c>
      <c r="E96" s="343"/>
      <c r="F96" s="345"/>
      <c r="G96" s="345"/>
      <c r="H96" s="343"/>
      <c r="I96" s="343"/>
      <c r="J96" s="345"/>
      <c r="K96" s="345"/>
      <c r="L96" s="343"/>
      <c r="M96" s="343"/>
      <c r="N96" s="345"/>
      <c r="O96" s="345"/>
      <c r="P96" s="343"/>
      <c r="Q96" s="343"/>
      <c r="R96" s="345"/>
      <c r="S96" s="345"/>
      <c r="T96" s="343"/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46063</v>
      </c>
      <c r="B97" s="347">
        <f t="shared" si="3"/>
        <v>-1276.4000000000001</v>
      </c>
      <c r="C97" s="348" t="s">
        <v>525</v>
      </c>
      <c r="D97" s="342"/>
      <c r="E97" s="343"/>
      <c r="F97" s="345"/>
      <c r="G97" s="345"/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/>
      <c r="S97" s="345"/>
      <c r="T97" s="343"/>
      <c r="U97" s="343"/>
      <c r="V97" s="345"/>
      <c r="W97" s="345"/>
      <c r="X97" s="343"/>
      <c r="Y97" s="343"/>
      <c r="Z97" s="345">
        <v>1276.4000000000001</v>
      </c>
      <c r="AA97" s="345"/>
      <c r="AB97" s="343"/>
      <c r="AC97" s="343"/>
    </row>
    <row r="98" spans="1:29" ht="14.25" customHeight="1" x14ac:dyDescent="0.3">
      <c r="A98" s="338">
        <v>46063</v>
      </c>
      <c r="B98" s="347">
        <f t="shared" si="3"/>
        <v>-955</v>
      </c>
      <c r="C98" s="348" t="s">
        <v>526</v>
      </c>
      <c r="D98" s="342"/>
      <c r="E98" s="343"/>
      <c r="F98" s="345"/>
      <c r="G98" s="345"/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>
        <v>955</v>
      </c>
      <c r="S98" s="345"/>
      <c r="T98" s="343"/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46063</v>
      </c>
      <c r="B99" s="347">
        <f t="shared" si="3"/>
        <v>59.19</v>
      </c>
      <c r="C99" s="348" t="s">
        <v>504</v>
      </c>
      <c r="D99" s="342"/>
      <c r="E99" s="343"/>
      <c r="F99" s="345"/>
      <c r="G99" s="345">
        <v>59.19</v>
      </c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46061</v>
      </c>
      <c r="B100" s="347">
        <f t="shared" si="3"/>
        <v>-2203.44</v>
      </c>
      <c r="C100" s="348" t="s">
        <v>523</v>
      </c>
      <c r="D100" s="342"/>
      <c r="E100" s="343"/>
      <c r="F100" s="345"/>
      <c r="G100" s="345"/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/>
      <c r="S100" s="345"/>
      <c r="T100" s="343">
        <v>2203.44</v>
      </c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3">
      <c r="A101" s="338">
        <v>46061</v>
      </c>
      <c r="B101" s="347">
        <f t="shared" si="3"/>
        <v>-831.92</v>
      </c>
      <c r="C101" s="348" t="s">
        <v>527</v>
      </c>
      <c r="D101" s="342"/>
      <c r="E101" s="343"/>
      <c r="F101" s="345"/>
      <c r="G101" s="345"/>
      <c r="H101" s="343"/>
      <c r="I101" s="343"/>
      <c r="J101" s="345"/>
      <c r="K101" s="345"/>
      <c r="L101" s="343"/>
      <c r="M101" s="343"/>
      <c r="N101" s="345"/>
      <c r="O101" s="345"/>
      <c r="P101" s="343"/>
      <c r="Q101" s="343"/>
      <c r="R101" s="345">
        <v>831.92</v>
      </c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46055</v>
      </c>
      <c r="B102" s="347">
        <f t="shared" si="3"/>
        <v>-900</v>
      </c>
      <c r="C102" s="348" t="s">
        <v>512</v>
      </c>
      <c r="D102" s="342"/>
      <c r="E102" s="343"/>
      <c r="F102" s="345"/>
      <c r="G102" s="345"/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>
        <v>900</v>
      </c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46053</v>
      </c>
      <c r="B103" s="347">
        <f t="shared" si="3"/>
        <v>3194.64</v>
      </c>
      <c r="C103" s="348" t="s">
        <v>459</v>
      </c>
      <c r="D103" s="342"/>
      <c r="E103" s="343">
        <v>3194.64</v>
      </c>
      <c r="F103" s="345"/>
      <c r="G103" s="345"/>
      <c r="H103" s="343"/>
      <c r="I103" s="343"/>
      <c r="J103" s="345"/>
      <c r="K103" s="345"/>
      <c r="L103" s="343"/>
      <c r="M103" s="343"/>
      <c r="N103" s="345"/>
      <c r="O103" s="345"/>
      <c r="P103" s="343"/>
      <c r="Q103" s="343"/>
      <c r="R103" s="345"/>
      <c r="S103" s="345"/>
      <c r="T103" s="343"/>
      <c r="U103" s="343"/>
      <c r="V103" s="345"/>
      <c r="W103" s="345"/>
      <c r="X103" s="343"/>
      <c r="Y103" s="343"/>
      <c r="Z103" s="345"/>
      <c r="AA103" s="345"/>
      <c r="AB103" s="343"/>
      <c r="AC103" s="343"/>
    </row>
    <row r="104" spans="1:29" ht="14.25" customHeight="1" x14ac:dyDescent="0.3">
      <c r="A104" s="338">
        <v>46053</v>
      </c>
      <c r="B104" s="347">
        <f t="shared" si="3"/>
        <v>2000</v>
      </c>
      <c r="C104" s="348" t="s">
        <v>528</v>
      </c>
      <c r="D104" s="342"/>
      <c r="E104" s="343"/>
      <c r="F104" s="345"/>
      <c r="G104" s="345"/>
      <c r="H104" s="343"/>
      <c r="I104" s="343">
        <v>350</v>
      </c>
      <c r="J104" s="345"/>
      <c r="K104" s="345">
        <v>320</v>
      </c>
      <c r="L104" s="343"/>
      <c r="M104" s="343">
        <v>25</v>
      </c>
      <c r="N104" s="345"/>
      <c r="O104" s="345">
        <v>25</v>
      </c>
      <c r="P104" s="343"/>
      <c r="Q104" s="343">
        <v>45</v>
      </c>
      <c r="R104" s="345"/>
      <c r="S104" s="345">
        <v>400</v>
      </c>
      <c r="T104" s="343"/>
      <c r="U104" s="343">
        <v>375</v>
      </c>
      <c r="V104" s="345"/>
      <c r="W104" s="345">
        <v>100</v>
      </c>
      <c r="X104" s="343"/>
      <c r="Y104" s="343">
        <v>85</v>
      </c>
      <c r="Z104" s="345"/>
      <c r="AA104" s="345">
        <v>230</v>
      </c>
      <c r="AB104" s="343"/>
      <c r="AC104" s="343">
        <v>45</v>
      </c>
    </row>
    <row r="105" spans="1:29" ht="14.25" customHeight="1" x14ac:dyDescent="0.3">
      <c r="A105" s="338">
        <v>46053</v>
      </c>
      <c r="B105" s="347">
        <f t="shared" si="3"/>
        <v>0.38</v>
      </c>
      <c r="C105" s="348" t="s">
        <v>505</v>
      </c>
      <c r="D105" s="342"/>
      <c r="E105" s="343"/>
      <c r="F105" s="345"/>
      <c r="G105" s="345">
        <v>0.38</v>
      </c>
      <c r="H105" s="343"/>
      <c r="I105" s="343"/>
      <c r="J105" s="345"/>
      <c r="K105" s="345"/>
      <c r="L105" s="343"/>
      <c r="M105" s="343"/>
      <c r="N105" s="345"/>
      <c r="O105" s="345"/>
      <c r="P105" s="343"/>
      <c r="Q105" s="343"/>
      <c r="R105" s="345"/>
      <c r="S105" s="345"/>
      <c r="T105" s="343"/>
      <c r="U105" s="343"/>
      <c r="V105" s="345"/>
      <c r="W105" s="345"/>
      <c r="X105" s="343"/>
      <c r="Y105" s="343"/>
      <c r="Z105" s="345"/>
      <c r="AA105" s="345"/>
      <c r="AB105" s="343"/>
      <c r="AC105" s="343"/>
    </row>
    <row r="106" spans="1:29" ht="14.25" customHeight="1" x14ac:dyDescent="0.3">
      <c r="A106" s="338">
        <v>46053</v>
      </c>
      <c r="B106" s="347">
        <f t="shared" si="3"/>
        <v>54.55</v>
      </c>
      <c r="C106" s="348" t="s">
        <v>509</v>
      </c>
      <c r="D106" s="342"/>
      <c r="E106" s="343"/>
      <c r="F106" s="345"/>
      <c r="G106" s="345">
        <v>54.55</v>
      </c>
      <c r="H106" s="343"/>
      <c r="I106" s="343"/>
      <c r="J106" s="345"/>
      <c r="K106" s="345"/>
      <c r="L106" s="343"/>
      <c r="M106" s="343"/>
      <c r="N106" s="345"/>
      <c r="O106" s="345"/>
      <c r="P106" s="343"/>
      <c r="Q106" s="343"/>
      <c r="R106" s="345"/>
      <c r="S106" s="345"/>
      <c r="T106" s="343"/>
      <c r="U106" s="343"/>
      <c r="V106" s="345"/>
      <c r="W106" s="345"/>
      <c r="X106" s="343"/>
      <c r="Y106" s="343"/>
      <c r="Z106" s="345"/>
      <c r="AA106" s="345"/>
      <c r="AB106" s="343"/>
      <c r="AC106" s="343"/>
    </row>
    <row r="107" spans="1:29" ht="14.25" customHeight="1" x14ac:dyDescent="0.3">
      <c r="A107" s="338">
        <v>46048</v>
      </c>
      <c r="B107" s="347">
        <f t="shared" si="3"/>
        <v>-583</v>
      </c>
      <c r="C107" s="348" t="s">
        <v>529</v>
      </c>
      <c r="D107" s="342">
        <v>583</v>
      </c>
      <c r="E107" s="343"/>
      <c r="F107" s="345"/>
      <c r="G107" s="345"/>
      <c r="H107" s="343"/>
      <c r="I107" s="343"/>
      <c r="J107" s="345"/>
      <c r="K107" s="345"/>
      <c r="L107" s="343"/>
      <c r="M107" s="343"/>
      <c r="N107" s="345"/>
      <c r="O107" s="345"/>
      <c r="P107" s="343"/>
      <c r="Q107" s="343"/>
      <c r="R107" s="345"/>
      <c r="S107" s="345"/>
      <c r="T107" s="343"/>
      <c r="U107" s="343"/>
      <c r="V107" s="345"/>
      <c r="W107" s="345"/>
      <c r="X107" s="343"/>
      <c r="Y107" s="343"/>
      <c r="Z107" s="345"/>
      <c r="AA107" s="345"/>
      <c r="AB107" s="343"/>
      <c r="AC107" s="343"/>
    </row>
    <row r="108" spans="1:29" ht="14.25" customHeight="1" x14ac:dyDescent="0.3">
      <c r="A108" s="338">
        <v>46044</v>
      </c>
      <c r="B108" s="347">
        <f t="shared" si="3"/>
        <v>-126.24</v>
      </c>
      <c r="C108" s="348" t="s">
        <v>315</v>
      </c>
      <c r="D108" s="342"/>
      <c r="E108" s="343"/>
      <c r="F108" s="345"/>
      <c r="G108" s="345"/>
      <c r="H108" s="343"/>
      <c r="I108" s="343"/>
      <c r="J108" s="345"/>
      <c r="K108" s="345"/>
      <c r="L108" s="343">
        <v>63.12</v>
      </c>
      <c r="M108" s="343"/>
      <c r="N108" s="345">
        <v>63.12</v>
      </c>
      <c r="O108" s="345"/>
      <c r="P108" s="343"/>
      <c r="Q108" s="343"/>
      <c r="R108" s="345"/>
      <c r="S108" s="345"/>
      <c r="T108" s="343"/>
      <c r="U108" s="343"/>
      <c r="V108" s="345"/>
      <c r="W108" s="345"/>
      <c r="X108" s="343"/>
      <c r="Y108" s="343"/>
      <c r="Z108" s="345"/>
      <c r="AA108" s="345"/>
      <c r="AB108" s="343"/>
      <c r="AC108" s="343"/>
    </row>
    <row r="109" spans="1:29" ht="14.25" customHeight="1" x14ac:dyDescent="0.3">
      <c r="A109" s="338">
        <v>46043</v>
      </c>
      <c r="B109" s="347">
        <f t="shared" si="3"/>
        <v>-100</v>
      </c>
      <c r="C109" s="348" t="s">
        <v>530</v>
      </c>
      <c r="D109" s="342"/>
      <c r="E109" s="343"/>
      <c r="F109" s="345"/>
      <c r="G109" s="345"/>
      <c r="H109" s="343">
        <v>100</v>
      </c>
      <c r="I109" s="343"/>
      <c r="J109" s="345"/>
      <c r="K109" s="345"/>
      <c r="L109" s="343"/>
      <c r="M109" s="343"/>
      <c r="N109" s="345"/>
      <c r="O109" s="345"/>
      <c r="P109" s="343"/>
      <c r="Q109" s="343"/>
      <c r="R109" s="345"/>
      <c r="S109" s="345"/>
      <c r="T109" s="343"/>
      <c r="U109" s="343"/>
      <c r="V109" s="345"/>
      <c r="W109" s="345"/>
      <c r="X109" s="343"/>
      <c r="Y109" s="343"/>
      <c r="Z109" s="345"/>
      <c r="AA109" s="345"/>
      <c r="AB109" s="343"/>
      <c r="AC109" s="343"/>
    </row>
    <row r="110" spans="1:29" ht="14.25" customHeight="1" x14ac:dyDescent="0.3">
      <c r="A110" s="338">
        <v>46043</v>
      </c>
      <c r="B110" s="347">
        <f t="shared" si="3"/>
        <v>-2724</v>
      </c>
      <c r="C110" s="348" t="s">
        <v>531</v>
      </c>
      <c r="D110" s="342"/>
      <c r="E110" s="343"/>
      <c r="F110" s="345"/>
      <c r="G110" s="345"/>
      <c r="H110" s="343"/>
      <c r="I110" s="343"/>
      <c r="J110" s="345"/>
      <c r="K110" s="345"/>
      <c r="L110" s="343"/>
      <c r="M110" s="343"/>
      <c r="N110" s="345"/>
      <c r="O110" s="345"/>
      <c r="P110" s="343"/>
      <c r="Q110" s="343"/>
      <c r="R110" s="345">
        <v>2724</v>
      </c>
      <c r="S110" s="345"/>
      <c r="T110" s="343"/>
      <c r="U110" s="343"/>
      <c r="V110" s="345"/>
      <c r="W110" s="345"/>
      <c r="X110" s="343"/>
      <c r="Y110" s="343"/>
      <c r="Z110" s="345"/>
      <c r="AA110" s="345"/>
      <c r="AB110" s="343"/>
      <c r="AC110" s="343"/>
    </row>
    <row r="111" spans="1:29" ht="14.25" customHeight="1" x14ac:dyDescent="0.3">
      <c r="A111" s="338">
        <v>46038</v>
      </c>
      <c r="B111" s="347">
        <f t="shared" si="3"/>
        <v>55.69</v>
      </c>
      <c r="C111" s="348" t="s">
        <v>509</v>
      </c>
      <c r="D111" s="342"/>
      <c r="E111" s="343"/>
      <c r="F111" s="345"/>
      <c r="G111" s="345">
        <v>55.69</v>
      </c>
      <c r="H111" s="343"/>
      <c r="I111" s="343"/>
      <c r="J111" s="345"/>
      <c r="K111" s="345"/>
      <c r="L111" s="343"/>
      <c r="M111" s="343"/>
      <c r="N111" s="345"/>
      <c r="O111" s="345"/>
      <c r="P111" s="343"/>
      <c r="Q111" s="343"/>
      <c r="R111" s="345"/>
      <c r="S111" s="345"/>
      <c r="T111" s="343"/>
      <c r="U111" s="343"/>
      <c r="V111" s="345"/>
      <c r="W111" s="345"/>
      <c r="X111" s="343"/>
      <c r="Y111" s="343"/>
      <c r="Z111" s="345"/>
      <c r="AA111" s="345"/>
      <c r="AB111" s="343"/>
      <c r="AC111" s="343"/>
    </row>
    <row r="112" spans="1:29" ht="14.25" customHeight="1" x14ac:dyDescent="0.3">
      <c r="A112" s="338">
        <v>46030</v>
      </c>
      <c r="B112" s="347">
        <f t="shared" si="3"/>
        <v>1049.3699999999999</v>
      </c>
      <c r="C112" s="340" t="s">
        <v>532</v>
      </c>
      <c r="D112" s="342"/>
      <c r="E112" s="343">
        <v>1049.3699999999999</v>
      </c>
      <c r="F112" s="345"/>
      <c r="G112" s="345"/>
      <c r="H112" s="343"/>
      <c r="I112" s="343"/>
      <c r="J112" s="345"/>
      <c r="K112" s="345"/>
      <c r="L112" s="343"/>
      <c r="M112" s="343"/>
      <c r="N112" s="345"/>
      <c r="O112" s="345"/>
      <c r="P112" s="343"/>
      <c r="Q112" s="343"/>
      <c r="R112" s="345"/>
      <c r="S112" s="345"/>
      <c r="T112" s="343"/>
      <c r="U112" s="343"/>
      <c r="V112" s="345"/>
      <c r="W112" s="345"/>
      <c r="X112" s="343"/>
      <c r="Y112" s="343"/>
      <c r="Z112" s="345"/>
      <c r="AA112" s="345"/>
      <c r="AB112" s="343"/>
      <c r="AC112" s="343"/>
    </row>
    <row r="113" spans="1:29" ht="14.25" customHeight="1" x14ac:dyDescent="0.3">
      <c r="A113" s="338">
        <v>46027</v>
      </c>
      <c r="B113" s="347">
        <f t="shared" si="3"/>
        <v>-113.94</v>
      </c>
      <c r="C113" s="348" t="s">
        <v>533</v>
      </c>
      <c r="D113" s="342"/>
      <c r="E113" s="343"/>
      <c r="F113" s="345"/>
      <c r="G113" s="345"/>
      <c r="H113" s="343">
        <v>113.94</v>
      </c>
      <c r="I113" s="343"/>
      <c r="J113" s="345"/>
      <c r="K113" s="345"/>
      <c r="L113" s="343"/>
      <c r="M113" s="343"/>
      <c r="N113" s="345"/>
      <c r="O113" s="345"/>
      <c r="P113" s="343"/>
      <c r="Q113" s="343"/>
      <c r="R113" s="345"/>
      <c r="S113" s="345"/>
      <c r="T113" s="343"/>
      <c r="U113" s="343"/>
      <c r="V113" s="345"/>
      <c r="W113" s="345"/>
      <c r="X113" s="343"/>
      <c r="Y113" s="343"/>
      <c r="Z113" s="345"/>
      <c r="AA113" s="345"/>
      <c r="AB113" s="343"/>
      <c r="AC113" s="343"/>
    </row>
    <row r="114" spans="1:29" ht="14.25" customHeight="1" x14ac:dyDescent="0.3">
      <c r="A114" s="338">
        <v>46027</v>
      </c>
      <c r="B114" s="347">
        <f t="shared" si="3"/>
        <v>-622.1</v>
      </c>
      <c r="C114" s="348" t="s">
        <v>523</v>
      </c>
      <c r="D114" s="342"/>
      <c r="E114" s="343"/>
      <c r="F114" s="345"/>
      <c r="G114" s="345"/>
      <c r="H114" s="343"/>
      <c r="I114" s="343"/>
      <c r="J114" s="345"/>
      <c r="K114" s="345"/>
      <c r="L114" s="343"/>
      <c r="M114" s="343"/>
      <c r="N114" s="345"/>
      <c r="O114" s="345"/>
      <c r="P114" s="343"/>
      <c r="Q114" s="343"/>
      <c r="R114" s="345"/>
      <c r="S114" s="345"/>
      <c r="T114" s="343">
        <v>622.1</v>
      </c>
      <c r="U114" s="343"/>
      <c r="V114" s="345"/>
      <c r="W114" s="345"/>
      <c r="X114" s="343"/>
      <c r="Y114" s="343"/>
      <c r="Z114" s="345"/>
      <c r="AA114" s="345"/>
      <c r="AB114" s="343"/>
      <c r="AC114" s="343"/>
    </row>
    <row r="115" spans="1:29" ht="14.25" customHeight="1" x14ac:dyDescent="0.3">
      <c r="A115" s="338">
        <v>44562</v>
      </c>
      <c r="B115" s="347">
        <f t="shared" si="3"/>
        <v>12240.49</v>
      </c>
      <c r="C115" s="348" t="s">
        <v>534</v>
      </c>
      <c r="D115" s="342"/>
      <c r="E115" s="343">
        <v>1710.49</v>
      </c>
      <c r="F115" s="345"/>
      <c r="G115" s="345">
        <v>500</v>
      </c>
      <c r="H115" s="343"/>
      <c r="I115" s="343">
        <v>2000</v>
      </c>
      <c r="J115" s="345"/>
      <c r="K115" s="345">
        <v>1000</v>
      </c>
      <c r="L115" s="343"/>
      <c r="M115" s="343">
        <v>65</v>
      </c>
      <c r="N115" s="345"/>
      <c r="O115" s="345">
        <v>65</v>
      </c>
      <c r="P115" s="343"/>
      <c r="Q115" s="343">
        <v>100</v>
      </c>
      <c r="R115" s="345"/>
      <c r="S115" s="345">
        <v>2000</v>
      </c>
      <c r="T115" s="343"/>
      <c r="U115" s="343">
        <v>2500</v>
      </c>
      <c r="V115" s="345"/>
      <c r="W115" s="345">
        <v>500</v>
      </c>
      <c r="X115" s="343"/>
      <c r="Y115" s="343">
        <v>200</v>
      </c>
      <c r="Z115" s="345"/>
      <c r="AA115" s="345">
        <v>1500</v>
      </c>
      <c r="AB115" s="343"/>
      <c r="AC115" s="343">
        <v>100</v>
      </c>
    </row>
    <row r="116" spans="1:29" ht="14.25" customHeight="1" x14ac:dyDescent="0.3"/>
    <row r="117" spans="1:29" ht="14.25" customHeight="1" x14ac:dyDescent="0.3"/>
    <row r="118" spans="1:29" ht="14.25" customHeight="1" x14ac:dyDescent="0.3"/>
    <row r="119" spans="1:29" ht="14.25" customHeight="1" x14ac:dyDescent="0.3"/>
    <row r="120" spans="1:29" ht="14.25" customHeight="1" x14ac:dyDescent="0.3"/>
    <row r="121" spans="1:29" ht="14.25" customHeight="1" x14ac:dyDescent="0.3"/>
    <row r="122" spans="1:29" ht="14.25" customHeight="1" x14ac:dyDescent="0.3"/>
    <row r="123" spans="1:29" ht="14.25" customHeight="1" x14ac:dyDescent="0.3"/>
    <row r="124" spans="1:29" ht="14.25" customHeight="1" x14ac:dyDescent="0.3"/>
    <row r="125" spans="1:29" ht="14.25" customHeight="1" x14ac:dyDescent="0.3"/>
    <row r="126" spans="1:29" ht="14.25" customHeight="1" x14ac:dyDescent="0.3"/>
    <row r="127" spans="1:29" ht="14.25" customHeight="1" x14ac:dyDescent="0.3"/>
    <row r="128" spans="1:29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  <row r="1053" ht="14.25" customHeight="1" x14ac:dyDescent="0.3"/>
    <row r="1054" ht="14.25" customHeight="1" x14ac:dyDescent="0.3"/>
    <row r="1055" ht="14.25" customHeight="1" x14ac:dyDescent="0.3"/>
    <row r="1056" ht="14.25" customHeight="1" x14ac:dyDescent="0.3"/>
    <row r="1057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297749.59999999998</v>
      </c>
      <c r="C1" s="351" t="s">
        <v>549</v>
      </c>
      <c r="D1" s="352">
        <v>175500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53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491286.83999999991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59</v>
      </c>
      <c r="F6" s="384">
        <f ca="1">'Isaac 401k'!D4</f>
        <v>72806</v>
      </c>
      <c r="G6" s="385">
        <f ca="1">(F6-B9)/365.25</f>
        <v>117.45379876796714</v>
      </c>
      <c r="H6" s="23"/>
      <c r="I6" s="23"/>
      <c r="J6" s="566" t="s">
        <v>576</v>
      </c>
      <c r="K6" s="553"/>
      <c r="L6" s="23"/>
      <c r="M6" s="386" t="s">
        <v>577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50.416666666666664</v>
      </c>
      <c r="F7" s="392">
        <f ca="1">'Lorri 401b'!D4</f>
        <v>69672</v>
      </c>
      <c r="G7" s="393">
        <f ca="1">(F7-C9)/365.25</f>
        <v>104.26283367556468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3352546.5088636121</v>
      </c>
      <c r="R11" s="25">
        <f t="array" aca="1" ref="R11" ca="1">INDEX('Lorri 401b'!L:L,MATCH('Retirement Calculator'!A11,'Lorri 401b'!N:N,0),0)</f>
        <v>3579483.1186813843</v>
      </c>
      <c r="S11" s="25">
        <f t="shared" ref="S11:S265" ca="1" si="7">SUM(Q11:R11)</f>
        <v>6932029.6275449963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3333129.9905176265</v>
      </c>
      <c r="R12" s="25">
        <f t="array" aca="1" ref="R12" ca="1">INDEX('Lorri 401b'!L:L,MATCH('Retirement Calculator'!A12,'Lorri 401b'!N:N,0),0)</f>
        <v>3594397.6316758902</v>
      </c>
      <c r="S12" s="25">
        <f t="shared" ca="1" si="7"/>
        <v>6927527.6221935172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3313632.5700118663</v>
      </c>
      <c r="R13" s="25">
        <f t="array" aca="1" ref="R13" ca="1">INDEX('Lorri 401b'!L:L,MATCH('Retirement Calculator'!A13,'Lorri 401b'!N:N,0),0)</f>
        <v>3609374.2884745398</v>
      </c>
      <c r="S13" s="25">
        <f t="shared" ca="1" si="7"/>
        <v>6923006.8584864065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3294053.9102539988</v>
      </c>
      <c r="R14" s="25">
        <f t="array" aca="1" ref="R14" ca="1">INDEX('Lorri 401b'!L:L,MATCH('Retirement Calculator'!A14,'Lorri 401b'!N:N,0),0)</f>
        <v>3624413.3480098504</v>
      </c>
      <c r="S14" s="25">
        <f t="shared" ca="1" si="7"/>
        <v>6918467.2582638487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3274393.6727471398</v>
      </c>
      <c r="R15" s="25">
        <f t="array" aca="1" ref="R15" ca="1">INDEX('Lorri 401b'!L:L,MATCH('Retirement Calculator'!A15,'Lorri 401b'!N:N,0),0)</f>
        <v>3639515.0702932249</v>
      </c>
      <c r="S15" s="25">
        <f t="shared" ca="1" si="7"/>
        <v>6913908.7430403642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3254651.5175840026</v>
      </c>
      <c r="R16" s="25">
        <f t="array" aca="1" ref="R16" ca="1">INDEX('Lorri 401b'!L:L,MATCH('Retirement Calculator'!A16,'Lorri 401b'!N:N,0),0)</f>
        <v>3654679.7164194467</v>
      </c>
      <c r="S16" s="25">
        <f t="shared" ca="1" si="7"/>
        <v>6909331.2340034489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3234827.1034410186</v>
      </c>
      <c r="R17" s="25">
        <f t="array" aca="1" ref="R17" ca="1">INDEX('Lorri 401b'!L:L,MATCH('Retirement Calculator'!A17,'Lorri 401b'!N:N,0),0)</f>
        <v>3669907.5485711945</v>
      </c>
      <c r="S17" s="25">
        <f t="shared" ca="1" si="7"/>
        <v>6904734.6520122131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3214920.0875724391</v>
      </c>
      <c r="R18" s="25">
        <f t="array" aca="1" ref="R18" ca="1">INDEX('Lorri 401b'!L:L,MATCH('Retirement Calculator'!A18,'Lorri 401b'!N:N,0),0)</f>
        <v>3685198.8300235746</v>
      </c>
      <c r="S18" s="25">
        <f t="shared" ca="1" si="7"/>
        <v>6900118.9175960142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3194930.1258044071</v>
      </c>
      <c r="R19" s="25">
        <f t="array" aca="1" ref="R19" ca="1">INDEX('Lorri 401b'!L:L,MATCH('Retirement Calculator'!A19,'Lorri 401b'!N:N,0),0)</f>
        <v>3700553.8251486728</v>
      </c>
      <c r="S19" s="25">
        <f t="shared" ca="1" si="7"/>
        <v>6895483.9509530794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3174856.8725290084</v>
      </c>
      <c r="R20" s="25">
        <f t="array" aca="1" ref="R20" ca="1">INDEX('Lorri 401b'!L:L,MATCH('Retirement Calculator'!A20,'Lorri 401b'!N:N,0),0)</f>
        <v>3715972.7994201258</v>
      </c>
      <c r="S20" s="25">
        <f t="shared" ca="1" si="7"/>
        <v>6890829.6719491342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3154699.9806982954</v>
      </c>
      <c r="R21" s="25">
        <f t="array" aca="1" ref="R21" ca="1">INDEX('Lorri 401b'!L:L,MATCH('Retirement Calculator'!A21,'Lorri 401b'!N:N,0),0)</f>
        <v>3731456.0194177097</v>
      </c>
      <c r="S21" s="25">
        <f t="shared" ca="1" si="7"/>
        <v>6886156.0001160055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3134459.1018182877</v>
      </c>
      <c r="R22" s="25">
        <f t="array" aca="1" ref="R22" ca="1">INDEX('Lorri 401b'!L:L,MATCH('Retirement Calculator'!A22,'Lorri 401b'!N:N,0),0)</f>
        <v>3747003.7528319503</v>
      </c>
      <c r="S22" s="25">
        <f t="shared" ca="1" si="7"/>
        <v>6881462.8546502385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3114133.8859429467</v>
      </c>
      <c r="R23" s="25">
        <f t="array" aca="1" ref="R23" ca="1">INDEX('Lorri 401b'!L:L,MATCH('Retirement Calculator'!A23,'Lorri 401b'!N:N,0),0)</f>
        <v>3762616.2684687502</v>
      </c>
      <c r="S23" s="25">
        <f t="shared" ca="1" si="7"/>
        <v>6876750.1544116968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3093723.9816681254</v>
      </c>
      <c r="R24" s="25">
        <f t="array" aca="1" ref="R24" ca="1">INDEX('Lorri 401b'!L:L,MATCH('Retirement Calculator'!A24,'Lorri 401b'!N:N,0),0)</f>
        <v>3778293.8362540365</v>
      </c>
      <c r="S24" s="25">
        <f t="shared" ca="1" si="7"/>
        <v>6872017.8179221619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3073229.0361254923</v>
      </c>
      <c r="R25" s="25">
        <f t="array" aca="1" ref="R25" ca="1">INDEX('Lorri 401b'!L:L,MATCH('Retirement Calculator'!A25,'Lorri 401b'!N:N,0),0)</f>
        <v>3794036.7272384283</v>
      </c>
      <c r="S25" s="25">
        <f t="shared" ca="1" si="7"/>
        <v>6867265.7633639202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3052648.6949764313</v>
      </c>
      <c r="R26" s="25">
        <f t="array" aca="1" ref="R26" ca="1">INDEX('Lorri 401b'!L:L,MATCH('Retirement Calculator'!A26,'Lorri 401b'!N:N,0),0)</f>
        <v>3809845.2136019217</v>
      </c>
      <c r="S26" s="25">
        <f t="shared" ca="1" si="7"/>
        <v>6862493.908578353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3031982.602405916</v>
      </c>
      <c r="R27" s="25">
        <f t="array" aca="1" ref="R27" ca="1">INDEX('Lorri 401b'!L:L,MATCH('Retirement Calculator'!A27,'Lorri 401b'!N:N,0),0)</f>
        <v>3825719.5686585964</v>
      </c>
      <c r="S27" s="25">
        <f t="shared" ca="1" si="7"/>
        <v>6857702.1710645128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3011230.4011163567</v>
      </c>
      <c r="R28" s="25">
        <f t="array" aca="1" ref="R28" ca="1">INDEX('Lorri 401b'!L:L,MATCH('Retirement Calculator'!A28,'Lorri 401b'!N:N,0),0)</f>
        <v>3841660.0668613403</v>
      </c>
      <c r="S28" s="25">
        <f t="shared" ca="1" si="7"/>
        <v>6852890.467977697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2990391.7323214244</v>
      </c>
      <c r="R29" s="25">
        <f t="array" aca="1" ref="R29" ca="1">INDEX('Lorri 401b'!L:L,MATCH('Retirement Calculator'!A29,'Lorri 401b'!N:N,0),0)</f>
        <v>3857666.9838065957</v>
      </c>
      <c r="S29" s="25">
        <f t="shared" ca="1" si="7"/>
        <v>6848058.7161280196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2969466.2357398467</v>
      </c>
      <c r="R30" s="25">
        <f t="array" aca="1" ref="R30" ca="1">INDEX('Lorri 401b'!L:L,MATCH('Retirement Calculator'!A30,'Lorri 401b'!N:N,0),0)</f>
        <v>3873740.596239123</v>
      </c>
      <c r="S30" s="25">
        <f t="shared" ca="1" si="7"/>
        <v>6843206.8319789693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2948453.549589179</v>
      </c>
      <c r="R31" s="25">
        <f t="array" aca="1" ref="R31" ca="1">INDEX('Lorri 401b'!L:L,MATCH('Retirement Calculator'!A31,'Lorri 401b'!N:N,0),0)</f>
        <v>3889881.182056786</v>
      </c>
      <c r="S31" s="25">
        <f t="shared" ca="1" si="7"/>
        <v>6838334.731645965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2927353.31057955</v>
      </c>
      <c r="R32" s="25">
        <f t="array" aca="1" ref="R32" ca="1">INDEX('Lorri 401b'!L:L,MATCH('Retirement Calculator'!A32,'Lorri 401b'!N:N,0),0)</f>
        <v>3906089.0203153561</v>
      </c>
      <c r="S32" s="25">
        <f t="shared" ca="1" si="7"/>
        <v>6833442.3308949061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2906165.153907381</v>
      </c>
      <c r="R33" s="25">
        <f t="array" aca="1" ref="R33" ca="1">INDEX('Lorri 401b'!L:L,MATCH('Retirement Calculator'!A33,'Lorri 401b'!N:N,0),0)</f>
        <v>3922364.3912333366</v>
      </c>
      <c r="S33" s="25">
        <f t="shared" ca="1" si="7"/>
        <v>6828529.5451407172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2884888.713249078</v>
      </c>
      <c r="R34" s="25">
        <f t="array" aca="1" ref="R34" ca="1">INDEX('Lorri 401b'!L:L,MATCH('Retirement Calculator'!A34,'Lorri 401b'!N:N,0),0)</f>
        <v>3938707.5761968088</v>
      </c>
      <c r="S34" s="25">
        <f t="shared" ca="1" si="7"/>
        <v>6823596.2894458864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2863523.6207546988</v>
      </c>
      <c r="R35" s="25">
        <f t="array" aca="1" ref="R35" ca="1">INDEX('Lorri 401b'!L:L,MATCH('Retirement Calculator'!A35,'Lorri 401b'!N:N,0),0)</f>
        <v>3955118.8577642953</v>
      </c>
      <c r="S35" s="25">
        <f t="shared" ca="1" si="7"/>
        <v>6818642.4785189945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2842069.5070415931</v>
      </c>
      <c r="R36" s="25">
        <f t="array" aca="1" ref="R36" ca="1">INDEX('Lorri 401b'!L:L,MATCH('Retirement Calculator'!A36,'Lorri 401b'!N:N,0),0)</f>
        <v>3971598.5196716464</v>
      </c>
      <c r="S36" s="25">
        <f t="shared" ca="1" si="7"/>
        <v>6813668.026713239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2820526.001188016</v>
      </c>
      <c r="R37" s="25">
        <f t="array" aca="1" ref="R37" ca="1">INDEX('Lorri 401b'!L:L,MATCH('Retirement Calculator'!A37,'Lorri 401b'!N:N,0),0)</f>
        <v>3988146.846836945</v>
      </c>
      <c r="S37" s="25">
        <f t="shared" ca="1" si="7"/>
        <v>6808672.8480249606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2798892.7307267156</v>
      </c>
      <c r="R38" s="25">
        <f t="array" aca="1" ref="R38" ca="1">INDEX('Lorri 401b'!L:L,MATCH('Retirement Calculator'!A38,'Lorri 401b'!N:N,0),0)</f>
        <v>4004764.1253654324</v>
      </c>
      <c r="S38" s="25">
        <f t="shared" ca="1" si="7"/>
        <v>6803656.8560921475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2777169.3216384933</v>
      </c>
      <c r="R39" s="25">
        <f t="array" aca="1" ref="R39" ca="1">INDEX('Lorri 401b'!L:L,MATCH('Retirement Calculator'!A39,'Lorri 401b'!N:N,0),0)</f>
        <v>4021450.642554455</v>
      </c>
      <c r="S39" s="25">
        <f t="shared" ca="1" si="7"/>
        <v>6798619.9641929483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2755355.3983457368</v>
      </c>
      <c r="R40" s="25">
        <f t="array" aca="1" ref="R40" ca="1">INDEX('Lorri 401b'!L:L,MATCH('Retirement Calculator'!A40,'Lorri 401b'!N:N,0),0)</f>
        <v>4038206.6868984317</v>
      </c>
      <c r="S40" s="25">
        <f t="shared" ca="1" si="7"/>
        <v>6793562.0852441685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2733450.5837059268</v>
      </c>
      <c r="R41" s="25">
        <f t="array" aca="1" ref="R41" ca="1">INDEX('Lorri 401b'!L:L,MATCH('Retirement Calculator'!A41,'Lorri 401b'!N:N,0),0)</f>
        <v>4055032.5480938419</v>
      </c>
      <c r="S41" s="25">
        <f t="shared" ca="1" si="7"/>
        <v>6788483.1317997687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2711454.4990051175</v>
      </c>
      <c r="R42" s="25">
        <f t="array" aca="1" ref="R42" ca="1">INDEX('Lorri 401b'!L:L,MATCH('Retirement Calculator'!A42,'Lorri 401b'!N:N,0),0)</f>
        <v>4071928.5170442327</v>
      </c>
      <c r="S42" s="25">
        <f t="shared" ca="1" si="7"/>
        <v>6783383.0160493497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2689366.7639513882</v>
      </c>
      <c r="R43" s="25">
        <f t="array" aca="1" ref="R43" ca="1">INDEX('Lorri 401b'!L:L,MATCH('Retirement Calculator'!A43,'Lorri 401b'!N:N,0),0)</f>
        <v>4088894.8858652501</v>
      </c>
      <c r="S43" s="25">
        <f t="shared" ca="1" si="7"/>
        <v>6778261.6498166379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2667186.9966682685</v>
      </c>
      <c r="R44" s="25">
        <f t="array" aca="1" ref="R44" ca="1">INDEX('Lorri 401b'!L:L,MATCH('Retirement Calculator'!A44,'Lorri 401b'!N:N,0),0)</f>
        <v>4105931.9478896889</v>
      </c>
      <c r="S44" s="25">
        <f t="shared" ca="1" si="7"/>
        <v>6773118.9445579574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2644914.8136881357</v>
      </c>
      <c r="R45" s="25">
        <f t="array" aca="1" ref="R45" ca="1">INDEX('Lorri 401b'!L:L,MATCH('Retirement Calculator'!A45,'Lorri 401b'!N:N,0),0)</f>
        <v>4123039.9976725625</v>
      </c>
      <c r="S45" s="25">
        <f t="shared" ca="1" si="7"/>
        <v>6767954.8113606982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2622549.8299455857</v>
      </c>
      <c r="R46" s="25">
        <f t="array" aca="1" ref="R46" ca="1">INDEX('Lorri 401b'!L:L,MATCH('Retirement Calculator'!A46,'Lorri 401b'!N:N,0),0)</f>
        <v>4140219.3309961981</v>
      </c>
      <c r="S46" s="25">
        <f t="shared" ca="1" si="7"/>
        <v>6762769.1609417833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2600091.658770775</v>
      </c>
      <c r="R47" s="25">
        <f t="array" aca="1" ref="R47" ca="1">INDEX('Lorri 401b'!L:L,MATCH('Retirement Calculator'!A47,'Lorri 401b'!N:N,0),0)</f>
        <v>4157470.2448753491</v>
      </c>
      <c r="S47" s="25">
        <f t="shared" ca="1" si="7"/>
        <v>6757561.9036461245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2577539.9118827363</v>
      </c>
      <c r="R48" s="25">
        <f t="array" aca="1" ref="R48" ca="1">INDEX('Lorri 401b'!L:L,MATCH('Retirement Calculator'!A48,'Lorri 401b'!N:N,0),0)</f>
        <v>4174793.0375623298</v>
      </c>
      <c r="S48" s="25">
        <f t="shared" ca="1" si="7"/>
        <v>6752332.949445066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2554894.1993826637</v>
      </c>
      <c r="R49" s="25">
        <f t="array" aca="1" ref="R49" ca="1">INDEX('Lorri 401b'!L:L,MATCH('Retirement Calculator'!A49,'Lorri 401b'!N:N,0),0)</f>
        <v>4192188.0085521727</v>
      </c>
      <c r="S49" s="25">
        <f t="shared" ca="1" si="7"/>
        <v>6747082.2079348359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2532154.1297471742</v>
      </c>
      <c r="R50" s="25">
        <f t="array" aca="1" ref="R50" ca="1">INDEX('Lorri 401b'!L:L,MATCH('Retirement Calculator'!A50,'Lorri 401b'!N:N,0),0)</f>
        <v>4209655.4585878067</v>
      </c>
      <c r="S50" s="25">
        <f t="shared" ca="1" si="7"/>
        <v>6741809.5883349814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2509319.3098215368</v>
      </c>
      <c r="R51" s="25">
        <f t="array" aca="1" ref="R51" ca="1">INDEX('Lorri 401b'!L:L,MATCH('Retirement Calculator'!A51,'Lorri 401b'!N:N,0),0)</f>
        <v>4227195.6896652561</v>
      </c>
      <c r="S51" s="25">
        <f t="shared" ca="1" si="7"/>
        <v>6736514.9994867928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2486389.3448128761</v>
      </c>
      <c r="R52" s="25">
        <f t="array" aca="1" ref="R52" ca="1">INDEX('Lorri 401b'!L:L,MATCH('Retirement Calculator'!A52,'Lorri 401b'!N:N,0),0)</f>
        <v>4244809.0050388612</v>
      </c>
      <c r="S52" s="25">
        <f t="shared" ca="1" si="7"/>
        <v>6731198.3498517368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2464143.0716166794</v>
      </c>
      <c r="R53" s="25">
        <f t="array" aca="1" ref="R53" ca="1">INDEX('Lorri 401b'!L:L,MATCH('Retirement Calculator'!A53,'Lorri 401b'!N:N,0),0)</f>
        <v>4262495.7092265235</v>
      </c>
      <c r="S53" s="25">
        <f t="shared" ca="1" si="7"/>
        <v>6726638.780843203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2441804.1056154985</v>
      </c>
      <c r="R54" s="25">
        <f t="array" aca="1" ref="R54" ca="1">INDEX('Lorri 401b'!L:L,MATCH('Retirement Calculator'!A54,'Lorri 401b'!N:N,0),0)</f>
        <v>4280256.1080149673</v>
      </c>
      <c r="S54" s="25">
        <f t="shared" ca="1" si="7"/>
        <v>6722060.2136304658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2419372.0605893126</v>
      </c>
      <c r="R55" s="25">
        <f t="array" aca="1" ref="R55" ca="1">INDEX('Lorri 401b'!L:L,MATCH('Retirement Calculator'!A55,'Lorri 401b'!N:N,0),0)</f>
        <v>4298090.5084650293</v>
      </c>
      <c r="S55" s="25">
        <f t="shared" ca="1" si="7"/>
        <v>6717462.5690543419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2396846.548708851</v>
      </c>
      <c r="R56" s="25">
        <f t="array" aca="1" ref="R56" ca="1">INDEX('Lorri 401b'!L:L,MATCH('Retirement Calculator'!A56,'Lorri 401b'!N:N,0),0)</f>
        <v>4315999.2189169666</v>
      </c>
      <c r="S56" s="25">
        <f t="shared" ca="1" si="7"/>
        <v>6712845.767625818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2374227.1805288875</v>
      </c>
      <c r="R57" s="25">
        <f t="array" aca="1" ref="R57" ca="1">INDEX('Lorri 401b'!L:L,MATCH('Retirement Calculator'!A57,'Lorri 401b'!N:N,0),0)</f>
        <v>4333982.5489957873</v>
      </c>
      <c r="S57" s="25">
        <f t="shared" ca="1" si="7"/>
        <v>6708209.7295246748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2351513.5649815076</v>
      </c>
      <c r="R58" s="25">
        <f t="array" aca="1" ref="R58" ca="1">INDEX('Lorri 401b'!L:L,MATCH('Retirement Calculator'!A58,'Lorri 401b'!N:N,0),0)</f>
        <v>4352040.809616603</v>
      </c>
      <c r="S58" s="25">
        <f t="shared" ca="1" si="7"/>
        <v>6703554.3745981101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2328705.3093693466</v>
      </c>
      <c r="R59" s="25">
        <f t="array" aca="1" ref="R59" ca="1">INDEX('Lorri 401b'!L:L,MATCH('Retirement Calculator'!A59,'Lorri 401b'!N:N,0),0)</f>
        <v>4370174.3129900051</v>
      </c>
      <c r="S59" s="25">
        <f t="shared" ca="1" si="7"/>
        <v>6698879.6223593522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2305802.0193588017</v>
      </c>
      <c r="R60" s="25">
        <f t="array" aca="1" ref="R60" ca="1">INDEX('Lorri 401b'!L:L,MATCH('Retirement Calculator'!A60,'Lorri 401b'!N:N,0),0)</f>
        <v>4388383.3726274632</v>
      </c>
      <c r="S60" s="25">
        <f t="shared" ca="1" si="7"/>
        <v>6694185.3919862648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2282803.2989732129</v>
      </c>
      <c r="R61" s="25">
        <f t="array" aca="1" ref="R61" ca="1">INDEX('Lorri 401b'!L:L,MATCH('Retirement Calculator'!A61,'Lorri 401b'!N:N,0),0)</f>
        <v>4406668.3033467447</v>
      </c>
      <c r="S61" s="25">
        <f t="shared" ca="1" si="7"/>
        <v>6689471.6023199577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2259708.7505860175</v>
      </c>
      <c r="R62" s="25">
        <f t="array" aca="1" ref="R62" ca="1">INDEX('Lorri 401b'!L:L,MATCH('Retirement Calculator'!A62,'Lorri 401b'!N:N,0),0)</f>
        <v>4425029.4212773563</v>
      </c>
      <c r="S62" s="25">
        <f t="shared" ca="1" si="7"/>
        <v>6684738.1718633734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2236517.9749138756</v>
      </c>
      <c r="R63" s="25">
        <f t="array" aca="1" ref="R63" ca="1">INDEX('Lorri 401b'!L:L,MATCH('Retirement Calculator'!A63,'Lorri 401b'!N:N,0),0)</f>
        <v>4443467.0438660122</v>
      </c>
      <c r="S63" s="25">
        <f t="shared" ca="1" si="7"/>
        <v>6679985.0187798878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2213230.5710097663</v>
      </c>
      <c r="R64" s="25">
        <f t="array" aca="1" ref="R64" ca="1">INDEX('Lorri 401b'!L:L,MATCH('Retirement Calculator'!A64,'Lorri 401b'!N:N,0),0)</f>
        <v>4461981.4898821209</v>
      </c>
      <c r="S64" s="25">
        <f t="shared" ca="1" si="7"/>
        <v>6675212.0608918872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2189846.1362560564</v>
      </c>
      <c r="R65" s="25">
        <f t="array" aca="1" ref="R65" ca="1">INDEX('Lorri 401b'!L:L,MATCH('Retirement Calculator'!A65,'Lorri 401b'!N:N,0),0)</f>
        <v>4480573.0794232963</v>
      </c>
      <c r="S65" s="25">
        <f t="shared" ca="1" si="7"/>
        <v>6670419.2156793531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2166364.2663575397</v>
      </c>
      <c r="R66" s="25">
        <f t="array" aca="1" ref="R66" ca="1">INDEX('Lorri 401b'!L:L,MATCH('Retirement Calculator'!A66,'Lorri 401b'!N:N,0),0)</f>
        <v>4499242.1339208931</v>
      </c>
      <c r="S66" s="25">
        <f t="shared" ca="1" si="7"/>
        <v>6665606.4002784323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2142784.5553344456</v>
      </c>
      <c r="R67" s="25">
        <f t="array" aca="1" ref="R67" ca="1">INDEX('Lorri 401b'!L:L,MATCH('Retirement Calculator'!A67,'Lorri 401b'!N:N,0),0)</f>
        <v>4517988.9761455636</v>
      </c>
      <c r="S67" s="25">
        <f t="shared" ca="1" si="7"/>
        <v>6660773.5314800087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2119106.5955154221</v>
      </c>
      <c r="R68" s="25">
        <f t="array" aca="1" ref="R68" ca="1">INDEX('Lorri 401b'!L:L,MATCH('Retirement Calculator'!A68,'Lorri 401b'!N:N,0),0)</f>
        <v>4536813.9302128367</v>
      </c>
      <c r="S68" s="25">
        <f t="shared" ca="1" si="7"/>
        <v>6655920.5257282592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2095329.9775304857</v>
      </c>
      <c r="R69" s="25">
        <f t="array" aca="1" ref="R69" ca="1">INDEX('Lorri 401b'!L:L,MATCH('Retirement Calculator'!A69,'Lorri 401b'!N:N,0),0)</f>
        <v>4555717.3215887239</v>
      </c>
      <c r="S69" s="25">
        <f t="shared" ca="1" si="7"/>
        <v>6651047.2991192099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2071454.2903039453</v>
      </c>
      <c r="R70" s="25">
        <f t="array" aca="1" ref="R70" ca="1">INDEX('Lorri 401b'!L:L,MATCH('Retirement Calculator'!A70,'Lorri 401b'!N:N,0),0)</f>
        <v>4574699.4770953432</v>
      </c>
      <c r="S70" s="25">
        <f t="shared" ca="1" si="7"/>
        <v>6646153.7673992887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2047479.1210472945</v>
      </c>
      <c r="R71" s="25">
        <f t="array" aca="1" ref="R71" ca="1">INDEX('Lorri 401b'!L:L,MATCH('Retirement Calculator'!A71,'Lorri 401b'!N:N,0),0)</f>
        <v>4593760.7249165736</v>
      </c>
      <c r="S71" s="25">
        <f t="shared" ca="1" si="7"/>
        <v>6641239.8459638683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2023404.0552520743</v>
      </c>
      <c r="R72" s="25">
        <f t="array" aca="1" ref="R72" ca="1">INDEX('Lorri 401b'!L:L,MATCH('Retirement Calculator'!A72,'Lorri 401b'!N:N,0),0)</f>
        <v>4612901.3946037265</v>
      </c>
      <c r="S72" s="25">
        <f t="shared" ca="1" si="7"/>
        <v>6636305.4498558007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1999228.6766827072</v>
      </c>
      <c r="R73" s="25">
        <f t="array" aca="1" ref="R73" ca="1">INDEX('Lorri 401b'!L:L,MATCH('Retirement Calculator'!A73,'Lorri 401b'!N:N,0),0)</f>
        <v>4632121.8170812419</v>
      </c>
      <c r="S73" s="25">
        <f t="shared" ca="1" si="7"/>
        <v>6631350.4937639488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1974952.5673693011</v>
      </c>
      <c r="R74" s="25">
        <f t="array" aca="1" ref="R74" ca="1">INDEX('Lorri 401b'!L:L,MATCH('Retirement Calculator'!A74,'Lorri 401b'!N:N,0),0)</f>
        <v>4651422.3246524138</v>
      </c>
      <c r="S74" s="25">
        <f t="shared" ca="1" si="7"/>
        <v>6626374.8920217147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1950575.3076004225</v>
      </c>
      <c r="R75" s="25">
        <f t="array" aca="1" ref="R75" ca="1">INDEX('Lorri 401b'!L:L,MATCH('Retirement Calculator'!A75,'Lorri 401b'!N:N,0),0)</f>
        <v>4670803.2510051327</v>
      </c>
      <c r="S75" s="25">
        <f t="shared" ca="1" si="7"/>
        <v>6621378.5586055554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1926096.4759158404</v>
      </c>
      <c r="R76" s="25">
        <f t="array" aca="1" ref="R76" ca="1">INDEX('Lorri 401b'!L:L,MATCH('Retirement Calculator'!A76,'Lorri 401b'!N:N,0),0)</f>
        <v>4690264.9312176537</v>
      </c>
      <c r="S76" s="25">
        <f t="shared" ca="1" si="7"/>
        <v>6616361.4071334936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1901515.6490992389</v>
      </c>
      <c r="R77" s="25">
        <f t="array" aca="1" ref="R77" ca="1">INDEX('Lorri 401b'!L:L,MATCH('Retirement Calculator'!A77,'Lorri 401b'!N:N,0),0)</f>
        <v>4709807.7017643936</v>
      </c>
      <c r="S77" s="25">
        <f t="shared" ca="1" si="7"/>
        <v>6611323.3508636327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1900329.102768458</v>
      </c>
      <c r="R78" s="25">
        <f t="array" aca="1" ref="R78" ca="1">INDEX('Lorri 401b'!L:L,MATCH('Retirement Calculator'!A78,'Lorri 401b'!N:N,0),0)</f>
        <v>4705935.1999241887</v>
      </c>
      <c r="S78" s="25">
        <f t="shared" ca="1" si="7"/>
        <v>6606264.3026926462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1899137.6124946321</v>
      </c>
      <c r="R79" s="25">
        <f t="array" aca="1" ref="R79" ca="1">INDEX('Lorri 401b'!L:L,MATCH('Retirement Calculator'!A79,'Lorri 401b'!N:N,0),0)</f>
        <v>4702046.5626596501</v>
      </c>
      <c r="S79" s="25">
        <f t="shared" ca="1" si="7"/>
        <v>6601184.1751542818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1897941.1576779985</v>
      </c>
      <c r="R80" s="25">
        <f t="array" aca="1" ref="R80" ca="1">INDEX('Lorri 401b'!L:L,MATCH('Retirement Calculator'!A80,'Lorri 401b'!N:N,0),0)</f>
        <v>4698141.7227398418</v>
      </c>
      <c r="S80" s="25">
        <f t="shared" ca="1" si="7"/>
        <v>6596082.8804178406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1896739.7176329624</v>
      </c>
      <c r="R81" s="25">
        <f t="array" aca="1" ref="R81" ca="1">INDEX('Lorri 401b'!L:L,MATCH('Retirement Calculator'!A81,'Lorri 401b'!N:N,0),0)</f>
        <v>4694220.6126537016</v>
      </c>
      <c r="S81" s="25">
        <f t="shared" ca="1" si="7"/>
        <v>6590960.330286664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1895533.2715877385</v>
      </c>
      <c r="R82" s="25">
        <f t="array" aca="1" ref="R82" ca="1">INDEX('Lorri 401b'!L:L,MATCH('Retirement Calculator'!A82,'Lorri 401b'!N:N,0),0)</f>
        <v>4690283.1646088688</v>
      </c>
      <c r="S82" s="25">
        <f t="shared" ca="1" si="7"/>
        <v>6585816.4361966075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1894321.7986839931</v>
      </c>
      <c r="R83" s="25">
        <f t="array" aca="1" ref="R83" ca="1">INDEX('Lorri 401b'!L:L,MATCH('Retirement Calculator'!A83,'Lorri 401b'!N:N,0),0)</f>
        <v>4686329.3105305163</v>
      </c>
      <c r="S83" s="25">
        <f t="shared" ca="1" si="7"/>
        <v>6580651.1092145089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1893105.2779764819</v>
      </c>
      <c r="R84" s="25">
        <f t="array" aca="1" ref="R84" ca="1">INDEX('Lorri 401b'!L:L,MATCH('Retirement Calculator'!A84,'Lorri 401b'!N:N,0),0)</f>
        <v>4682358.9820601707</v>
      </c>
      <c r="S84" s="25">
        <f t="shared" ca="1" si="7"/>
        <v>6575464.2600366529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1891883.6884326895</v>
      </c>
      <c r="R85" s="25">
        <f t="array" aca="1" ref="R85" ca="1">INDEX('Lorri 401b'!L:L,MATCH('Retirement Calculator'!A85,'Lorri 401b'!N:N,0),0)</f>
        <v>4678372.1105545321</v>
      </c>
      <c r="S85" s="25">
        <f t="shared" ca="1" si="7"/>
        <v>6570255.7989872219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1890657.0089324645</v>
      </c>
      <c r="R86" s="25">
        <f t="array" aca="1" ref="R86" ca="1">INDEX('Lorri 401b'!L:L,MATCH('Retirement Calculator'!A86,'Lorri 401b'!N:N,0),0)</f>
        <v>4674368.627084286</v>
      </c>
      <c r="S86" s="25">
        <f t="shared" ca="1" si="7"/>
        <v>6565025.6360167507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1889425.2182676552</v>
      </c>
      <c r="R87" s="25">
        <f t="array" aca="1" ref="R87" ca="1">INDEX('Lorri 401b'!L:L,MATCH('Retirement Calculator'!A87,'Lorri 401b'!N:N,0),0)</f>
        <v>4670348.4624329144</v>
      </c>
      <c r="S87" s="25">
        <f t="shared" ca="1" si="7"/>
        <v>6559773.6807005694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1888188.2951417426</v>
      </c>
      <c r="R88" s="25">
        <f t="array" aca="1" ref="R88" ca="1">INDEX('Lorri 401b'!L:L,MATCH('Retirement Calculator'!A88,'Lorri 401b'!N:N,0),0)</f>
        <v>4666311.5470954953</v>
      </c>
      <c r="S88" s="25">
        <f t="shared" ca="1" si="7"/>
        <v>6554499.8422372378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1886946.2181694719</v>
      </c>
      <c r="R89" s="25">
        <f t="array" aca="1" ref="R89" ca="1">INDEX('Lorri 401b'!L:L,MATCH('Retirement Calculator'!A89,'Lorri 401b'!N:N,0),0)</f>
        <v>4662257.8112775031</v>
      </c>
      <c r="S89" s="25">
        <f t="shared" ca="1" si="7"/>
        <v>6549204.0294469753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1885698.9658764836</v>
      </c>
      <c r="R90" s="25">
        <f t="array" aca="1" ref="R90" ca="1">INDEX('Lorri 401b'!L:L,MATCH('Retirement Calculator'!A90,'Lorri 401b'!N:N,0),0)</f>
        <v>4658187.1848936034</v>
      </c>
      <c r="S90" s="25">
        <f t="shared" ca="1" si="7"/>
        <v>6543886.1507700868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1884446.5166989411</v>
      </c>
      <c r="R91" s="25">
        <f t="array" aca="1" ref="R91" ca="1">INDEX('Lorri 401b'!L:L,MATCH('Retirement Calculator'!A91,'Lorri 401b'!N:N,0),0)</f>
        <v>4654099.597566437</v>
      </c>
      <c r="S91" s="25">
        <f t="shared" ca="1" si="7"/>
        <v>6538546.1142653786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1883188.8489831588</v>
      </c>
      <c r="R92" s="25">
        <f t="array" aca="1" ref="R92" ca="1">INDEX('Lorri 401b'!L:L,MATCH('Retirement Calculator'!A92,'Lorri 401b'!N:N,0),0)</f>
        <v>4649994.9786254074</v>
      </c>
      <c r="S92" s="25">
        <f t="shared" ca="1" si="7"/>
        <v>6533183.8276085667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1881925.9409852275</v>
      </c>
      <c r="R93" s="25">
        <f t="array" aca="1" ref="R93" ca="1">INDEX('Lorri 401b'!L:L,MATCH('Retirement Calculator'!A93,'Lorri 401b'!N:N,0),0)</f>
        <v>4645873.2571054567</v>
      </c>
      <c r="S93" s="25">
        <f t="shared" ca="1" si="7"/>
        <v>6527799.1980906837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1880657.7708706381</v>
      </c>
      <c r="R94" s="25">
        <f t="array" aca="1" ref="R94" ca="1">INDEX('Lorri 401b'!L:L,MATCH('Retirement Calculator'!A94,'Lorri 401b'!N:N,0),0)</f>
        <v>4641734.3617458399</v>
      </c>
      <c r="S94" s="25">
        <f t="shared" ca="1" si="7"/>
        <v>6522392.132616478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1879384.3167139045</v>
      </c>
      <c r="R95" s="25">
        <f t="array" aca="1" ref="R95" ca="1">INDEX('Lorri 401b'!L:L,MATCH('Retirement Calculator'!A95,'Lorri 401b'!N:N,0),0)</f>
        <v>4637578.2209888911</v>
      </c>
      <c r="S95" s="25">
        <f t="shared" ca="1" si="7"/>
        <v>6516962.5377027951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1878105.5564981846</v>
      </c>
      <c r="R96" s="25">
        <f t="array" aca="1" ref="R96" ca="1">INDEX('Lorri 401b'!L:L,MATCH('Retirement Calculator'!A96,'Lorri 401b'!N:N,0),0)</f>
        <v>4633404.7629787885</v>
      </c>
      <c r="S96" s="25">
        <f t="shared" ca="1" si="7"/>
        <v>6511510.3194769733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1876821.4681148992</v>
      </c>
      <c r="R97" s="25">
        <f t="array" aca="1" ref="R97" ca="1">INDEX('Lorri 401b'!L:L,MATCH('Retirement Calculator'!A97,'Lorri 401b'!N:N,0),0)</f>
        <v>4629213.9155603107</v>
      </c>
      <c r="S97" s="25">
        <f t="shared" ca="1" si="7"/>
        <v>6506035.3836752102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1875532.0293633502</v>
      </c>
      <c r="R98" s="25">
        <f t="array" aca="1" ref="R98" ca="1">INDEX('Lorri 401b'!L:L,MATCH('Retirement Calculator'!A98,'Lorri 401b'!N:N,0),0)</f>
        <v>4625005.6062775888</v>
      </c>
      <c r="S98" s="25">
        <f t="shared" ca="1" si="7"/>
        <v>6500537.6356409388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1874237.2179503364</v>
      </c>
      <c r="R99" s="25">
        <f t="array" aca="1" ref="R99" ca="1">INDEX('Lorri 401b'!L:L,MATCH('Retirement Calculator'!A99,'Lorri 401b'!N:N,0),0)</f>
        <v>4620779.762372856</v>
      </c>
      <c r="S99" s="25">
        <f t="shared" ca="1" si="7"/>
        <v>6495016.9803231927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1872937.0114897683</v>
      </c>
      <c r="R100" s="25">
        <f t="array" aca="1" ref="R100" ca="1">INDEX('Lorri 401b'!L:L,MATCH('Retirement Calculator'!A100,'Lorri 401b'!N:N,0),0)</f>
        <v>4616536.3107851865</v>
      </c>
      <c r="S100" s="25">
        <f t="shared" ca="1" si="7"/>
        <v>6489473.322274955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1871631.3875022812</v>
      </c>
      <c r="R101" s="25">
        <f t="array" aca="1" ref="R101" ca="1">INDEX('Lorri 401b'!L:L,MATCH('Retirement Calculator'!A101,'Lorri 401b'!N:N,0),0)</f>
        <v>4612275.1781492354</v>
      </c>
      <c r="S101" s="25">
        <f t="shared" ca="1" si="7"/>
        <v>6483906.5656515164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1870320.3234148463</v>
      </c>
      <c r="R102" s="25">
        <f t="array" aca="1" ref="R102" ca="1">INDEX('Lorri 401b'!L:L,MATCH('Retirement Calculator'!A102,'Lorri 401b'!N:N,0),0)</f>
        <v>4607996.2907939674</v>
      </c>
      <c r="S102" s="25">
        <f t="shared" ca="1" si="7"/>
        <v>6478316.6142088138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1869003.7965603804</v>
      </c>
      <c r="R103" s="25">
        <f t="array" aca="1" ref="R103" ca="1">INDEX('Lorri 401b'!L:L,MATCH('Retirement Calculator'!A103,'Lorri 401b'!N:N,0),0)</f>
        <v>4603699.5747413859</v>
      </c>
      <c r="S103" s="25">
        <f t="shared" ca="1" si="7"/>
        <v>6472703.3713017665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1867681.7841773541</v>
      </c>
      <c r="R104" s="25">
        <f t="array" aca="1" ref="R104" ca="1">INDEX('Lorri 401b'!L:L,MATCH('Retirement Calculator'!A104,'Lorri 401b'!N:N,0),0)</f>
        <v>4599384.9557052515</v>
      </c>
      <c r="S104" s="25">
        <f t="shared" ca="1" si="7"/>
        <v>6467066.7398826052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1866354.2634093985</v>
      </c>
      <c r="R105" s="25">
        <f t="array" aca="1" ref="R105" ca="1">INDEX('Lorri 401b'!L:L,MATCH('Retirement Calculator'!A105,'Lorri 401b'!N:N,0),0)</f>
        <v>4595052.3590898002</v>
      </c>
      <c r="S105" s="25">
        <f t="shared" ca="1" si="7"/>
        <v>6461406.6224991987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1865021.2113049098</v>
      </c>
      <c r="R106" s="25">
        <f t="array" aca="1" ref="R106" ca="1">INDEX('Lorri 401b'!L:L,MATCH('Retirement Calculator'!A106,'Lorri 401b'!N:N,0),0)</f>
        <v>4590701.7099884516</v>
      </c>
      <c r="S106" s="25">
        <f t="shared" ca="1" si="7"/>
        <v>6455722.9212933611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1863682.6048166524</v>
      </c>
      <c r="R107" s="25">
        <f t="array" aca="1" ref="R107" ca="1">INDEX('Lorri 401b'!L:L,MATCH('Retirement Calculator'!A107,'Lorri 401b'!N:N,0),0)</f>
        <v>4586332.9331825133</v>
      </c>
      <c r="S107" s="25">
        <f t="shared" ca="1" si="7"/>
        <v>6450015.5379991662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1863017.3374830273</v>
      </c>
      <c r="R108" s="25">
        <f t="array" aca="1" ref="R108" ca="1">INDEX('Lorri 401b'!L:L,MATCH('Retirement Calculator'!A108,'Lorri 401b'!N:N,0),0)</f>
        <v>4583697.1197915515</v>
      </c>
      <c r="S108" s="25">
        <f t="shared" ca="1" si="7"/>
        <v>6446714.4572745785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1862349.2982021787</v>
      </c>
      <c r="R109" s="25">
        <f t="array" aca="1" ref="R109" ca="1">INDEX('Lorri 401b'!L:L,MATCH('Retirement Calculator'!A109,'Lorri 401b'!N:N,0),0)</f>
        <v>4581050.3238447942</v>
      </c>
      <c r="S109" s="25">
        <f t="shared" ca="1" si="7"/>
        <v>6443399.6220469726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1861678.4754243267</v>
      </c>
      <c r="R110" s="25">
        <f t="array" aca="1" ref="R110" ca="1">INDEX('Lorri 401b'!L:L,MATCH('Retirement Calculator'!A110,'Lorri 401b'!N:N,0),0)</f>
        <v>4578392.4995815922</v>
      </c>
      <c r="S110" s="25">
        <f t="shared" ca="1" si="7"/>
        <v>6440070.9750059191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1861004.857551567</v>
      </c>
      <c r="R111" s="25">
        <f t="array" aca="1" ref="R111" ca="1">INDEX('Lorri 401b'!L:L,MATCH('Retirement Calculator'!A111,'Lorri 401b'!N:N,0),0)</f>
        <v>4575723.6010506265</v>
      </c>
      <c r="S111" s="25">
        <f t="shared" ca="1" si="7"/>
        <v>6436728.4586021937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1860328.4329376707</v>
      </c>
      <c r="R112" s="25">
        <f t="array" aca="1" ref="R112" ca="1">INDEX('Lorri 401b'!L:L,MATCH('Retirement Calculator'!A112,'Lorri 401b'!N:N,0),0)</f>
        <v>4573043.5821091151</v>
      </c>
      <c r="S112" s="25">
        <f t="shared" ca="1" si="7"/>
        <v>6433372.0150467856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1859649.1898878834</v>
      </c>
      <c r="R113" s="25">
        <f t="array" aca="1" ref="R113" ca="1">INDEX('Lorri 401b'!L:L,MATCH('Retirement Calculator'!A113,'Lorri 401b'!N:N,0),0)</f>
        <v>4570352.3964220136</v>
      </c>
      <c r="S113" s="25">
        <f t="shared" ca="1" si="7"/>
        <v>6430001.5863098968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1858967.1166587218</v>
      </c>
      <c r="R114" s="25">
        <f t="array" aca="1" ref="R114" ca="1">INDEX('Lorri 401b'!L:L,MATCH('Retirement Calculator'!A114,'Lorri 401b'!N:N,0),0)</f>
        <v>4567649.9974612165</v>
      </c>
      <c r="S114" s="25">
        <f t="shared" ca="1" si="7"/>
        <v>6426617.1141199386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1858282.2014577722</v>
      </c>
      <c r="R115" s="25">
        <f t="array" aca="1" ref="R115" ca="1">INDEX('Lorri 401b'!L:L,MATCH('Retirement Calculator'!A115,'Lorri 401b'!N:N,0),0)</f>
        <v>4564936.3385047494</v>
      </c>
      <c r="S115" s="25">
        <f t="shared" ca="1" si="7"/>
        <v>6423218.5399625218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1857594.4324434851</v>
      </c>
      <c r="R116" s="25">
        <f t="array" aca="1" ref="R116" ca="1">INDEX('Lorri 401b'!L:L,MATCH('Retirement Calculator'!A116,'Lorri 401b'!N:N,0),0)</f>
        <v>4562211.3726359634</v>
      </c>
      <c r="S116" s="25">
        <f t="shared" ca="1" si="7"/>
        <v>6419805.805079449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1856903.7977249718</v>
      </c>
      <c r="R117" s="25">
        <f t="array" aca="1" ref="R117" ca="1">INDEX('Lorri 401b'!L:L,MATCH('Retirement Calculator'!A117,'Lorri 401b'!N:N,0),0)</f>
        <v>4559475.0527427243</v>
      </c>
      <c r="S117" s="25">
        <f t="shared" ca="1" si="7"/>
        <v>6416378.8504676959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1856210.285361798</v>
      </c>
      <c r="R118" s="25">
        <f t="array" aca="1" ref="R118" ca="1">INDEX('Lorri 401b'!L:L,MATCH('Retirement Calculator'!A118,'Lorri 401b'!N:N,0),0)</f>
        <v>4556727.3315165965</v>
      </c>
      <c r="S118" s="25">
        <f t="shared" ca="1" si="7"/>
        <v>6412937.616878394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1855513.8833637778</v>
      </c>
      <c r="R119" s="25">
        <f t="array" aca="1" ref="R119" ca="1">INDEX('Lorri 401b'!L:L,MATCH('Retirement Calculator'!A119,'Lorri 401b'!N:N,0),0)</f>
        <v>4553968.1614520261</v>
      </c>
      <c r="S119" s="25">
        <f t="shared" ca="1" si="7"/>
        <v>6409482.0448158039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1854814.5796907658</v>
      </c>
      <c r="R120" s="25">
        <f t="array" aca="1" ref="R120" ca="1">INDEX('Lorri 401b'!L:L,MATCH('Retirement Calculator'!A120,'Lorri 401b'!N:N,0),0)</f>
        <v>4551197.4948455207</v>
      </c>
      <c r="S120" s="25">
        <f t="shared" ca="1" si="7"/>
        <v>6406012.0745362863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1854112.3622524496</v>
      </c>
      <c r="R121" s="25">
        <f t="array" aca="1" ref="R121" ca="1">INDEX('Lorri 401b'!L:L,MATCH('Retirement Calculator'!A121,'Lorri 401b'!N:N,0),0)</f>
        <v>4548415.2837948212</v>
      </c>
      <c r="S121" s="25">
        <f t="shared" ca="1" si="7"/>
        <v>6402527.6460472709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1853407.2189081404</v>
      </c>
      <c r="R122" s="25">
        <f t="array" aca="1" ref="R122" ca="1">INDEX('Lorri 401b'!L:L,MATCH('Retirement Calculator'!A122,'Lorri 401b'!N:N,0),0)</f>
        <v>4545621.4801980769</v>
      </c>
      <c r="S122" s="25">
        <f t="shared" ca="1" si="7"/>
        <v>6399028.6991062174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1852699.1374665631</v>
      </c>
      <c r="R123" s="25">
        <f t="array" aca="1" ref="R123" ca="1">INDEX('Lorri 401b'!L:L,MATCH('Retirement Calculator'!A123,'Lorri 401b'!N:N,0),0)</f>
        <v>4542816.0357530136</v>
      </c>
      <c r="S123" s="25">
        <f t="shared" ca="1" si="7"/>
        <v>6395515.1732195765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1851988.1056856459</v>
      </c>
      <c r="R124" s="25">
        <f t="array" aca="1" ref="R124" ca="1">INDEX('Lorri 401b'!L:L,MATCH('Retirement Calculator'!A124,'Lorri 401b'!N:N,0),0)</f>
        <v>4539998.9019560954</v>
      </c>
      <c r="S124" s="25">
        <f t="shared" ca="1" si="7"/>
        <v>6391987.0076417411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1851274.1112723083</v>
      </c>
      <c r="R125" s="25">
        <f t="array" aca="1" ref="R125" ca="1">INDEX('Lorri 401b'!L:L,MATCH('Retirement Calculator'!A125,'Lorri 401b'!N:N,0),0)</f>
        <v>4537170.0301016895</v>
      </c>
      <c r="S125" s="25">
        <f t="shared" ca="1" si="7"/>
        <v>6388444.1413739976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1850557.1418822485</v>
      </c>
      <c r="R126" s="25">
        <f t="array" aca="1" ref="R126" ca="1">INDEX('Lorri 401b'!L:L,MATCH('Retirement Calculator'!A126,'Lorri 401b'!N:N,0),0)</f>
        <v>4534329.3712812243</v>
      </c>
      <c r="S126" s="25">
        <f t="shared" ca="1" si="7"/>
        <v>6384886.5131634725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1849837.18511973</v>
      </c>
      <c r="R127" s="25">
        <f t="array" aca="1" ref="R127" ca="1">INDEX('Lorri 401b'!L:L,MATCH('Retirement Calculator'!A127,'Lorri 401b'!N:N,0),0)</f>
        <v>4531476.8763823407</v>
      </c>
      <c r="S127" s="25">
        <f t="shared" ca="1" si="7"/>
        <v>6381314.0615020711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1849114.2285373677</v>
      </c>
      <c r="R128" s="25">
        <f t="array" aca="1" ref="R128" ca="1">INDEX('Lorri 401b'!L:L,MATCH('Retirement Calculator'!A128,'Lorri 401b'!N:N,0),0)</f>
        <v>4528612.4960880447</v>
      </c>
      <c r="S128" s="25">
        <f t="shared" ca="1" si="7"/>
        <v>6377726.7246254124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1848388.2596359123</v>
      </c>
      <c r="R129" s="25">
        <f t="array" aca="1" ref="R129" ca="1">INDEX('Lorri 401b'!L:L,MATCH('Retirement Calculator'!A129,'Lorri 401b'!N:N,0),0)</f>
        <v>4525736.1808758555</v>
      </c>
      <c r="S129" s="25">
        <f t="shared" ca="1" si="7"/>
        <v>6374124.4405117678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1847659.2658640342</v>
      </c>
      <c r="R130" s="25">
        <f t="array" aca="1" ref="R130" ca="1">INDEX('Lorri 401b'!L:L,MATCH('Retirement Calculator'!A130,'Lorri 401b'!N:N,0),0)</f>
        <v>4522847.8810169492</v>
      </c>
      <c r="S130" s="25">
        <f t="shared" ca="1" si="7"/>
        <v>6370507.1468809834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1846927.2346181066</v>
      </c>
      <c r="R131" s="25">
        <f t="array" aca="1" ref="R131" ca="1">INDEX('Lorri 401b'!L:L,MATCH('Retirement Calculator'!A131,'Lorri 401b'!N:N,0),0)</f>
        <v>4519947.5465752976</v>
      </c>
      <c r="S131" s="25">
        <f t="shared" ca="1" si="7"/>
        <v>6366874.7811934045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1846192.1532419876</v>
      </c>
      <c r="R132" s="25">
        <f t="array" aca="1" ref="R132" ca="1">INDEX('Lorri 401b'!L:L,MATCH('Retirement Calculator'!A132,'Lorri 401b'!N:N,0),0)</f>
        <v>4517035.1274068058</v>
      </c>
      <c r="S132" s="25">
        <f t="shared" ca="1" si="7"/>
        <v>6363227.2806487931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1845454.0090268014</v>
      </c>
      <c r="R133" s="25">
        <f t="array" aca="1" ref="R133" ca="1">INDEX('Lorri 401b'!L:L,MATCH('Retirement Calculator'!A133,'Lorri 401b'!N:N,0),0)</f>
        <v>4514110.5731584448</v>
      </c>
      <c r="S133" s="25">
        <f t="shared" ca="1" si="7"/>
        <v>6359564.5821852461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1844712.7892107186</v>
      </c>
      <c r="R134" s="25">
        <f t="array" aca="1" ref="R134" ca="1">INDEX('Lorri 401b'!L:L,MATCH('Retirement Calculator'!A134,'Lorri 401b'!N:N,0),0)</f>
        <v>4511173.8332673823</v>
      </c>
      <c r="S134" s="25">
        <f t="shared" ca="1" si="7"/>
        <v>6355886.6224781014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1843968.4809787355</v>
      </c>
      <c r="R135" s="25">
        <f t="array" aca="1" ref="R135" ca="1">INDEX('Lorri 401b'!L:L,MATCH('Retirement Calculator'!A135,'Lorri 401b'!N:N,0),0)</f>
        <v>4508224.8569601076</v>
      </c>
      <c r="S135" s="25">
        <f t="shared" ca="1" si="7"/>
        <v>6352193.3379388433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1843221.0714624524</v>
      </c>
      <c r="R136" s="25">
        <f t="array" aca="1" ref="R136" ca="1">INDEX('Lorri 401b'!L:L,MATCH('Retirement Calculator'!A136,'Lorri 401b'!N:N,0),0)</f>
        <v>4505263.5932515524</v>
      </c>
      <c r="S136" s="25">
        <f t="shared" ca="1" si="7"/>
        <v>6348484.6647140048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1842470.5477398515</v>
      </c>
      <c r="R137" s="25">
        <f t="array" aca="1" ref="R137" ca="1">INDEX('Lorri 401b'!L:L,MATCH('Retirement Calculator'!A137,'Lorri 401b'!N:N,0),0)</f>
        <v>4502289.9909442114</v>
      </c>
      <c r="S137" s="25">
        <f t="shared" ca="1" si="7"/>
        <v>6344760.5386840627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1841716.8968350731</v>
      </c>
      <c r="R138" s="25">
        <f t="array" aca="1" ref="R138" ca="1">INDEX('Lorri 401b'!L:L,MATCH('Retirement Calculator'!A138,'Lorri 401b'!N:N,0),0)</f>
        <v>4499303.9986272566</v>
      </c>
      <c r="S138" s="25">
        <f t="shared" ca="1" si="7"/>
        <v>6341020.8954623295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1840960.1057181915</v>
      </c>
      <c r="R139" s="25">
        <f t="array" aca="1" ref="R139" ca="1">INDEX('Lorri 401b'!L:L,MATCH('Retirement Calculator'!A139,'Lorri 401b'!N:N,0),0)</f>
        <v>4496305.5646756478</v>
      </c>
      <c r="S139" s="25">
        <f t="shared" ca="1" si="7"/>
        <v>6337265.6703938395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1840200.1613049896</v>
      </c>
      <c r="R140" s="25">
        <f t="array" aca="1" ref="R140" ca="1">INDEX('Lorri 401b'!L:L,MATCH('Retirement Calculator'!A140,'Lorri 401b'!N:N,0),0)</f>
        <v>4493294.6372492407</v>
      </c>
      <c r="S140" s="25">
        <f t="shared" ca="1" si="7"/>
        <v>6333494.7985542305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1839437.0504567325</v>
      </c>
      <c r="R141" s="25">
        <f t="array" aca="1" ref="R141" ca="1">INDEX('Lorri 401b'!L:L,MATCH('Retirement Calculator'!A141,'Lorri 401b'!N:N,0),0)</f>
        <v>4490271.1642918903</v>
      </c>
      <c r="S141" s="25">
        <f t="shared" ca="1" si="7"/>
        <v>6329708.2147486228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1838670.7599799412</v>
      </c>
      <c r="R142" s="25">
        <f t="array" aca="1" ref="R142" ca="1">INDEX('Lorri 401b'!L:L,MATCH('Retirement Calculator'!A142,'Lorri 401b'!N:N,0),0)</f>
        <v>4487235.0935305506</v>
      </c>
      <c r="S142" s="25">
        <f t="shared" ca="1" si="7"/>
        <v>6325905.8535104915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1837901.2766261632</v>
      </c>
      <c r="R143" s="25">
        <f t="array" aca="1" ref="R143" ca="1">INDEX('Lorri 401b'!L:L,MATCH('Retirement Calculator'!A143,'Lorri 401b'!N:N,0),0)</f>
        <v>4484186.3724743724</v>
      </c>
      <c r="S143" s="25">
        <f t="shared" ca="1" si="7"/>
        <v>6322087.6491005355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1837128.5870917444</v>
      </c>
      <c r="R144" s="25">
        <f t="array" aca="1" ref="R144" ca="1">INDEX('Lorri 401b'!L:L,MATCH('Retirement Calculator'!A144,'Lorri 401b'!N:N,0),0)</f>
        <v>4481124.948413793</v>
      </c>
      <c r="S144" s="25">
        <f t="shared" ca="1" si="7"/>
        <v>6318253.5355055369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1836352.6780175988</v>
      </c>
      <c r="R145" s="25">
        <f t="array" aca="1" ref="R145" ca="1">INDEX('Lorri 401b'!L:L,MATCH('Retirement Calculator'!A145,'Lorri 401b'!N:N,0),0)</f>
        <v>4478050.768419628</v>
      </c>
      <c r="S145" s="25">
        <f t="shared" ca="1" si="7"/>
        <v>6314403.4464372266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1835573.5359889776</v>
      </c>
      <c r="R146" s="25">
        <f t="array" aca="1" ref="R146" ca="1">INDEX('Lorri 401b'!L:L,MATCH('Retirement Calculator'!A146,'Lorri 401b'!N:N,0),0)</f>
        <v>4474963.779342154</v>
      </c>
      <c r="S146" s="25">
        <f t="shared" ca="1" si="7"/>
        <v>6310537.3153311312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1834791.1475352373</v>
      </c>
      <c r="R147" s="25">
        <f t="array" aca="1" ref="R147" ca="1">INDEX('Lorri 401b'!L:L,MATCH('Retirement Calculator'!A147,'Lorri 401b'!N:N,0),0)</f>
        <v>4471863.9278101902</v>
      </c>
      <c r="S147" s="25">
        <f t="shared" ca="1" si="7"/>
        <v>6306655.0753454277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1834005.4991296064</v>
      </c>
      <c r="R148" s="25">
        <f t="array" aca="1" ref="R148" ca="1">INDEX('Lorri 401b'!L:L,MATCH('Retirement Calculator'!A148,'Lorri 401b'!N:N,0),0)</f>
        <v>4468751.1602301765</v>
      </c>
      <c r="S148" s="25">
        <f t="shared" ca="1" si="7"/>
        <v>6302756.6593597829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1833216.5771889519</v>
      </c>
      <c r="R149" s="25">
        <f t="array" aca="1" ref="R149" ca="1">INDEX('Lorri 401b'!L:L,MATCH('Retirement Calculator'!A149,'Lorri 401b'!N:N,0),0)</f>
        <v>4465625.4227852467</v>
      </c>
      <c r="S149" s="25">
        <f t="shared" ca="1" si="7"/>
        <v>6298841.9999741986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1832424.3680735447</v>
      </c>
      <c r="R150" s="25">
        <f t="array" aca="1" ref="R150" ca="1">INDEX('Lorri 401b'!L:L,MATCH('Retirement Calculator'!A150,'Lorri 401b'!N:N,0),0)</f>
        <v>4462486.6614342965</v>
      </c>
      <c r="S150" s="25">
        <f t="shared" ca="1" si="7"/>
        <v>6294911.029507841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1831628.8580868233</v>
      </c>
      <c r="R151" s="25">
        <f t="array" aca="1" ref="R151" ca="1">INDEX('Lorri 401b'!L:L,MATCH('Retirement Calculator'!A151,'Lorri 401b'!N:N,0),0)</f>
        <v>4459334.82191105</v>
      </c>
      <c r="S151" s="25">
        <f t="shared" ca="1" si="7"/>
        <v>6290963.6799978735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1830830.0334751573</v>
      </c>
      <c r="R152" s="25">
        <f t="array" aca="1" ref="R152" ca="1">INDEX('Lorri 401b'!L:L,MATCH('Retirement Calculator'!A152,'Lorri 401b'!N:N,0),0)</f>
        <v>4456169.8497231239</v>
      </c>
      <c r="S152" s="25">
        <f t="shared" ca="1" si="7"/>
        <v>6286999.8831982818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1830027.8804276094</v>
      </c>
      <c r="R153" s="25">
        <f t="array" aca="1" ref="R153" ca="1">INDEX('Lorri 401b'!L:L,MATCH('Retirement Calculator'!A153,'Lorri 401b'!N:N,0),0)</f>
        <v>4452991.6901510814</v>
      </c>
      <c r="S153" s="25">
        <f t="shared" ca="1" si="7"/>
        <v>6283019.5705786906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1829222.3850756967</v>
      </c>
      <c r="R154" s="25">
        <f t="array" aca="1" ref="R154" ca="1">INDEX('Lorri 401b'!L:L,MATCH('Retirement Calculator'!A154,'Lorri 401b'!N:N,0),0)</f>
        <v>4449800.2882474884</v>
      </c>
      <c r="S154" s="25">
        <f t="shared" ca="1" si="7"/>
        <v>6279022.6733231852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1828413.533493151</v>
      </c>
      <c r="R155" s="25">
        <f t="array" aca="1" ref="R155" ca="1">INDEX('Lorri 401b'!L:L,MATCH('Retirement Calculator'!A155,'Lorri 401b'!N:N,0),0)</f>
        <v>4446595.588835964</v>
      </c>
      <c r="S155" s="25">
        <f t="shared" ca="1" si="7"/>
        <v>6275009.1223291149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1827601.3116956779</v>
      </c>
      <c r="R156" s="25">
        <f t="array" aca="1" ref="R156" ca="1">INDEX('Lorri 401b'!L:L,MATCH('Retirement Calculator'!A156,'Lorri 401b'!N:N,0),0)</f>
        <v>4443377.5365102245</v>
      </c>
      <c r="S156" s="25">
        <f t="shared" ca="1" si="7"/>
        <v>6270978.8482059026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1826785.7056407155</v>
      </c>
      <c r="R157" s="25">
        <f t="array" aca="1" ref="R157" ca="1">INDEX('Lorri 401b'!L:L,MATCH('Retirement Calculator'!A157,'Lorri 401b'!N:N,0),0)</f>
        <v>4440146.0756331282</v>
      </c>
      <c r="S157" s="25">
        <f t="shared" ca="1" si="7"/>
        <v>6266931.7812738437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1825966.7012271907</v>
      </c>
      <c r="R158" s="25">
        <f t="array" aca="1" ref="R158" ca="1">INDEX('Lorri 401b'!L:L,MATCH('Retirement Calculator'!A158,'Lorri 401b'!N:N,0),0)</f>
        <v>4436901.1503357105</v>
      </c>
      <c r="S158" s="25">
        <f t="shared" ca="1" si="7"/>
        <v>6262867.8515629014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1825144.2842952763</v>
      </c>
      <c r="R159" s="25">
        <f t="array" aca="1" ref="R159" ca="1">INDEX('Lorri 401b'!L:L,MATCH('Retirement Calculator'!A159,'Lorri 401b'!N:N,0),0)</f>
        <v>4433642.7045162199</v>
      </c>
      <c r="S159" s="25">
        <f t="shared" ca="1" si="7"/>
        <v>6258786.9888114966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1824318.4406261456</v>
      </c>
      <c r="R160" s="25">
        <f t="array" aca="1" ref="R160" ca="1">INDEX('Lorri 401b'!L:L,MATCH('Retirement Calculator'!A160,'Lorri 401b'!N:N,0),0)</f>
        <v>4430370.6818391485</v>
      </c>
      <c r="S160" s="25">
        <f t="shared" ca="1" si="7"/>
        <v>6254689.1224652939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1823489.1559417266</v>
      </c>
      <c r="R161" s="25">
        <f t="array" aca="1" ref="R161" ca="1">INDEX('Lorri 401b'!L:L,MATCH('Retirement Calculator'!A161,'Lorri 401b'!N:N,0),0)</f>
        <v>4427085.025734256</v>
      </c>
      <c r="S161" s="25">
        <f t="shared" ca="1" si="7"/>
        <v>6250574.1816759827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1822656.4159044561</v>
      </c>
      <c r="R162" s="25">
        <f t="array" aca="1" ref="R162" ca="1">INDEX('Lorri 401b'!L:L,MATCH('Retirement Calculator'!A162,'Lorri 401b'!N:N,0),0)</f>
        <v>4423785.6793955928</v>
      </c>
      <c r="S162" s="25">
        <f t="shared" ca="1" si="7"/>
        <v>6246442.0953000486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1821820.2061170302</v>
      </c>
      <c r="R163" s="25">
        <f t="array" aca="1" ref="R163" ca="1">INDEX('Lorri 401b'!L:L,MATCH('Retirement Calculator'!A163,'Lorri 401b'!N:N,0),0)</f>
        <v>4420472.5857805191</v>
      </c>
      <c r="S163" s="25">
        <f t="shared" ca="1" si="7"/>
        <v>6242292.7918975493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1820980.5121221568</v>
      </c>
      <c r="R164" s="25">
        <f t="array" aca="1" ref="R164" ca="1">INDEX('Lorri 401b'!L:L,MATCH('Retirement Calculator'!A164,'Lorri 401b'!N:N,0),0)</f>
        <v>4417145.6876087151</v>
      </c>
      <c r="S164" s="25">
        <f t="shared" ca="1" si="7"/>
        <v>6238126.1997308722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1820137.3194023047</v>
      </c>
      <c r="R165" s="25">
        <f t="array" aca="1" ref="R165" ca="1">INDEX('Lorri 401b'!L:L,MATCH('Retirement Calculator'!A165,'Lorri 401b'!N:N,0),0)</f>
        <v>4413804.9273611959</v>
      </c>
      <c r="S165" s="25">
        <f t="shared" ca="1" si="7"/>
        <v>6233942.2467635004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1819290.6133794533</v>
      </c>
      <c r="R166" s="25">
        <f t="array" aca="1" ref="R166" ca="1">INDEX('Lorri 401b'!L:L,MATCH('Retirement Calculator'!A166,'Lorri 401b'!N:N,0),0)</f>
        <v>4410450.2472793115</v>
      </c>
      <c r="S166" s="25">
        <f t="shared" ca="1" si="7"/>
        <v>6229740.8606587648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1818440.3794148399</v>
      </c>
      <c r="R167" s="25">
        <f t="array" aca="1" ref="R167" ca="1">INDEX('Lorri 401b'!L:L,MATCH('Retirement Calculator'!A167,'Lorri 401b'!N:N,0),0)</f>
        <v>4407081.5893637529</v>
      </c>
      <c r="S167" s="25">
        <f t="shared" ca="1" si="7"/>
        <v>6225521.9687785925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1817586.6028087074</v>
      </c>
      <c r="R168" s="25">
        <f t="array" aca="1" ref="R168" ca="1">INDEX('Lorri 401b'!L:L,MATCH('Retirement Calculator'!A168,'Lorri 401b'!N:N,0),0)</f>
        <v>4403698.8953735456</v>
      </c>
      <c r="S168" s="25">
        <f t="shared" ca="1" si="7"/>
        <v>6221285.498182253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1816729.2688000493</v>
      </c>
      <c r="R169" s="25">
        <f t="array" aca="1" ref="R169" ca="1">INDEX('Lorri 401b'!L:L,MATCH('Retirement Calculator'!A169,'Lorri 401b'!N:N,0),0)</f>
        <v>4400302.1068250462</v>
      </c>
      <c r="S169" s="25">
        <f t="shared" ca="1" si="7"/>
        <v>6217031.3756250953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1815868.3625663552</v>
      </c>
      <c r="R170" s="25">
        <f t="array" aca="1" ref="R170" ca="1">INDEX('Lorri 401b'!L:L,MATCH('Retirement Calculator'!A170,'Lorri 401b'!N:N,0),0)</f>
        <v>4396891.164990928</v>
      </c>
      <c r="S170" s="25">
        <f t="shared" ca="1" si="7"/>
        <v>6212759.5275572836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1815003.8692233539</v>
      </c>
      <c r="R171" s="25">
        <f t="array" aca="1" ref="R171" ca="1">INDEX('Lorri 401b'!L:L,MATCH('Retirement Calculator'!A171,'Lorri 401b'!N:N,0),0)</f>
        <v>4393466.0108991675</v>
      </c>
      <c r="S171" s="25">
        <f t="shared" ca="1" si="7"/>
        <v>6208469.8801225219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1814135.7738247567</v>
      </c>
      <c r="R172" s="25">
        <f t="array" aca="1" ref="R172" ca="1">INDEX('Lorri 401b'!L:L,MATCH('Retirement Calculator'!A172,'Lorri 401b'!N:N,0),0)</f>
        <v>4390026.5853320248</v>
      </c>
      <c r="S172" s="25">
        <f t="shared" ca="1" si="7"/>
        <v>6204162.3591567818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1813264.0613619988</v>
      </c>
      <c r="R173" s="25">
        <f t="array" aca="1" ref="R173" ca="1">INDEX('Lorri 401b'!L:L,MATCH('Retirement Calculator'!A173,'Lorri 401b'!N:N,0),0)</f>
        <v>4386572.8288250193</v>
      </c>
      <c r="S173" s="25">
        <f t="shared" ca="1" si="7"/>
        <v>6199836.8901870176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1812388.7167639793</v>
      </c>
      <c r="R174" s="25">
        <f t="array" aca="1" ref="R174" ca="1">INDEX('Lorri 401b'!L:L,MATCH('Retirement Calculator'!A174,'Lorri 401b'!N:N,0),0)</f>
        <v>4383104.6816659011</v>
      </c>
      <c r="S174" s="25">
        <f t="shared" ca="1" si="7"/>
        <v>6195493.3984298799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1811509.7248968014</v>
      </c>
      <c r="R175" s="25">
        <f t="array" aca="1" ref="R175" ca="1">INDEX('Lorri 401b'!L:L,MATCH('Retirement Calculator'!A175,'Lorri 401b'!N:N,0),0)</f>
        <v>4379622.0838936195</v>
      </c>
      <c r="S175" s="25">
        <f t="shared" ca="1" si="7"/>
        <v>6191131.8087904211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1810627.0705635103</v>
      </c>
      <c r="R176" s="25">
        <f t="array" aca="1" ref="R176" ca="1">INDEX('Lorri 401b'!L:L,MATCH('Retirement Calculator'!A176,'Lorri 401b'!N:N,0),0)</f>
        <v>4376124.9752972871</v>
      </c>
      <c r="S176" s="25">
        <f t="shared" ca="1" si="7"/>
        <v>6186752.0458607972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1809740.7385038305</v>
      </c>
      <c r="R177" s="25">
        <f t="array" aca="1" ref="R177" ca="1">INDEX('Lorri 401b'!L:L,MATCH('Retirement Calculator'!A177,'Lorri 401b'!N:N,0),0)</f>
        <v>4372613.295415137</v>
      </c>
      <c r="S177" s="25">
        <f t="shared" ca="1" si="7"/>
        <v>6182354.0339189675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1808850.7133939019</v>
      </c>
      <c r="R178" s="25">
        <f t="array" aca="1" ref="R178" ca="1">INDEX('Lorri 401b'!L:L,MATCH('Retirement Calculator'!A178,'Lorri 401b'!N:N,0),0)</f>
        <v>4369086.9835334774</v>
      </c>
      <c r="S178" s="25">
        <f t="shared" ca="1" si="7"/>
        <v>6177937.6969273798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1807956.9798460153</v>
      </c>
      <c r="R179" s="25">
        <f t="array" aca="1" ref="R179" ca="1">INDEX('Lorri 401b'!L:L,MATCH('Retirement Calculator'!A179,'Lorri 401b'!N:N,0),0)</f>
        <v>4365545.9786856445</v>
      </c>
      <c r="S179" s="25">
        <f t="shared" ca="1" si="7"/>
        <v>6173502.95853166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1807059.5224083459</v>
      </c>
      <c r="R180" s="25">
        <f t="array" aca="1" ref="R180" ca="1">INDEX('Lorri 401b'!L:L,MATCH('Retirement Calculator'!A180,'Lorri 401b'!N:N,0),0)</f>
        <v>4361990.2196509456</v>
      </c>
      <c r="S180" s="25">
        <f t="shared" ca="1" si="7"/>
        <v>6169049.7420592913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1806158.3255646862</v>
      </c>
      <c r="R181" s="25">
        <f t="array" aca="1" ref="R181" ca="1">INDEX('Lorri 401b'!L:L,MATCH('Retirement Calculator'!A181,'Lorri 401b'!N:N,0),0)</f>
        <v>4358419.644953602</v>
      </c>
      <c r="S181" s="25">
        <f t="shared" ca="1" si="7"/>
        <v>6164577.9705182882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1805253.373734178</v>
      </c>
      <c r="R182" s="25">
        <f t="array" aca="1" ref="R182" ca="1">INDEX('Lorri 401b'!L:L,MATCH('Retirement Calculator'!A182,'Lorri 401b'!N:N,0),0)</f>
        <v>4354834.1928616865</v>
      </c>
      <c r="S182" s="25">
        <f t="shared" ca="1" si="7"/>
        <v>6160087.5665958645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1804344.6512710426</v>
      </c>
      <c r="R183" s="25">
        <f t="array" aca="1" ref="R183" ca="1">INDEX('Lorri 401b'!L:L,MATCH('Retirement Calculator'!A183,'Lorri 401b'!N:N,0),0)</f>
        <v>4351233.8013860546</v>
      </c>
      <c r="S183" s="25">
        <f t="shared" ca="1" si="7"/>
        <v>6155578.452657097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1803432.1424643109</v>
      </c>
      <c r="R184" s="25">
        <f t="array" aca="1" ref="R184" ca="1">INDEX('Lorri 401b'!L:L,MATCH('Retirement Calculator'!A184,'Lorri 401b'!N:N,0),0)</f>
        <v>4347618.4082792737</v>
      </c>
      <c r="S184" s="25">
        <f t="shared" ca="1" si="7"/>
        <v>6151050.5507435845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1802515.831537551</v>
      </c>
      <c r="R185" s="25">
        <f t="array" aca="1" ref="R185" ca="1">INDEX('Lorri 401b'!L:L,MATCH('Retirement Calculator'!A185,'Lorri 401b'!N:N,0),0)</f>
        <v>4343987.9510345478</v>
      </c>
      <c r="S185" s="25">
        <f t="shared" ca="1" si="7"/>
        <v>6146503.782572099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1801595.7026485964</v>
      </c>
      <c r="R186" s="25">
        <f t="array" aca="1" ref="R186" ca="1">INDEX('Lorri 401b'!L:L,MATCH('Retirement Calculator'!A186,'Lorri 401b'!N:N,0),0)</f>
        <v>4340342.3668846358</v>
      </c>
      <c r="S186" s="25">
        <f t="shared" ca="1" si="7"/>
        <v>6141938.0695332326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1800671.7398892711</v>
      </c>
      <c r="R187" s="25">
        <f t="array" aca="1" ref="R187" ca="1">INDEX('Lorri 401b'!L:L,MATCH('Retirement Calculator'!A187,'Lorri 401b'!N:N,0),0)</f>
        <v>4336681.5928007662</v>
      </c>
      <c r="S187" s="25">
        <f t="shared" ca="1" si="7"/>
        <v>6137353.3326900378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1799743.9272851152</v>
      </c>
      <c r="R188" s="25">
        <f t="array" aca="1" ref="R188" ca="1">INDEX('Lorri 401b'!L:L,MATCH('Retirement Calculator'!A188,'Lorri 401b'!N:N,0),0)</f>
        <v>4333005.5654915469</v>
      </c>
      <c r="S188" s="25">
        <f t="shared" ca="1" si="7"/>
        <v>6132749.4927766621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1798812.2487951089</v>
      </c>
      <c r="R189" s="25">
        <f t="array" aca="1" ref="R189" ca="1">INDEX('Lorri 401b'!L:L,MATCH('Retirement Calculator'!A189,'Lorri 401b'!N:N,0),0)</f>
        <v>4329314.2214018721</v>
      </c>
      <c r="S189" s="25">
        <f t="shared" ca="1" si="7"/>
        <v>6128126.470196981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1797876.6883113941</v>
      </c>
      <c r="R190" s="25">
        <f t="array" aca="1" ref="R190" ca="1">INDEX('Lorri 401b'!L:L,MATCH('Retirement Calculator'!A190,'Lorri 401b'!N:N,0),0)</f>
        <v>4325607.4967118241</v>
      </c>
      <c r="S190" s="25">
        <f t="shared" ca="1" si="7"/>
        <v>6123484.1850232184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1796937.2296589972</v>
      </c>
      <c r="R191" s="25">
        <f t="array" aca="1" ref="R191" ca="1">INDEX('Lorri 401b'!L:L,MATCH('Retirement Calculator'!A191,'Lorri 401b'!N:N,0),0)</f>
        <v>4321885.3273355672</v>
      </c>
      <c r="S191" s="25">
        <f t="shared" ca="1" si="7"/>
        <v>6118822.5569945648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1795993.8565955486</v>
      </c>
      <c r="R192" s="25">
        <f t="array" aca="1" ref="R192" ca="1">INDEX('Lorri 401b'!L:L,MATCH('Retirement Calculator'!A192,'Lorri 401b'!N:N,0),0)</f>
        <v>4318147.6489202427</v>
      </c>
      <c r="S192" s="25">
        <f t="shared" ca="1" si="7"/>
        <v>6114141.5055157915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1795046.5528110024</v>
      </c>
      <c r="R193" s="25">
        <f t="array" aca="1" ref="R193" ca="1">INDEX('Lorri 401b'!L:L,MATCH('Retirement Calculator'!A193,'Lorri 401b'!N:N,0),0)</f>
        <v>4314394.3968448546</v>
      </c>
      <c r="S193" s="25">
        <f t="shared" ca="1" si="7"/>
        <v>6109440.9496558569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1794095.3019273537</v>
      </c>
      <c r="R194" s="25">
        <f t="array" aca="1" ref="R194" ca="1">INDEX('Lorri 401b'!L:L,MATCH('Retirement Calculator'!A194,'Lorri 401b'!N:N,0),0)</f>
        <v>4310625.5062191524</v>
      </c>
      <c r="S194" s="25">
        <f t="shared" ca="1" si="7"/>
        <v>6104720.8081465065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1793140.0874983566</v>
      </c>
      <c r="R195" s="25">
        <f t="array" aca="1" ref="R195" ca="1">INDEX('Lorri 401b'!L:L,MATCH('Retirement Calculator'!A195,'Lorri 401b'!N:N,0),0)</f>
        <v>4306840.9118825095</v>
      </c>
      <c r="S195" s="25">
        <f t="shared" ca="1" si="7"/>
        <v>6099980.9993808661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1792180.8930092386</v>
      </c>
      <c r="R196" s="25">
        <f t="array" aca="1" ref="R196" ca="1">INDEX('Lorri 401b'!L:L,MATCH('Retirement Calculator'!A196,'Lorri 401b'!N:N,0),0)</f>
        <v>4303040.5484027974</v>
      </c>
      <c r="S196" s="25">
        <f t="shared" ca="1" si="7"/>
        <v>6095221.4414120363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1791217.7018764161</v>
      </c>
      <c r="R197" s="25">
        <f t="array" aca="1" ref="R197" ca="1">INDEX('Lorri 401b'!L:L,MATCH('Retirement Calculator'!A197,'Lorri 401b'!N:N,0),0)</f>
        <v>4299224.3500752533</v>
      </c>
      <c r="S197" s="25">
        <f t="shared" ca="1" si="7"/>
        <v>6090442.0519516692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1790250.4974472066</v>
      </c>
      <c r="R198" s="25">
        <f t="array" aca="1" ref="R198" ca="1">INDEX('Lorri 401b'!L:L,MATCH('Retirement Calculator'!A198,'Lorri 401b'!N:N,0),0)</f>
        <v>4295392.2509213444</v>
      </c>
      <c r="S198" s="25">
        <f t="shared" ca="1" si="7"/>
        <v>6085642.748368551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1789279.2629995423</v>
      </c>
      <c r="R199" s="25">
        <f t="array" aca="1" ref="R199" ca="1">INDEX('Lorri 401b'!L:L,MATCH('Retirement Calculator'!A199,'Lorri 401b'!N:N,0),0)</f>
        <v>4291544.1846876275</v>
      </c>
      <c r="S199" s="25">
        <f t="shared" ca="1" si="7"/>
        <v>6080823.4476871695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1788303.9817416794</v>
      </c>
      <c r="R200" s="25">
        <f t="array" aca="1" ref="R200" ca="1">INDEX('Lorri 401b'!L:L,MATCH('Retirement Calculator'!A200,'Lorri 401b'!N:N,0),0)</f>
        <v>4287680.0848446032</v>
      </c>
      <c r="S200" s="25">
        <f t="shared" ca="1" si="7"/>
        <v>6075984.0665862821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1787324.6368119086</v>
      </c>
      <c r="R201" s="25">
        <f t="array" aca="1" ref="R201" ca="1">INDEX('Lorri 401b'!L:L,MATCH('Retirement Calculator'!A201,'Lorri 401b'!N:N,0),0)</f>
        <v>4283799.8845855668</v>
      </c>
      <c r="S201" s="25">
        <f t="shared" ca="1" si="7"/>
        <v>6071124.5213974752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1786341.2112782637</v>
      </c>
      <c r="R202" s="25">
        <f t="array" aca="1" ref="R202" ca="1">INDEX('Lorri 401b'!L:L,MATCH('Retirement Calculator'!A202,'Lorri 401b'!N:N,0),0)</f>
        <v>4279903.5168254506</v>
      </c>
      <c r="S202" s="25">
        <f t="shared" ca="1" si="7"/>
        <v>6066244.7281037141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1785353.6881382286</v>
      </c>
      <c r="R203" s="25">
        <f t="array" aca="1" ref="R203" ca="1">INDEX('Lorri 401b'!L:L,MATCH('Retirement Calculator'!A203,'Lorri 401b'!N:N,0),0)</f>
        <v>4275990.9141996671</v>
      </c>
      <c r="S203" s="25">
        <f t="shared" ca="1" si="7"/>
        <v>6061344.6023378959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1784362.0503184434</v>
      </c>
      <c r="R204" s="25">
        <f t="array" aca="1" ref="R204" ca="1">INDEX('Lorri 401b'!L:L,MATCH('Retirement Calculator'!A204,'Lorri 401b'!N:N,0),0)</f>
        <v>4272062.009062943</v>
      </c>
      <c r="S204" s="25">
        <f t="shared" ca="1" si="7"/>
        <v>6056424.0593813863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1783366.2806744091</v>
      </c>
      <c r="R205" s="25">
        <f t="array" aca="1" ref="R205" ca="1">INDEX('Lorri 401b'!L:L,MATCH('Retirement Calculator'!A205,'Lorri 401b'!N:N,0),0)</f>
        <v>4268116.7334881499</v>
      </c>
      <c r="S205" s="25">
        <f t="shared" ca="1" si="7"/>
        <v>6051483.0141625591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1782366.3619901915</v>
      </c>
      <c r="R206" s="25">
        <f t="array" aca="1" ref="R206" ca="1">INDEX('Lorri 401b'!L:L,MATCH('Retirement Calculator'!A206,'Lorri 401b'!N:N,0),0)</f>
        <v>4264155.0192651283</v>
      </c>
      <c r="S206" s="25">
        <f t="shared" ca="1" si="7"/>
        <v>6046521.3812553193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1781362.2769781228</v>
      </c>
      <c r="R207" s="25">
        <f t="array" aca="1" ref="R207" ca="1">INDEX('Lorri 401b'!L:L,MATCH('Retirement Calculator'!A207,'Lorri 401b'!N:N,0),0)</f>
        <v>4260176.7978995107</v>
      </c>
      <c r="S207" s="25">
        <f t="shared" ca="1" si="7"/>
        <v>6041539.0748776337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1780354.0082785038</v>
      </c>
      <c r="R208" s="25">
        <f t="array" aca="1" ref="R208" ca="1">INDEX('Lorri 401b'!L:L,MATCH('Retirement Calculator'!A208,'Lorri 401b'!N:N,0),0)</f>
        <v>4256182.0006115362</v>
      </c>
      <c r="S208" s="25">
        <f t="shared" ca="1" si="7"/>
        <v>6036536.0088900402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1779341.5384593031</v>
      </c>
      <c r="R209" s="25">
        <f t="array" aca="1" ref="R209" ca="1">INDEX('Lorri 401b'!L:L,MATCH('Retirement Calculator'!A209,'Lorri 401b'!N:N,0),0)</f>
        <v>4252170.5583348619</v>
      </c>
      <c r="S209" s="25">
        <f t="shared" ca="1" si="7"/>
        <v>6031512.0967941647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1778324.8500158559</v>
      </c>
      <c r="R210" s="25">
        <f t="array" aca="1" ref="R210" ca="1">INDEX('Lorri 401b'!L:L,MATCH('Retirement Calculator'!A210,'Lorri 401b'!N:N,0),0)</f>
        <v>4248142.401715368</v>
      </c>
      <c r="S210" s="25">
        <f t="shared" ca="1" si="7"/>
        <v>6026467.2517312244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1777303.9253705607</v>
      </c>
      <c r="R211" s="25">
        <f t="array" aca="1" ref="R211" ca="1">INDEX('Lorri 401b'!L:L,MATCH('Retirement Calculator'!A211,'Lorri 401b'!N:N,0),0)</f>
        <v>4244097.4611099595</v>
      </c>
      <c r="S211" s="25">
        <f t="shared" ca="1" si="7"/>
        <v>6021401.3864805205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1776278.7468725769</v>
      </c>
      <c r="R212" s="25">
        <f t="array" aca="1" ref="R212" ca="1">INDEX('Lorri 401b'!L:L,MATCH('Retirement Calculator'!A212,'Lorri 401b'!N:N,0),0)</f>
        <v>4240035.6665853616</v>
      </c>
      <c r="S212" s="25">
        <f t="shared" ca="1" si="7"/>
        <v>6016314.4134579385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1775249.2967975182</v>
      </c>
      <c r="R213" s="25">
        <f t="array" aca="1" ref="R213" ca="1">INDEX('Lorri 401b'!L:L,MATCH('Retirement Calculator'!A213,'Lorri 401b'!N:N,0),0)</f>
        <v>4235956.9479169119</v>
      </c>
      <c r="S213" s="25">
        <f t="shared" ca="1" si="7"/>
        <v>6011206.2447144296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1774215.5573471468</v>
      </c>
      <c r="R214" s="25">
        <f t="array" aca="1" ref="R214" ca="1">INDEX('Lorri 401b'!L:L,MATCH('Retirement Calculator'!A214,'Lorri 401b'!N:N,0),0)</f>
        <v>4231861.2345873434</v>
      </c>
      <c r="S214" s="25">
        <f t="shared" ca="1" si="7"/>
        <v>6006076.7919344902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1773177.5106490655</v>
      </c>
      <c r="R215" s="25">
        <f t="array" aca="1" ref="R215" ca="1">INDEX('Lorri 401b'!L:L,MATCH('Retirement Calculator'!A215,'Lorri 401b'!N:N,0),0)</f>
        <v>4227748.4557855679</v>
      </c>
      <c r="S215" s="25">
        <f t="shared" ca="1" si="7"/>
        <v>6000925.9664346334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1772135.1387564088</v>
      </c>
      <c r="R216" s="25">
        <f t="array" aca="1" ref="R216" ca="1">INDEX('Lorri 401b'!L:L,MATCH('Retirement Calculator'!A216,'Lorri 401b'!N:N,0),0)</f>
        <v>4223618.5404054523</v>
      </c>
      <c r="S216" s="25">
        <f t="shared" ca="1" si="7"/>
        <v>5995753.6791618615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1771088.4236475327</v>
      </c>
      <c r="R217" s="25">
        <f t="array" aca="1" ref="R217" ca="1">INDEX('Lorri 401b'!L:L,MATCH('Retirement Calculator'!A217,'Lorri 401b'!N:N,0),0)</f>
        <v>4219471.4170445856</v>
      </c>
      <c r="S217" s="25">
        <f t="shared" ca="1" si="7"/>
        <v>5990559.8406921178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1770037.3472257031</v>
      </c>
      <c r="R218" s="25">
        <f t="array" aca="1" ref="R218" ca="1">INDEX('Lorri 401b'!L:L,MATCH('Retirement Calculator'!A218,'Lorri 401b'!N:N,0),0)</f>
        <v>4215307.0140030487</v>
      </c>
      <c r="S218" s="25">
        <f t="shared" ca="1" si="7"/>
        <v>5985344.3612287519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1768981.8913187825</v>
      </c>
      <c r="R219" s="25">
        <f t="array" aca="1" ref="R219" ca="1">INDEX('Lorri 401b'!L:L,MATCH('Retirement Calculator'!A219,'Lorri 401b'!N:N,0),0)</f>
        <v>4211125.2592821717</v>
      </c>
      <c r="S219" s="25">
        <f t="shared" ca="1" si="7"/>
        <v>5980107.150600954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1767922.0376789162</v>
      </c>
      <c r="R220" s="25">
        <f t="array" aca="1" ref="R220" ca="1">INDEX('Lorri 401b'!L:L,MATCH('Retirement Calculator'!A220,'Lorri 401b'!N:N,0),0)</f>
        <v>4206926.0805832911</v>
      </c>
      <c r="S220" s="25">
        <f t="shared" ca="1" si="7"/>
        <v>5974848.1182622071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1766857.7679822173</v>
      </c>
      <c r="R221" s="25">
        <f t="array" aca="1" ref="R221" ca="1">INDEX('Lorri 401b'!L:L,MATCH('Retirement Calculator'!A221,'Lorri 401b'!N:N,0),0)</f>
        <v>4202709.4053064985</v>
      </c>
      <c r="S221" s="25">
        <f t="shared" ca="1" si="7"/>
        <v>5969567.173288716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1765789.0638284488</v>
      </c>
      <c r="R222" s="25">
        <f t="array" aca="1" ref="R222" ca="1">INDEX('Lorri 401b'!L:L,MATCH('Retirement Calculator'!A222,'Lorri 401b'!N:N,0),0)</f>
        <v>4198475.1605493864</v>
      </c>
      <c r="S222" s="25">
        <f t="shared" ca="1" si="7"/>
        <v>5964264.2243778352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1764715.9067407062</v>
      </c>
      <c r="R223" s="25">
        <f t="array" aca="1" ref="R223" ca="1">INDEX('Lorri 401b'!L:L,MATCH('Retirement Calculator'!A223,'Lorri 401b'!N:N,0),0)</f>
        <v>4194223.2731057857</v>
      </c>
      <c r="S223" s="25">
        <f t="shared" ca="1" si="7"/>
        <v>5958939.1798464917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1763638.278165098</v>
      </c>
      <c r="R224" s="25">
        <f t="array" aca="1" ref="R224" ca="1">INDEX('Lorri 401b'!L:L,MATCH('Retirement Calculator'!A224,'Lorri 401b'!N:N,0),0)</f>
        <v>4189953.6694645034</v>
      </c>
      <c r="S224" s="25">
        <f t="shared" ca="1" si="7"/>
        <v>5953591.9476296017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1762556.1594704248</v>
      </c>
      <c r="R225" s="25">
        <f t="array" aca="1" ref="R225" ca="1">INDEX('Lorri 401b'!L:L,MATCH('Retirement Calculator'!A225,'Lorri 401b'!N:N,0),0)</f>
        <v>4185666.2758080494</v>
      </c>
      <c r="S225" s="25">
        <f t="shared" ca="1" si="7"/>
        <v>5948222.4352784744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1761469.531947857</v>
      </c>
      <c r="R226" s="25">
        <f t="array" aca="1" ref="R226" ca="1">INDEX('Lorri 401b'!L:L,MATCH('Retirement Calculator'!A226,'Lorri 401b'!N:N,0),0)</f>
        <v>4181361.01801136</v>
      </c>
      <c r="S226" s="25">
        <f t="shared" ca="1" si="7"/>
        <v>5942830.5499592172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1760378.3768106119</v>
      </c>
      <c r="R227" s="25">
        <f t="array" aca="1" ref="R227" ca="1">INDEX('Lorri 401b'!L:L,MATCH('Retirement Calculator'!A227,'Lorri 401b'!N:N,0),0)</f>
        <v>4177037.8216405176</v>
      </c>
      <c r="S227" s="25">
        <f t="shared" ca="1" si="7"/>
        <v>5937416.1984511297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1759282.6751936283</v>
      </c>
      <c r="R228" s="25">
        <f t="array" aca="1" ref="R228" ca="1">INDEX('Lorri 401b'!L:L,MATCH('Retirement Calculator'!A228,'Lorri 401b'!N:N,0),0)</f>
        <v>4172696.6119514634</v>
      </c>
      <c r="S228" s="25">
        <f t="shared" ca="1" si="7"/>
        <v>5931979.2871450912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1758182.4081532406</v>
      </c>
      <c r="R229" s="25">
        <f t="array" aca="1" ref="R229" ca="1">INDEX('Lorri 401b'!L:L,MATCH('Retirement Calculator'!A229,'Lorri 401b'!N:N,0),0)</f>
        <v>4168337.3138887049</v>
      </c>
      <c r="S229" s="25">
        <f t="shared" ca="1" si="7"/>
        <v>5926519.7220419459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1757077.5566668513</v>
      </c>
      <c r="R230" s="25">
        <f t="array" aca="1" ref="R230" ca="1">INDEX('Lorri 401b'!L:L,MATCH('Retirement Calculator'!A230,'Lorri 401b'!N:N,0),0)</f>
        <v>4163959.8520840183</v>
      </c>
      <c r="S230" s="25">
        <f t="shared" ca="1" si="7"/>
        <v>5921037.4087508693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1755968.101632602</v>
      </c>
      <c r="R231" s="25">
        <f t="array" aca="1" ref="R231" ca="1">INDEX('Lorri 401b'!L:L,MATCH('Retirement Calculator'!A231,'Lorri 401b'!N:N,0),0)</f>
        <v>4159564.1508551454</v>
      </c>
      <c r="S231" s="25">
        <f t="shared" ca="1" si="7"/>
        <v>5915532.252487747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1754854.0238690434</v>
      </c>
      <c r="R232" s="25">
        <f t="array" aca="1" ref="R232" ca="1">INDEX('Lorri 401b'!L:L,MATCH('Retirement Calculator'!A232,'Lorri 401b'!N:N,0),0)</f>
        <v>4155150.1342044855</v>
      </c>
      <c r="S232" s="25">
        <f t="shared" ca="1" si="7"/>
        <v>5910004.1580735287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1753735.3041148034</v>
      </c>
      <c r="R233" s="25">
        <f t="array" aca="1" ref="R233" ca="1">INDEX('Lorri 401b'!L:L,MATCH('Retirement Calculator'!A233,'Lorri 401b'!N:N,0),0)</f>
        <v>4150717.7258177814</v>
      </c>
      <c r="S233" s="25">
        <f t="shared" ca="1" si="7"/>
        <v>5904453.0299325846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1752611.923028254</v>
      </c>
      <c r="R234" s="25">
        <f t="array" aca="1" ref="R234" ca="1">INDEX('Lorri 401b'!L:L,MATCH('Retirement Calculator'!A234,'Lorri 401b'!N:N,0),0)</f>
        <v>4146266.849062799</v>
      </c>
      <c r="S234" s="25">
        <f t="shared" ca="1" si="7"/>
        <v>5898878.7720910534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1751483.8611871772</v>
      </c>
      <c r="R235" s="25">
        <f t="array" aca="1" ref="R235" ca="1">INDEX('Lorri 401b'!L:L,MATCH('Retirement Calculator'!A235,'Lorri 401b'!N:N,0),0)</f>
        <v>4141797.4269880042</v>
      </c>
      <c r="S235" s="25">
        <f t="shared" ca="1" si="7"/>
        <v>5893281.2881751815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1750351.0990884295</v>
      </c>
      <c r="R236" s="25">
        <f t="array" aca="1" ref="R236" ca="1">INDEX('Lorri 401b'!L:L,MATCH('Retirement Calculator'!A236,'Lorri 401b'!N:N,0),0)</f>
        <v>4137309.3823212315</v>
      </c>
      <c r="S236" s="25">
        <f t="shared" ca="1" si="7"/>
        <v>5887660.4814096615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1749213.6171476035</v>
      </c>
      <c r="R237" s="25">
        <f t="array" aca="1" ref="R237" ca="1">INDEX('Lorri 401b'!L:L,MATCH('Retirement Calculator'!A237,'Lorri 401b'!N:N,0),0)</f>
        <v>4132802.6374683469</v>
      </c>
      <c r="S237" s="25">
        <f t="shared" ca="1" si="7"/>
        <v>5882016.2546159504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1748071.3956986908</v>
      </c>
      <c r="R238" s="25">
        <f t="array" aca="1" ref="R238" ca="1">INDEX('Lorri 401b'!L:L,MATCH('Retirement Calculator'!A238,'Lorri 401b'!N:N,0),0)</f>
        <v>4128277.1145119085</v>
      </c>
      <c r="S238" s="25">
        <f t="shared" ca="1" si="7"/>
        <v>5876348.5102105998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1746924.4149937409</v>
      </c>
      <c r="R239" s="25">
        <f t="array" aca="1" ref="R239" ca="1">INDEX('Lorri 401b'!L:L,MATCH('Retirement Calculator'!A239,'Lorri 401b'!N:N,0),0)</f>
        <v>4123732.7352098185</v>
      </c>
      <c r="S239" s="25">
        <f t="shared" ca="1" si="7"/>
        <v>5870657.1502035595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1745772.6552025203</v>
      </c>
      <c r="R240" s="25">
        <f t="array" aca="1" ref="R240" ca="1">INDEX('Lorri 401b'!L:L,MATCH('Retirement Calculator'!A240,'Lorri 401b'!N:N,0),0)</f>
        <v>4119169.4209939698</v>
      </c>
      <c r="S240" s="25">
        <f t="shared" ca="1" si="7"/>
        <v>5864942.0761964899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1744616.0964121697</v>
      </c>
      <c r="R241" s="25">
        <f t="array" aca="1" ref="R241" ca="1">INDEX('Lorri 401b'!L:L,MATCH('Retirement Calculator'!A241,'Lorri 401b'!N:N,0),0)</f>
        <v>4114587.0929688886</v>
      </c>
      <c r="S241" s="25">
        <f t="shared" ca="1" si="7"/>
        <v>5859203.1893810583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1743454.7186268594</v>
      </c>
      <c r="R242" s="25">
        <f t="array" aca="1" ref="R242" ca="1">INDEX('Lorri 401b'!L:L,MATCH('Retirement Calculator'!A242,'Lorri 401b'!N:N,0),0)</f>
        <v>4109985.6719103693</v>
      </c>
      <c r="S242" s="25">
        <f t="shared" ca="1" si="7"/>
        <v>5853440.3905372284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1742288.5017674435</v>
      </c>
      <c r="R243" s="25">
        <f t="array" aca="1" ref="R243" ca="1">INDEX('Lorri 401b'!L:L,MATCH('Retirement Calculator'!A243,'Lorri 401b'!N:N,0),0)</f>
        <v>4105365.0782641061</v>
      </c>
      <c r="S243" s="25">
        <f t="shared" ca="1" si="7"/>
        <v>5847653.5800315496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1741117.4256711134</v>
      </c>
      <c r="R244" s="25">
        <f t="array" aca="1" ref="R244" ca="1">INDEX('Lorri 401b'!L:L,MATCH('Retirement Calculator'!A244,'Lorri 401b'!N:N,0),0)</f>
        <v>4100725.2321443171</v>
      </c>
      <c r="S244" s="25">
        <f t="shared" ca="1" si="7"/>
        <v>5841842.6578154303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1739941.4700910486</v>
      </c>
      <c r="R245" s="25">
        <f t="array" aca="1" ref="R245" ca="1">INDEX('Lorri 401b'!L:L,MATCH('Retirement Calculator'!A245,'Lorri 401b'!N:N,0),0)</f>
        <v>4096066.0533323623</v>
      </c>
      <c r="S245" s="25">
        <f t="shared" ca="1" si="7"/>
        <v>5836007.523423411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1738760.6146960668</v>
      </c>
      <c r="R246" s="25">
        <f t="array" aca="1" ref="R246" ca="1">INDEX('Lorri 401b'!L:L,MATCH('Retirement Calculator'!A246,'Lorri 401b'!N:N,0),0)</f>
        <v>4091387.4612753578</v>
      </c>
      <c r="S246" s="25">
        <f t="shared" ca="1" si="7"/>
        <v>5830148.0759714246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1737574.8390702726</v>
      </c>
      <c r="R247" s="25">
        <f t="array" aca="1" ref="R247" ca="1">INDEX('Lorri 401b'!L:L,MATCH('Retirement Calculator'!A247,'Lorri 401b'!N:N,0),0)</f>
        <v>4086689.375084782</v>
      </c>
      <c r="S247" s="25">
        <f t="shared" ca="1" si="7"/>
        <v>5824264.2141550547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1736384.1227127044</v>
      </c>
      <c r="R248" s="25">
        <f t="array" aca="1" ref="R248" ca="1">INDEX('Lorri 401b'!L:L,MATCH('Retirement Calculator'!A248,'Lorri 401b'!N:N,0),0)</f>
        <v>4081971.7135350788</v>
      </c>
      <c r="S248" s="25">
        <f t="shared" ca="1" si="7"/>
        <v>5818355.8362477832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1735188.4450369796</v>
      </c>
      <c r="R249" s="25">
        <f t="array" aca="1" ref="R249" ca="1">INDEX('Lorri 401b'!L:L,MATCH('Retirement Calculator'!A249,'Lorri 401b'!N:N,0),0)</f>
        <v>4077234.3950622519</v>
      </c>
      <c r="S249" s="25">
        <f t="shared" ca="1" si="7"/>
        <v>5812422.8400992313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1733987.7853709392</v>
      </c>
      <c r="R250" s="25">
        <f t="array" aca="1" ref="R250" ca="1">INDEX('Lorri 401b'!L:L,MATCH('Retirement Calculator'!A250,'Lorri 401b'!N:N,0),0)</f>
        <v>4072477.337762455</v>
      </c>
      <c r="S250" s="25">
        <f t="shared" ca="1" si="7"/>
        <v>5806465.1231333939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1732782.1229562904</v>
      </c>
      <c r="R251" s="25">
        <f t="array" aca="1" ref="R251" ca="1">INDEX('Lorri 401b'!L:L,MATCH('Retirement Calculator'!A251,'Lorri 401b'!N:N,0),0)</f>
        <v>4067700.4593905755</v>
      </c>
      <c r="S251" s="25">
        <f t="shared" ca="1" si="7"/>
        <v>5800482.5823468659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1731571.4369482473</v>
      </c>
      <c r="R252" s="25">
        <f t="array" aca="1" ref="R252" ca="1">INDEX('Lorri 401b'!L:L,MATCH('Retirement Calculator'!A252,'Lorri 401b'!N:N,0),0)</f>
        <v>4062903.6773588131</v>
      </c>
      <c r="S252" s="25">
        <f t="shared" ca="1" si="7"/>
        <v>5794475.1143070608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1730355.7064151706</v>
      </c>
      <c r="R253" s="25">
        <f t="array" aca="1" ref="R253" ca="1">INDEX('Lorri 401b'!L:L,MATCH('Retirement Calculator'!A253,'Lorri 401b'!N:N,0),0)</f>
        <v>4058086.908735252</v>
      </c>
      <c r="S253" s="25">
        <f t="shared" ca="1" si="7"/>
        <v>5788442.6151504228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1729134.910338206</v>
      </c>
      <c r="R254" s="25">
        <f t="array" aca="1" ref="R254" ca="1">INDEX('Lorri 401b'!L:L,MATCH('Retirement Calculator'!A254,'Lorri 401b'!N:N,0),0)</f>
        <v>4053250.0702424259</v>
      </c>
      <c r="S254" s="25">
        <f t="shared" ca="1" si="7"/>
        <v>5782384.9805806316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1727909.0276109208</v>
      </c>
      <c r="R255" s="25">
        <f t="array" aca="1" ref="R255" ca="1">INDEX('Lorri 401b'!L:L,MATCH('Retirement Calculator'!A255,'Lorri 401b'!N:N,0),0)</f>
        <v>4048393.0782558797</v>
      </c>
      <c r="S255" s="25">
        <f t="shared" ca="1" si="7"/>
        <v>5776302.105866801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1726678.0370389386</v>
      </c>
      <c r="R256" s="25">
        <f t="array" aca="1" ref="R256" ca="1">INDEX('Lorri 401b'!L:L,MATCH('Retirement Calculator'!A256,'Lorri 401b'!N:N,0),0)</f>
        <v>4043515.848802723</v>
      </c>
      <c r="S256" s="25">
        <f t="shared" ca="1" si="7"/>
        <v>5770193.8858416621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1725441.9173395731</v>
      </c>
      <c r="R257" s="25">
        <f t="array" aca="1" ref="R257" ca="1">INDEX('Lorri 401b'!L:L,MATCH('Retirement Calculator'!A257,'Lorri 401b'!N:N,0),0)</f>
        <v>4038618.2975601782</v>
      </c>
      <c r="S257" s="25">
        <f t="shared" ca="1" si="7"/>
        <v>5764060.2148997514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1724200.6471414603</v>
      </c>
      <c r="R258" s="25">
        <f t="array" aca="1" ref="R258" ca="1">INDEX('Lorri 401b'!L:L,MATCH('Retirement Calculator'!A258,'Lorri 401b'!N:N,0),0)</f>
        <v>4033700.3398541226</v>
      </c>
      <c r="S258" s="25">
        <f t="shared" ca="1" si="7"/>
        <v>5757900.9869955834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1722954.2049841885</v>
      </c>
      <c r="R259" s="25">
        <f t="array" aca="1" ref="R259" ca="1">INDEX('Lorri 401b'!L:L,MATCH('Retirement Calculator'!A259,'Lorri 401b'!N:N,0),0)</f>
        <v>4028761.8906576252</v>
      </c>
      <c r="S259" s="25">
        <f t="shared" ca="1" si="7"/>
        <v>5751716.0956418142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1721702.5693179283</v>
      </c>
      <c r="R260" s="25">
        <f t="array" aca="1" ref="R260" ca="1">INDEX('Lorri 401b'!L:L,MATCH('Retirement Calculator'!A260,'Lorri 401b'!N:N,0),0)</f>
        <v>4023802.8645894756</v>
      </c>
      <c r="S260" s="25">
        <f t="shared" ca="1" si="7"/>
        <v>5745505.4339074036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1720445.7185030587</v>
      </c>
      <c r="R261" s="25">
        <f t="array" aca="1" ref="R261" ca="1">INDEX('Lorri 401b'!L:L,MATCH('Retirement Calculator'!A261,'Lorri 401b'!N:N,0),0)</f>
        <v>4018823.175912709</v>
      </c>
      <c r="S261" s="25">
        <f t="shared" ca="1" si="7"/>
        <v>5739268.8944157679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1719183.6308097937</v>
      </c>
      <c r="R262" s="25">
        <f t="array" aca="1" ref="R262" ca="1">INDEX('Lorri 401b'!L:L,MATCH('Retirement Calculator'!A262,'Lorri 401b'!N:N,0),0)</f>
        <v>4013822.7385331225</v>
      </c>
      <c r="S262" s="25">
        <f t="shared" ca="1" si="7"/>
        <v>5733006.3693429157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1717916.2844178067</v>
      </c>
      <c r="R263" s="25">
        <f t="array" aca="1" ref="R263" ca="1">INDEX('Lorri 401b'!L:L,MATCH('Retirement Calculator'!A263,'Lorri 401b'!N:N,0),0)</f>
        <v>4008801.4659977877</v>
      </c>
      <c r="S263" s="25">
        <f t="shared" ca="1" si="7"/>
        <v>5726717.7504155943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1716643.6574158531</v>
      </c>
      <c r="R264" s="25">
        <f t="array" aca="1" ref="R264" ca="1">INDEX('Lorri 401b'!L:L,MATCH('Retirement Calculator'!A264,'Lorri 401b'!N:N,0),0)</f>
        <v>4003759.2714935555</v>
      </c>
      <c r="S264" s="25">
        <f t="shared" ca="1" si="7"/>
        <v>5720402.9289094089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1715365.7278013914</v>
      </c>
      <c r="R265" s="25">
        <f t="array" aca="1" ref="R265" ca="1">INDEX('Lorri 401b'!L:L,MATCH('Retirement Calculator'!A265,'Lorri 401b'!N:N,0),0)</f>
        <v>3998696.067845556</v>
      </c>
      <c r="S265" s="25">
        <f t="shared" ca="1" si="7"/>
        <v>5714061.7956469469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1714082.4734802027</v>
      </c>
      <c r="R266" s="25">
        <f t="array" aca="1" ref="R266" ca="1">INDEX('Lorri 401b'!L:L,MATCH('Retirement Calculator'!A266,'Lorri 401b'!N:N,0),0)</f>
        <v>3993611.7675156896</v>
      </c>
      <c r="S266" s="25">
        <f t="shared" ref="S266:S520" ca="1" si="267">SUM(Q266:R266)</f>
        <v>5707694.2409958923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1712793.8722660092</v>
      </c>
      <c r="R267" s="25">
        <f t="array" aca="1" ref="R267" ca="1">INDEX('Lorri 401b'!L:L,MATCH('Retirement Calculator'!A267,'Lorri 401b'!N:N,0),0)</f>
        <v>3988506.2826011153</v>
      </c>
      <c r="S267" s="25">
        <f t="shared" ca="1" si="267"/>
        <v>5701300.1548671247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1711499.9018800899</v>
      </c>
      <c r="R268" s="25">
        <f t="array" aca="1" ref="R268" ca="1">INDEX('Lorri 401b'!L:L,MATCH('Retirement Calculator'!A268,'Lorri 401b'!N:N,0),0)</f>
        <v>3983379.5248327302</v>
      </c>
      <c r="S268" s="25">
        <f t="shared" ca="1" si="267"/>
        <v>5694879.4267128203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1710200.5399508958</v>
      </c>
      <c r="R269" s="25">
        <f t="array" aca="1" ref="R269" ca="1">INDEX('Lorri 401b'!L:L,MATCH('Retirement Calculator'!A269,'Lorri 401b'!N:N,0),0)</f>
        <v>3978231.4055736437</v>
      </c>
      <c r="S269" s="25">
        <f t="shared" ca="1" si="267"/>
        <v>5688431.9455245398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1708895.7640136634</v>
      </c>
      <c r="R270" s="25">
        <f t="array" aca="1" ref="R270" ca="1">INDEX('Lorri 401b'!L:L,MATCH('Retirement Calculator'!A270,'Lorri 401b'!N:N,0),0)</f>
        <v>3973061.8358176444</v>
      </c>
      <c r="S270" s="25">
        <f t="shared" ca="1" si="267"/>
        <v>5681957.5998313073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1707585.551510026</v>
      </c>
      <c r="R271" s="25">
        <f t="array" aca="1" ref="R271" ca="1">INDEX('Lorri 401b'!L:L,MATCH('Retirement Calculator'!A271,'Lorri 401b'!N:N,0),0)</f>
        <v>3967870.7261876618</v>
      </c>
      <c r="S271" s="25">
        <f t="shared" ca="1" si="267"/>
        <v>5675456.277697688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1706269.8797876234</v>
      </c>
      <c r="R272" s="25">
        <f t="array" aca="1" ref="R272" ca="1">INDEX('Lorri 401b'!L:L,MATCH('Retirement Calculator'!A272,'Lorri 401b'!N:N,0),0)</f>
        <v>3962657.9869342209</v>
      </c>
      <c r="S272" s="25">
        <f t="shared" ca="1" si="267"/>
        <v>5668927.8667218443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1704948.7260997107</v>
      </c>
      <c r="R273" s="25">
        <f t="array" aca="1" ref="R273" ca="1">INDEX('Lorri 401b'!L:L,MATCH('Retirement Calculator'!A273,'Lorri 401b'!N:N,0),0)</f>
        <v>3957423.5279338905</v>
      </c>
      <c r="S273" s="25">
        <f t="shared" ca="1" si="267"/>
        <v>5662372.2540336009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1703622.0676047651</v>
      </c>
      <c r="R274" s="25">
        <f t="array" aca="1" ref="R274" ca="1">INDEX('Lorri 401b'!L:L,MATCH('Retirement Calculator'!A274,'Lorri 401b'!N:N,0),0)</f>
        <v>3952167.2586877253</v>
      </c>
      <c r="S274" s="25">
        <f t="shared" ca="1" si="267"/>
        <v>5655789.3262924906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1702289.8813660904</v>
      </c>
      <c r="R275" s="25">
        <f t="array" aca="1" ref="R275" ca="1">INDEX('Lorri 401b'!L:L,MATCH('Retirement Calculator'!A275,'Lorri 401b'!N:N,0),0)</f>
        <v>3946889.0883197011</v>
      </c>
      <c r="S275" s="25">
        <f t="shared" ca="1" si="267"/>
        <v>5649178.9696857911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1700952.1443514214</v>
      </c>
      <c r="R276" s="25">
        <f t="array" aca="1" ref="R276" ca="1">INDEX('Lorri 401b'!L:L,MATCH('Retirement Calculator'!A276,'Lorri 401b'!N:N,0),0)</f>
        <v>3941588.9255751437</v>
      </c>
      <c r="S276" s="25">
        <f t="shared" ca="1" si="267"/>
        <v>5642541.0699265655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1699608.8334325245</v>
      </c>
      <c r="R277" s="25">
        <f t="array" aca="1" ref="R277" ca="1">INDEX('Lorri 401b'!L:L,MATCH('Retirement Calculator'!A277,'Lorri 401b'!N:N,0),0)</f>
        <v>3936266.6788191507</v>
      </c>
      <c r="S277" s="25">
        <f t="shared" ca="1" si="267"/>
        <v>5635875.5122516751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1698259.9253847988</v>
      </c>
      <c r="R278" s="25">
        <f t="array" aca="1" ref="R278" ca="1">INDEX('Lorri 401b'!L:L,MATCH('Retirement Calculator'!A278,'Lorri 401b'!N:N,0),0)</f>
        <v>3930922.2560350075</v>
      </c>
      <c r="S278" s="25">
        <f t="shared" ca="1" si="267"/>
        <v>5629182.1814198066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1696905.3968868745</v>
      </c>
      <c r="R279" s="25">
        <f t="array" aca="1" ref="R279" ca="1">INDEX('Lorri 401b'!L:L,MATCH('Retirement Calculator'!A279,'Lorri 401b'!N:N,0),0)</f>
        <v>3925555.564822597</v>
      </c>
      <c r="S279" s="25">
        <f t="shared" ca="1" si="267"/>
        <v>5622460.9617094714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1695545.2245202088</v>
      </c>
      <c r="R280" s="25">
        <f t="array" aca="1" ref="R280" ca="1">INDEX('Lorri 401b'!L:L,MATCH('Retirement Calculator'!A280,'Lorri 401b'!N:N,0),0)</f>
        <v>3920166.5123968017</v>
      </c>
      <c r="S280" s="25">
        <f t="shared" ca="1" si="267"/>
        <v>5615711.7369170105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1694179.3847686818</v>
      </c>
      <c r="R281" s="25">
        <f t="array" aca="1" ref="R281" ca="1">INDEX('Lorri 401b'!L:L,MATCH('Retirement Calculator'!A281,'Lorri 401b'!N:N,0),0)</f>
        <v>3914755.0055858986</v>
      </c>
      <c r="S281" s="25">
        <f t="shared" ca="1" si="267"/>
        <v>5608934.3903545802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1692807.8540181902</v>
      </c>
      <c r="R282" s="25">
        <f t="array" aca="1" ref="R282" ca="1">INDEX('Lorri 401b'!L:L,MATCH('Retirement Calculator'!A282,'Lorri 401b'!N:N,0),0)</f>
        <v>3909320.9508299502</v>
      </c>
      <c r="S282" s="25">
        <f t="shared" ca="1" si="267"/>
        <v>5602128.8048481401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1691430.6085562382</v>
      </c>
      <c r="R283" s="25">
        <f t="array" aca="1" ref="R283" ca="1">INDEX('Lorri 401b'!L:L,MATCH('Retirement Calculator'!A283,'Lorri 401b'!N:N,0),0)</f>
        <v>3903864.2541791853</v>
      </c>
      <c r="S283" s="25">
        <f t="shared" ca="1" si="267"/>
        <v>5595294.8627354233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1690047.6245715281</v>
      </c>
      <c r="R284" s="25">
        <f t="array" aca="1" ref="R284" ca="1">INDEX('Lorri 401b'!L:L,MATCH('Retirement Calculator'!A284,'Lorri 401b'!N:N,0),0)</f>
        <v>3898384.8212923757</v>
      </c>
      <c r="S284" s="25">
        <f t="shared" ca="1" si="267"/>
        <v>5588432.4458639035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1688658.8781535483</v>
      </c>
      <c r="R285" s="25">
        <f t="array" aca="1" ref="R285" ca="1">INDEX('Lorri 401b'!L:L,MATCH('Retirement Calculator'!A285,'Lorri 401b'!N:N,0),0)</f>
        <v>3892882.5574352043</v>
      </c>
      <c r="S285" s="25">
        <f t="shared" ca="1" si="267"/>
        <v>5581541.4355887529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1687264.3452921603</v>
      </c>
      <c r="R286" s="25">
        <f t="array" aca="1" ref="R286" ca="1">INDEX('Lorri 401b'!L:L,MATCH('Retirement Calculator'!A286,'Lorri 401b'!N:N,0),0)</f>
        <v>3887357.3674786282</v>
      </c>
      <c r="S286" s="25">
        <f t="shared" ca="1" si="267"/>
        <v>5574621.712770788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1685864.0018771831</v>
      </c>
      <c r="R287" s="25">
        <f t="array" aca="1" ref="R287" ca="1">INDEX('Lorri 401b'!L:L,MATCH('Retirement Calculator'!A287,'Lorri 401b'!N:N,0),0)</f>
        <v>3881809.1558972327</v>
      </c>
      <c r="S287" s="25">
        <f t="shared" ca="1" si="267"/>
        <v>5567673.1577744158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1684457.823697977</v>
      </c>
      <c r="R288" s="25">
        <f t="array" aca="1" ref="R288" ca="1">INDEX('Lorri 401b'!L:L,MATCH('Retirement Calculator'!A288,'Lorri 401b'!N:N,0),0)</f>
        <v>3876237.8267675815</v>
      </c>
      <c r="S288" s="25">
        <f t="shared" ca="1" si="267"/>
        <v>5560695.6504655583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1683045.7864430242</v>
      </c>
      <c r="R289" s="25">
        <f t="array" aca="1" ref="R289" ca="1">INDEX('Lorri 401b'!L:L,MATCH('Retirement Calculator'!A289,'Lorri 401b'!N:N,0),0)</f>
        <v>3870643.283766557</v>
      </c>
      <c r="S289" s="25">
        <f t="shared" ca="1" si="267"/>
        <v>5553689.0702095814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1681627.8656995089</v>
      </c>
      <c r="R290" s="25">
        <f t="array" aca="1" ref="R290" ca="1">INDEX('Lorri 401b'!L:L,MATCH('Retirement Calculator'!A290,'Lorri 401b'!N:N,0),0)</f>
        <v>3865025.4301696946</v>
      </c>
      <c r="S290" s="25">
        <f t="shared" ca="1" si="267"/>
        <v>5546653.2958692033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1680204.0369528958</v>
      </c>
      <c r="R291" s="25">
        <f t="array" aca="1" ref="R291" ca="1">INDEX('Lorri 401b'!L:L,MATCH('Retirement Calculator'!A291,'Lorri 401b'!N:N,0),0)</f>
        <v>3859384.168849512</v>
      </c>
      <c r="S291" s="25">
        <f t="shared" ca="1" si="267"/>
        <v>5539588.205802408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1678774.2755865052</v>
      </c>
      <c r="R292" s="25">
        <f t="array" aca="1" ref="R292" ca="1">INDEX('Lorri 401b'!L:L,MATCH('Retirement Calculator'!A292,'Lorri 401b'!N:N,0),0)</f>
        <v>3853719.4022738286</v>
      </c>
      <c r="S292" s="25">
        <f t="shared" ca="1" si="267"/>
        <v>5532493.6778603336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1677338.5568810878</v>
      </c>
      <c r="R293" s="25">
        <f t="array" aca="1" ref="R293" ca="1">INDEX('Lorri 401b'!L:L,MATCH('Retirement Calculator'!A293,'Lorri 401b'!N:N,0),0)</f>
        <v>3848031.0325040799</v>
      </c>
      <c r="S293" s="25">
        <f t="shared" ca="1" si="267"/>
        <v>5525369.5893851677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1675896.8560143979</v>
      </c>
      <c r="R294" s="25">
        <f t="array" aca="1" ref="R294" ca="1">INDEX('Lorri 401b'!L:L,MATCH('Retirement Calculator'!A294,'Lorri 401b'!N:N,0),0)</f>
        <v>3842318.961193624</v>
      </c>
      <c r="S294" s="25">
        <f t="shared" ca="1" si="267"/>
        <v>5518215.8172080219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1674449.1480607635</v>
      </c>
      <c r="R295" s="25">
        <f t="array" aca="1" ref="R295" ca="1">INDEX('Lorri 401b'!L:L,MATCH('Retirement Calculator'!A295,'Lorri 401b'!N:N,0),0)</f>
        <v>3836583.0895860409</v>
      </c>
      <c r="S295" s="25">
        <f t="shared" ca="1" si="267"/>
        <v>5511032.2376468042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1672995.4079906556</v>
      </c>
      <c r="R296" s="25">
        <f t="array" aca="1" ref="R296" ca="1">INDEX('Lorri 401b'!L:L,MATCH('Retirement Calculator'!A296,'Lorri 401b'!N:N,0),0)</f>
        <v>3830823.3185134265</v>
      </c>
      <c r="S296" s="25">
        <f t="shared" ca="1" si="267"/>
        <v>5503818.7265040819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1671535.6106702555</v>
      </c>
      <c r="R297" s="25">
        <f t="array" aca="1" ref="R297" ca="1">INDEX('Lorri 401b'!L:L,MATCH('Retirement Calculator'!A297,'Lorri 401b'!N:N,0),0)</f>
        <v>3825039.5483946763</v>
      </c>
      <c r="S297" s="25">
        <f t="shared" ca="1" si="267"/>
        <v>5496575.1590649318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1670069.7308610205</v>
      </c>
      <c r="R298" s="25">
        <f t="array" aca="1" ref="R298" ca="1">INDEX('Lorri 401b'!L:L,MATCH('Retirement Calculator'!A298,'Lorri 401b'!N:N,0),0)</f>
        <v>3819231.6792337643</v>
      </c>
      <c r="S298" s="25">
        <f t="shared" ca="1" si="267"/>
        <v>5489301.4100947846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1668597.7432192471</v>
      </c>
      <c r="R299" s="25">
        <f t="array" aca="1" ref="R299" ca="1">INDEX('Lorri 401b'!L:L,MATCH('Retirement Calculator'!A299,'Lorri 401b'!N:N,0),0)</f>
        <v>3813399.6106180153</v>
      </c>
      <c r="S299" s="25">
        <f t="shared" ca="1" si="267"/>
        <v>5481997.3538372628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1667119.622295633</v>
      </c>
      <c r="R300" s="25">
        <f t="array" aca="1" ref="R300" ca="1">INDEX('Lorri 401b'!L:L,MATCH('Retirement Calculator'!A300,'Lorri 401b'!N:N,0),0)</f>
        <v>3807543.2417163672</v>
      </c>
      <c r="S300" s="25">
        <f t="shared" ca="1" si="267"/>
        <v>5474662.8640120002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1665635.3425348371</v>
      </c>
      <c r="R301" s="25">
        <f t="array" aca="1" ref="R301" ca="1">INDEX('Lorri 401b'!L:L,MATCH('Retirement Calculator'!A301,'Lorri 401b'!N:N,0),0)</f>
        <v>3801662.471277629</v>
      </c>
      <c r="S301" s="25">
        <f t="shared" ca="1" si="267"/>
        <v>5467297.8138124663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1664144.8782750377</v>
      </c>
      <c r="R302" s="25">
        <f t="array" aca="1" ref="R302" ca="1">INDEX('Lorri 401b'!L:L,MATCH('Retirement Calculator'!A302,'Lorri 401b'!N:N,0),0)</f>
        <v>3795757.1976287295</v>
      </c>
      <c r="S302" s="25">
        <f t="shared" ca="1" si="267"/>
        <v>5459902.0759037677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1662648.2037474893</v>
      </c>
      <c r="R303" s="25">
        <f t="array" aca="1" ref="R303" ca="1">INDEX('Lorri 401b'!L:L,MATCH('Retirement Calculator'!A303,'Lorri 401b'!N:N,0),0)</f>
        <v>3789827.3186729597</v>
      </c>
      <c r="S303" s="25">
        <f t="shared" ca="1" si="267"/>
        <v>5452475.5224204492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1661145.2930760761</v>
      </c>
      <c r="R304" s="25">
        <f t="array" aca="1" ref="R304" ca="1">INDEX('Lorri 401b'!L:L,MATCH('Retirement Calculator'!A304,'Lorri 401b'!N:N,0),0)</f>
        <v>3783872.7318882076</v>
      </c>
      <c r="S304" s="25">
        <f t="shared" ca="1" si="267"/>
        <v>5445018.0249642842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1659636.1202768653</v>
      </c>
      <c r="R305" s="25">
        <f t="array" aca="1" ref="R305" ca="1">INDEX('Lorri 401b'!L:L,MATCH('Retirement Calculator'!A305,'Lorri 401b'!N:N,0),0)</f>
        <v>3777893.3343251855</v>
      </c>
      <c r="S305" s="25">
        <f t="shared" ca="1" si="267"/>
        <v>5437529.4546020506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1658120.6592576578</v>
      </c>
      <c r="R306" s="25">
        <f t="array" aca="1" ref="R306" ca="1">INDEX('Lorri 401b'!L:L,MATCH('Retirement Calculator'!A306,'Lorri 401b'!N:N,0),0)</f>
        <v>3771889.0226056511</v>
      </c>
      <c r="S306" s="25">
        <f t="shared" ca="1" si="267"/>
        <v>5430009.6818633089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1656598.883817537</v>
      </c>
      <c r="R307" s="25">
        <f t="array" aca="1" ref="R307" ca="1">INDEX('Lorri 401b'!L:L,MATCH('Retirement Calculator'!A307,'Lorri 401b'!N:N,0),0)</f>
        <v>3765859.6929206182</v>
      </c>
      <c r="S307" s="25">
        <f t="shared" ca="1" si="267"/>
        <v>5422458.5767381554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1655070.7676464156</v>
      </c>
      <c r="R308" s="25">
        <f t="array" aca="1" ref="R308" ca="1">INDEX('Lorri 401b'!L:L,MATCH('Retirement Calculator'!A308,'Lorri 401b'!N:N,0),0)</f>
        <v>3759805.2410285645</v>
      </c>
      <c r="S308" s="25">
        <f t="shared" ca="1" si="267"/>
        <v>5414876.0086749801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1653536.2843245813</v>
      </c>
      <c r="R309" s="25">
        <f t="array" aca="1" ref="R309" ca="1">INDEX('Lorri 401b'!L:L,MATCH('Retirement Calculator'!A309,'Lorri 401b'!N:N,0),0)</f>
        <v>3753725.5622536275</v>
      </c>
      <c r="S309" s="25">
        <f t="shared" ca="1" si="267"/>
        <v>5407261.8465782087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1651995.4073222394</v>
      </c>
      <c r="R310" s="25">
        <f t="array" aca="1" ref="R310" ca="1">INDEX('Lorri 401b'!L:L,MATCH('Retirement Calculator'!A310,'Lorri 401b'!N:N,0),0)</f>
        <v>3747620.5514837946</v>
      </c>
      <c r="S310" s="25">
        <f t="shared" ca="1" si="267"/>
        <v>5399615.9588060342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1650448.1099990543</v>
      </c>
      <c r="R311" s="25">
        <f t="array" aca="1" ref="R311" ca="1">INDEX('Lorri 401b'!L:L,MATCH('Retirement Calculator'!A311,'Lorri 401b'!N:N,0),0)</f>
        <v>3741490.1031690873</v>
      </c>
      <c r="S311" s="25">
        <f t="shared" ca="1" si="267"/>
        <v>5391938.2131681414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1648894.3656036893</v>
      </c>
      <c r="R312" s="25">
        <f t="array" aca="1" ref="R312" ca="1">INDEX('Lorri 401b'!L:L,MATCH('Retirement Calculator'!A312,'Lorri 401b'!N:N,0),0)</f>
        <v>3735334.1113197356</v>
      </c>
      <c r="S312" s="25">
        <f t="shared" ca="1" si="267"/>
        <v>5384228.4769234248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1647334.1472733435</v>
      </c>
      <c r="R313" s="25">
        <f t="array" aca="1" ref="R313" ca="1">INDEX('Lorri 401b'!L:L,MATCH('Retirement Calculator'!A313,'Lorri 401b'!N:N,0),0)</f>
        <v>3729152.4695043447</v>
      </c>
      <c r="S313" s="25">
        <f t="shared" ca="1" si="267"/>
        <v>5376486.6167776883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1645767.4280332881</v>
      </c>
      <c r="R314" s="25">
        <f t="array" aca="1" ref="R314" ca="1">INDEX('Lorri 401b'!L:L,MATCH('Retirement Calculator'!A314,'Lorri 401b'!N:N,0),0)</f>
        <v>3722945.0708480566</v>
      </c>
      <c r="S314" s="25">
        <f t="shared" ca="1" si="267"/>
        <v>5368712.4988813447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1644194.180796399</v>
      </c>
      <c r="R315" s="25">
        <f t="array" aca="1" ref="R315" ca="1">INDEX('Lorri 401b'!L:L,MATCH('Retirement Calculator'!A315,'Lorri 401b'!N:N,0),0)</f>
        <v>3716711.8080307008</v>
      </c>
      <c r="S315" s="25">
        <f t="shared" ca="1" si="267"/>
        <v>5360905.9888271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1642614.3783626896</v>
      </c>
      <c r="R316" s="25">
        <f t="array" aca="1" ref="R316" ca="1">INDEX('Lorri 401b'!L:L,MATCH('Retirement Calculator'!A316,'Lorri 401b'!N:N,0),0)</f>
        <v>3710452.5732849389</v>
      </c>
      <c r="S316" s="25">
        <f t="shared" ca="1" si="267"/>
        <v>5353066.9516476281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1641027.9934188398</v>
      </c>
      <c r="R317" s="25">
        <f t="array" aca="1" ref="R317" ca="1">INDEX('Lorri 401b'!L:L,MATCH('Retirement Calculator'!A317,'Lorri 401b'!N:N,0),0)</f>
        <v>3704167.2583944034</v>
      </c>
      <c r="S317" s="25">
        <f t="shared" ca="1" si="267"/>
        <v>5345195.2518132431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1639434.9985377239</v>
      </c>
      <c r="R318" s="25">
        <f t="array" aca="1" ref="R318" ca="1">INDEX('Lorri 401b'!L:L,MATCH('Retirement Calculator'!A318,'Lorri 401b'!N:N,0),0)</f>
        <v>3697855.7546918239</v>
      </c>
      <c r="S318" s="25">
        <f t="shared" ca="1" si="267"/>
        <v>5337290.7532295473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1637835.3661779366</v>
      </c>
      <c r="R319" s="25">
        <f t="array" aca="1" ref="R319" ca="1">INDEX('Lorri 401b'!L:L,MATCH('Retirement Calculator'!A319,'Lorri 401b'!N:N,0),0)</f>
        <v>3691517.9530571504</v>
      </c>
      <c r="S319" s="25">
        <f t="shared" ca="1" si="267"/>
        <v>5329353.3192350864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1636229.0686833169</v>
      </c>
      <c r="R320" s="25">
        <f t="array" aca="1" ref="R320" ca="1">INDEX('Lorri 401b'!L:L,MATCH('Retirement Calculator'!A320,'Lorri 401b'!N:N,0),0)</f>
        <v>3685153.7439156654</v>
      </c>
      <c r="S320" s="25">
        <f t="shared" ca="1" si="267"/>
        <v>5321382.8125989828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1634616.0782824697</v>
      </c>
      <c r="R321" s="25">
        <f t="array" aca="1" ref="R321" ca="1">INDEX('Lorri 401b'!L:L,MATCH('Retirement Calculator'!A321,'Lorri 401b'!N:N,0),0)</f>
        <v>3678763.0172360912</v>
      </c>
      <c r="S321" s="25">
        <f t="shared" ca="1" si="267"/>
        <v>5313379.0955185611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1632996.3670882855</v>
      </c>
      <c r="R322" s="25">
        <f t="array" aca="1" ref="R322" ca="1">INDEX('Lorri 401b'!L:L,MATCH('Retirement Calculator'!A322,'Lorri 401b'!N:N,0),0)</f>
        <v>3672345.6625286853</v>
      </c>
      <c r="S322" s="25">
        <f t="shared" ca="1" si="267"/>
        <v>5305342.0296169706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1631369.9070974588</v>
      </c>
      <c r="R323" s="25">
        <f t="array" aca="1" ref="R323" ca="1">INDEX('Lorri 401b'!L:L,MATCH('Retirement Calculator'!A323,'Lorri 401b'!N:N,0),0)</f>
        <v>3665901.5688433321</v>
      </c>
      <c r="S323" s="25">
        <f t="shared" ca="1" si="267"/>
        <v>5297271.475940791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1629736.6701900039</v>
      </c>
      <c r="R324" s="25">
        <f t="array" aca="1" ref="R324" ca="1">INDEX('Lorri 401b'!L:L,MATCH('Retirement Calculator'!A324,'Lorri 401b'!N:N,0),0)</f>
        <v>3659430.6247676229</v>
      </c>
      <c r="S324" s="25">
        <f t="shared" ca="1" si="267"/>
        <v>5289167.2949576266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1628096.6281287679</v>
      </c>
      <c r="R325" s="25">
        <f t="array" aca="1" ref="R325" ca="1">INDEX('Lorri 401b'!L:L,MATCH('Retirement Calculator'!A325,'Lorri 401b'!N:N,0),0)</f>
        <v>3652932.7184249316</v>
      </c>
      <c r="S325" s="25">
        <f t="shared" ca="1" si="267"/>
        <v>5281029.3465537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1626449.7525589433</v>
      </c>
      <c r="R326" s="25">
        <f t="array" aca="1" ref="R326" ca="1">INDEX('Lorri 401b'!L:L,MATCH('Retirement Calculator'!A326,'Lorri 401b'!N:N,0),0)</f>
        <v>3646407.7374724792</v>
      </c>
      <c r="S326" s="25">
        <f t="shared" ca="1" si="267"/>
        <v>5272857.490031423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1624796.0150075778</v>
      </c>
      <c r="R327" s="25">
        <f t="array" aca="1" ref="R327" ca="1">INDEX('Lorri 401b'!L:L,MATCH('Retirement Calculator'!A327,'Lorri 401b'!N:N,0),0)</f>
        <v>3639855.5690993918</v>
      </c>
      <c r="S327" s="25">
        <f t="shared" ca="1" si="267"/>
        <v>5264651.5841069696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1623135.3868830816</v>
      </c>
      <c r="R328" s="25">
        <f t="array" aca="1" ref="R328" ca="1">INDEX('Lorri 401b'!L:L,MATCH('Retirement Calculator'!A328,'Lorri 401b'!N:N,0),0)</f>
        <v>3633276.1000247495</v>
      </c>
      <c r="S328" s="25">
        <f t="shared" ca="1" si="267"/>
        <v>5256411.4869078314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1621467.8394747335</v>
      </c>
      <c r="R329" s="25">
        <f t="array" aca="1" ref="R329" ca="1">INDEX('Lorri 401b'!L:L,MATCH('Retirement Calculator'!A329,'Lorri 401b'!N:N,0),0)</f>
        <v>3626669.2164956299</v>
      </c>
      <c r="S329" s="25">
        <f t="shared" ca="1" si="267"/>
        <v>5248137.0559703633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1619793.3439521838</v>
      </c>
      <c r="R330" s="25">
        <f t="array" aca="1" ref="R330" ca="1">INDEX('Lorri 401b'!L:L,MATCH('Retirement Calculator'!A330,'Lorri 401b'!N:N,0),0)</f>
        <v>3620034.8042851388</v>
      </c>
      <c r="S330" s="25">
        <f t="shared" ca="1" si="267"/>
        <v>5239828.1482373225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1618111.871364957</v>
      </c>
      <c r="R331" s="25">
        <f t="array" aca="1" ref="R331" ca="1">INDEX('Lorri 401b'!L:L,MATCH('Retirement Calculator'!A331,'Lorri 401b'!N:N,0),0)</f>
        <v>3613372.7486904375</v>
      </c>
      <c r="S331" s="25">
        <f t="shared" ca="1" si="267"/>
        <v>5231484.6200553942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1616423.3926419499</v>
      </c>
      <c r="R332" s="25">
        <f t="array" aca="1" ref="R332" ca="1">INDEX('Lorri 401b'!L:L,MATCH('Retirement Calculator'!A332,'Lorri 401b'!N:N,0),0)</f>
        <v>3606682.9345307583</v>
      </c>
      <c r="S332" s="25">
        <f t="shared" ca="1" si="267"/>
        <v>5223106.3271727078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1614727.8785909303</v>
      </c>
      <c r="R333" s="25">
        <f t="array" aca="1" ref="R333" ca="1">INDEX('Lorri 401b'!L:L,MATCH('Retirement Calculator'!A333,'Lorri 401b'!N:N,0),0)</f>
        <v>3599965.2461454137</v>
      </c>
      <c r="S333" s="25">
        <f t="shared" ca="1" si="267"/>
        <v>5214693.1247363444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1613025.2998980314</v>
      </c>
      <c r="R334" s="25">
        <f t="array" aca="1" ref="R334" ca="1">INDEX('Lorri 401b'!L:L,MATCH('Retirement Calculator'!A334,'Lorri 401b'!N:N,0),0)</f>
        <v>3593219.5673917965</v>
      </c>
      <c r="S334" s="25">
        <f t="shared" ca="1" si="267"/>
        <v>5206244.8672898281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1611315.6271272455</v>
      </c>
      <c r="R335" s="25">
        <f t="array" aca="1" ref="R335" ca="1">INDEX('Lorri 401b'!L:L,MATCH('Retirement Calculator'!A335,'Lorri 401b'!N:N,0),0)</f>
        <v>3586445.781643373</v>
      </c>
      <c r="S335" s="25">
        <f t="shared" ca="1" si="267"/>
        <v>5197761.408770619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1609598.8307199145</v>
      </c>
      <c r="R336" s="25">
        <f t="array" aca="1" ref="R336" ca="1">INDEX('Lorri 401b'!L:L,MATCH('Retirement Calculator'!A336,'Lorri 401b'!N:N,0),0)</f>
        <v>3579643.7717876639</v>
      </c>
      <c r="S336" s="25">
        <f t="shared" ca="1" si="267"/>
        <v>5189242.6025075782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1607874.8809942198</v>
      </c>
      <c r="R337" s="25">
        <f t="array" aca="1" ref="R337" ca="1">INDEX('Lorri 401b'!L:L,MATCH('Retirement Calculator'!A337,'Lorri 401b'!N:N,0),0)</f>
        <v>3572813.4202242228</v>
      </c>
      <c r="S337" s="25">
        <f t="shared" ca="1" si="267"/>
        <v>5180688.3012184426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1606143.7481446681</v>
      </c>
      <c r="R338" s="25">
        <f t="array" aca="1" ref="R338" ca="1">INDEX('Lorri 401b'!L:L,MATCH('Retirement Calculator'!A338,'Lorri 401b'!N:N,0),0)</f>
        <v>3565954.6088626008</v>
      </c>
      <c r="S338" s="25">
        <f t="shared" ca="1" si="267"/>
        <v>5172098.3570072688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1604405.4022415765</v>
      </c>
      <c r="R339" s="25">
        <f t="array" aca="1" ref="R339" ca="1">INDEX('Lorri 401b'!L:L,MATCH('Retirement Calculator'!A339,'Lorri 401b'!N:N,0),0)</f>
        <v>3559067.2191203055</v>
      </c>
      <c r="S339" s="25">
        <f t="shared" ca="1" si="267"/>
        <v>5163472.6213618815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1602659.8132305553</v>
      </c>
      <c r="R340" s="25">
        <f t="array" aca="1" ref="R340" ca="1">INDEX('Lorri 401b'!L:L,MATCH('Retirement Calculator'!A340,'Lorri 401b'!N:N,0),0)</f>
        <v>3552151.1319207507</v>
      </c>
      <c r="S340" s="25">
        <f t="shared" ca="1" si="267"/>
        <v>5154810.9451513058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1600906.9509319882</v>
      </c>
      <c r="R341" s="25">
        <f t="array" aca="1" ref="R341" ca="1">INDEX('Lorri 401b'!L:L,MATCH('Retirement Calculator'!A341,'Lorri 401b'!N:N,0),0)</f>
        <v>3545206.2276911978</v>
      </c>
      <c r="S341" s="25">
        <f t="shared" ca="1" si="267"/>
        <v>5146113.1786231864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1599146.7850405104</v>
      </c>
      <c r="R342" s="25">
        <f t="array" aca="1" ref="R342" ca="1">INDEX('Lorri 401b'!L:L,MATCH('Retirement Calculator'!A342,'Lorri 401b'!N:N,0),0)</f>
        <v>3538232.3863606881</v>
      </c>
      <c r="S342" s="25">
        <f t="shared" ca="1" si="267"/>
        <v>5137379.171401199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1597379.2851244847</v>
      </c>
      <c r="R343" s="25">
        <f t="array" aca="1" ref="R343" ca="1">INDEX('Lorri 401b'!L:L,MATCH('Retirement Calculator'!A343,'Lorri 401b'!N:N,0),0)</f>
        <v>3531229.487357968</v>
      </c>
      <c r="S343" s="25">
        <f t="shared" ca="1" si="267"/>
        <v>5128608.7724824529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1595604.4206254757</v>
      </c>
      <c r="R344" s="25">
        <f t="array" aca="1" ref="R344" ca="1">INDEX('Lorri 401b'!L:L,MATCH('Retirement Calculator'!A344,'Lorri 401b'!N:N,0),0)</f>
        <v>3524197.4096094035</v>
      </c>
      <c r="S344" s="25">
        <f t="shared" ca="1" si="267"/>
        <v>5119801.8302348796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1593822.1608577208</v>
      </c>
      <c r="R345" s="25">
        <f t="array" aca="1" ref="R345" ca="1">INDEX('Lorri 401b'!L:L,MATCH('Retirement Calculator'!A345,'Lorri 401b'!N:N,0),0)</f>
        <v>3517136.0315368865</v>
      </c>
      <c r="S345" s="25">
        <f t="shared" ca="1" si="267"/>
        <v>5110958.1923946068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1592032.4750076002</v>
      </c>
      <c r="R346" s="25">
        <f t="array" aca="1" ref="R346" ca="1">INDEX('Lorri 401b'!L:L,MATCH('Retirement Calculator'!A346,'Lorri 401b'!N:N,0),0)</f>
        <v>3510045.2310557337</v>
      </c>
      <c r="S346" s="25">
        <f t="shared" ca="1" si="267"/>
        <v>5102077.7060633339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1590235.3321331041</v>
      </c>
      <c r="R347" s="25">
        <f t="array" aca="1" ref="R347" ca="1">INDEX('Lorri 401b'!L:L,MATCH('Retirement Calculator'!A347,'Lorri 401b'!N:N,0),0)</f>
        <v>3502924.8855725764</v>
      </c>
      <c r="S347" s="25">
        <f t="shared" ca="1" si="267"/>
        <v>5093160.2177056801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1588430.7011632975</v>
      </c>
      <c r="R348" s="25">
        <f t="array" aca="1" ref="R348" ca="1">INDEX('Lorri 401b'!L:L,MATCH('Retirement Calculator'!A348,'Lorri 401b'!N:N,0),0)</f>
        <v>3495774.8719832394</v>
      </c>
      <c r="S348" s="25">
        <f t="shared" ca="1" si="267"/>
        <v>5084205.5731465369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1586618.5508977836</v>
      </c>
      <c r="R349" s="25">
        <f t="array" aca="1" ref="R349" ca="1">INDEX('Lorri 401b'!L:L,MATCH('Retirement Calculator'!A349,'Lorri 401b'!N:N,0),0)</f>
        <v>3488595.0666706134</v>
      </c>
      <c r="S349" s="25">
        <f t="shared" ca="1" si="267"/>
        <v>5075213.617568397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1584798.8500061634</v>
      </c>
      <c r="R350" s="25">
        <f t="array" aca="1" ref="R350" ca="1">INDEX('Lorri 401b'!L:L,MATCH('Retirement Calculator'!A350,'Lorri 401b'!N:N,0),0)</f>
        <v>3481385.3455025181</v>
      </c>
      <c r="S350" s="25">
        <f t="shared" ca="1" si="267"/>
        <v>5066184.1955086812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1582971.5670274945</v>
      </c>
      <c r="R351" s="25">
        <f t="array" aca="1" ref="R351" ca="1">INDEX('Lorri 401b'!L:L,MATCH('Retirement Calculator'!A351,'Lorri 401b'!N:N,0),0)</f>
        <v>3474145.5838295557</v>
      </c>
      <c r="S351" s="25">
        <f t="shared" ca="1" si="267"/>
        <v>5057117.15085705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1581136.670369748</v>
      </c>
      <c r="R352" s="25">
        <f t="array" aca="1" ref="R352" ca="1">INDEX('Lorri 401b'!L:L,MATCH('Retirement Calculator'!A352,'Lorri 401b'!N:N,0),0)</f>
        <v>3466875.6564829559</v>
      </c>
      <c r="S352" s="25">
        <f t="shared" ca="1" si="267"/>
        <v>5048012.3268527035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1579294.1283092608</v>
      </c>
      <c r="R353" s="25">
        <f t="array" aca="1" ref="R353" ca="1">INDEX('Lorri 401b'!L:L,MATCH('Retirement Calculator'!A353,'Lorri 401b'!N:N,0),0)</f>
        <v>3459575.4377724119</v>
      </c>
      <c r="S353" s="25">
        <f t="shared" ca="1" si="267"/>
        <v>5038869.5660816729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1577443.9089901883</v>
      </c>
      <c r="R354" s="25">
        <f t="array" aca="1" ref="R354" ca="1">INDEX('Lorri 401b'!L:L,MATCH('Retirement Calculator'!A354,'Lorri 401b'!N:N,0),0)</f>
        <v>3452244.8014839073</v>
      </c>
      <c r="S354" s="25">
        <f t="shared" ca="1" si="267"/>
        <v>5029688.7104740953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1575585.9804239529</v>
      </c>
      <c r="R355" s="25">
        <f t="array" aca="1" ref="R355" ca="1">INDEX('Lorri 401b'!L:L,MATCH('Retirement Calculator'!A355,'Lorri 401b'!N:N,0),0)</f>
        <v>3444883.6208775342</v>
      </c>
      <c r="S355" s="25">
        <f t="shared" ca="1" si="267"/>
        <v>5020469.6013014875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1573720.3104886916</v>
      </c>
      <c r="R356" s="25">
        <f t="array" aca="1" ref="R356" ca="1">INDEX('Lorri 401b'!L:L,MATCH('Retirement Calculator'!A356,'Lorri 401b'!N:N,0),0)</f>
        <v>3437491.7686853008</v>
      </c>
      <c r="S356" s="25">
        <f t="shared" ca="1" si="267"/>
        <v>5011212.0791739924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1571846.8669286999</v>
      </c>
      <c r="R357" s="25">
        <f t="array" aca="1" ref="R357" ca="1">INDEX('Lorri 401b'!L:L,MATCH('Retirement Calculator'!A357,'Lorri 401b'!N:N,0),0)</f>
        <v>3430069.1171089332</v>
      </c>
      <c r="S357" s="25">
        <f t="shared" ca="1" si="267"/>
        <v>5001915.9840376331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1569965.617353875</v>
      </c>
      <c r="R358" s="25">
        <f t="array" aca="1" ref="R358" ca="1">INDEX('Lorri 401b'!L:L,MATCH('Retirement Calculator'!A358,'Lorri 401b'!N:N,0),0)</f>
        <v>3422615.537817664</v>
      </c>
      <c r="S358" s="25">
        <f t="shared" ca="1" si="267"/>
        <v>4992581.1551715387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1568076.5292391549</v>
      </c>
      <c r="R359" s="25">
        <f t="array" aca="1" ref="R359" ca="1">INDEX('Lorri 401b'!L:L,MATCH('Retirement Calculator'!A359,'Lorri 401b'!N:N,0),0)</f>
        <v>3415130.9019460147</v>
      </c>
      <c r="S359" s="25">
        <f t="shared" ca="1" si="267"/>
        <v>4983207.4311851691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1566179.5699239569</v>
      </c>
      <c r="R360" s="25">
        <f t="array" aca="1" ref="R360" ca="1">INDEX('Lorri 401b'!L:L,MATCH('Retirement Calculator'!A360,'Lorri 401b'!N:N,0),0)</f>
        <v>3407615.0800915668</v>
      </c>
      <c r="S360" s="25">
        <f t="shared" ca="1" si="267"/>
        <v>4973794.6500155237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1564274.7066116123</v>
      </c>
      <c r="R361" s="25">
        <f t="array" aca="1" ref="R361" ca="1">INDEX('Lorri 401b'!L:L,MATCH('Retirement Calculator'!A361,'Lorri 401b'!N:N,0),0)</f>
        <v>3400067.9423127254</v>
      </c>
      <c r="S361" s="25">
        <f t="shared" ca="1" si="267"/>
        <v>4964342.6489243377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1562361.9063687997</v>
      </c>
      <c r="R362" s="25">
        <f t="array" aca="1" ref="R362" ca="1">INDEX('Lorri 401b'!L:L,MATCH('Retirement Calculator'!A362,'Lorri 401b'!N:N,0),0)</f>
        <v>3392489.3581264722</v>
      </c>
      <c r="S362" s="25">
        <f t="shared" ca="1" si="267"/>
        <v>4954851.2644952722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1560441.1361249753</v>
      </c>
      <c r="R363" s="25">
        <f t="array" aca="1" ref="R363" ca="1">INDEX('Lorri 401b'!L:L,MATCH('Retirement Calculator'!A363,'Lorri 401b'!N:N,0),0)</f>
        <v>3384879.1965061096</v>
      </c>
      <c r="S363" s="25">
        <f t="shared" ca="1" si="267"/>
        <v>4945320.3326310851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1558512.3626718016</v>
      </c>
      <c r="R364" s="25">
        <f t="array" aca="1" ref="R364" ca="1">INDEX('Lorri 401b'!L:L,MATCH('Retirement Calculator'!A364,'Lorri 401b'!N:N,0),0)</f>
        <v>3377237.3258789955</v>
      </c>
      <c r="S364" s="25">
        <f t="shared" ca="1" si="267"/>
        <v>4935749.6885507973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1556575.5526625731</v>
      </c>
      <c r="R365" s="25">
        <f t="array" aca="1" ref="R365" ca="1">INDEX('Lorri 401b'!L:L,MATCH('Retirement Calculator'!A365,'Lorri 401b'!N:N,0),0)</f>
        <v>3369563.6141242683</v>
      </c>
      <c r="S365" s="25">
        <f t="shared" ca="1" si="267"/>
        <v>4926139.1667868411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1554630.6726116394</v>
      </c>
      <c r="R366" s="25">
        <f t="array" aca="1" ref="R366" ca="1">INDEX('Lorri 401b'!L:L,MATCH('Retirement Calculator'!A366,'Lorri 401b'!N:N,0),0)</f>
        <v>3361857.928570563</v>
      </c>
      <c r="S366" s="25">
        <f t="shared" ca="1" si="267"/>
        <v>4916488.6011822019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1552677.6888938267</v>
      </c>
      <c r="R367" s="25">
        <f t="array" aca="1" ref="R367" ca="1">INDEX('Lorri 401b'!L:L,MATCH('Retirement Calculator'!A367,'Lorri 401b'!N:N,0),0)</f>
        <v>3354120.1359937172</v>
      </c>
      <c r="S367" s="25">
        <f t="shared" ca="1" si="267"/>
        <v>4906797.8248875439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1550716.5677438565</v>
      </c>
      <c r="R368" s="25">
        <f t="array" aca="1" ref="R368" ca="1">INDEX('Lorri 401b'!L:L,MATCH('Retirement Calculator'!A368,'Lorri 401b'!N:N,0),0)</f>
        <v>3346350.102614468</v>
      </c>
      <c r="S368" s="25">
        <f t="shared" ca="1" si="267"/>
        <v>4897066.6703583244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1548747.2752557613</v>
      </c>
      <c r="R369" s="25">
        <f t="array" aca="1" ref="R369" ca="1">INDEX('Lorri 401b'!L:L,MATCH('Retirement Calculator'!A369,'Lorri 401b'!N:N,0),0)</f>
        <v>3338547.6940961387</v>
      </c>
      <c r="S369" s="25">
        <f t="shared" ca="1" si="267"/>
        <v>4887294.9693518998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1546769.7773822993</v>
      </c>
      <c r="R370" s="25">
        <f t="array" aca="1" ref="R370" ca="1">INDEX('Lorri 401b'!L:L,MATCH('Retirement Calculator'!A370,'Lorri 401b'!N:N,0),0)</f>
        <v>3330712.7755423165</v>
      </c>
      <c r="S370" s="25">
        <f t="shared" ca="1" si="267"/>
        <v>4877482.5529246163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1544784.0399343644</v>
      </c>
      <c r="R371" s="25">
        <f t="array" aca="1" ref="R371" ca="1">INDEX('Lorri 401b'!L:L,MATCH('Retirement Calculator'!A371,'Lorri 401b'!N:N,0),0)</f>
        <v>3322845.2114945198</v>
      </c>
      <c r="S371" s="25">
        <f t="shared" ca="1" si="267"/>
        <v>4867629.2514288845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1542790.0285803964</v>
      </c>
      <c r="R372" s="25">
        <f t="array" aca="1" ref="R372" ca="1">INDEX('Lorri 401b'!L:L,MATCH('Retirement Calculator'!A372,'Lorri 401b'!N:N,0),0)</f>
        <v>3314944.8659298574</v>
      </c>
      <c r="S372" s="25">
        <f t="shared" ca="1" si="267"/>
        <v>4857734.8945102543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1540787.708845787</v>
      </c>
      <c r="R373" s="25">
        <f t="array" aca="1" ref="R373" ca="1">INDEX('Lorri 401b'!L:L,MATCH('Retirement Calculator'!A373,'Lorri 401b'!N:N,0),0)</f>
        <v>3307011.6022586757</v>
      </c>
      <c r="S373" s="25">
        <f t="shared" ca="1" si="267"/>
        <v>4847799.3111044625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1538777.0461122834</v>
      </c>
      <c r="R374" s="25">
        <f t="array" aca="1" ref="R374" ca="1">INDEX('Lorri 401b'!L:L,MATCH('Retirement Calculator'!A374,'Lorri 401b'!N:N,0),0)</f>
        <v>3299045.2833221974</v>
      </c>
      <c r="S374" s="25">
        <f t="shared" ca="1" si="267"/>
        <v>4837822.3294344805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1536758.0056173902</v>
      </c>
      <c r="R375" s="25">
        <f t="array" aca="1" ref="R375" ca="1">INDEX('Lorri 401b'!L:L,MATCH('Retirement Calculator'!A375,'Lorri 401b'!N:N,0),0)</f>
        <v>3291045.7713901503</v>
      </c>
      <c r="S375" s="25">
        <f t="shared" ca="1" si="267"/>
        <v>4827803.7770075407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1534730.5524537682</v>
      </c>
      <c r="R376" s="25">
        <f t="array" aca="1" ref="R376" ca="1">INDEX('Lorri 401b'!L:L,MATCH('Retirement Calculator'!A376,'Lorri 401b'!N:N,0),0)</f>
        <v>3283012.9281583861</v>
      </c>
      <c r="S376" s="25">
        <f t="shared" ca="1" si="267"/>
        <v>4817743.4806121541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1532694.6515686312</v>
      </c>
      <c r="R377" s="25">
        <f t="array" aca="1" ref="R377" ca="1">INDEX('Lorri 401b'!L:L,MATCH('Retirement Calculator'!A377,'Lorri 401b'!N:N,0),0)</f>
        <v>3274946.61474649</v>
      </c>
      <c r="S377" s="25">
        <f t="shared" ca="1" si="267"/>
        <v>4807641.2663151212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1530650.2677631394</v>
      </c>
      <c r="R378" s="25">
        <f t="array" aca="1" ref="R378" ca="1">INDEX('Lorri 401b'!L:L,MATCH('Retirement Calculator'!A378,'Lorri 401b'!N:N,0),0)</f>
        <v>3266846.6916953777</v>
      </c>
      <c r="S378" s="25">
        <f t="shared" ca="1" si="267"/>
        <v>4797496.9594585169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1528597.3656917915</v>
      </c>
      <c r="R379" s="25">
        <f t="array" aca="1" ref="R379" ca="1">INDEX('Lorri 401b'!L:L,MATCH('Retirement Calculator'!A379,'Lorri 401b'!N:N,0),0)</f>
        <v>3258713.0189648857</v>
      </c>
      <c r="S379" s="25">
        <f t="shared" ca="1" si="267"/>
        <v>4787310.384656677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1526535.9098618128</v>
      </c>
      <c r="R380" s="25">
        <f t="array" aca="1" ref="R380" ca="1">INDEX('Lorri 401b'!L:L,MATCH('Retirement Calculator'!A380,'Lorri 401b'!N:N,0),0)</f>
        <v>3250545.4559313497</v>
      </c>
      <c r="S380" s="25">
        <f t="shared" ca="1" si="267"/>
        <v>4777081.365793163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1524465.8646325427</v>
      </c>
      <c r="R381" s="25">
        <f t="array" aca="1" ref="R381" ca="1">INDEX('Lorri 401b'!L:L,MATCH('Retirement Calculator'!A381,'Lorri 401b'!N:N,0),0)</f>
        <v>3242343.8613851741</v>
      </c>
      <c r="S381" s="25">
        <f t="shared" ca="1" si="267"/>
        <v>4766809.7260177173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1522387.1942148171</v>
      </c>
      <c r="R382" s="25">
        <f t="array" aca="1" ref="R382" ca="1">INDEX('Lorri 401b'!L:L,MATCH('Retirement Calculator'!A382,'Lorri 401b'!N:N,0),0)</f>
        <v>3234108.0935283895</v>
      </c>
      <c r="S382" s="25">
        <f t="shared" ca="1" si="267"/>
        <v>4756495.2877432071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1520299.8626703511</v>
      </c>
      <c r="R383" s="25">
        <f t="array" aca="1" ref="R383" ca="1">INDEX('Lorri 401b'!L:L,MATCH('Retirement Calculator'!A383,'Lorri 401b'!N:N,0),0)</f>
        <v>3225838.0099722017</v>
      </c>
      <c r="S383" s="25">
        <f t="shared" ca="1" si="267"/>
        <v>4746137.8726425525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1518203.8339111165</v>
      </c>
      <c r="R384" s="25">
        <f t="array" aca="1" ref="R384" ca="1">INDEX('Lorri 401b'!L:L,MATCH('Retirement Calculator'!A384,'Lorri 401b'!N:N,0),0)</f>
        <v>3217533.4677345296</v>
      </c>
      <c r="S384" s="25">
        <f t="shared" ca="1" si="267"/>
        <v>4735737.3016456459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1516099.0716987182</v>
      </c>
      <c r="R385" s="25">
        <f t="array" aca="1" ref="R385" ca="1">INDEX('Lorri 401b'!L:L,MATCH('Retirement Calculator'!A385,'Lorri 401b'!N:N,0),0)</f>
        <v>3209194.3232375341</v>
      </c>
      <c r="S385" s="25">
        <f t="shared" ca="1" si="267"/>
        <v>4725293.3949362524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1513985.5396437685</v>
      </c>
      <c r="R386" s="25">
        <f t="array" aca="1" ref="R386" ca="1">INDEX('Lorri 401b'!L:L,MATCH('Retirement Calculator'!A386,'Lorri 401b'!N:N,0),0)</f>
        <v>3200820.4323051344</v>
      </c>
      <c r="S386" s="25">
        <f t="shared" ca="1" si="267"/>
        <v>4714805.9719489031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1511863.2012052564</v>
      </c>
      <c r="R387" s="25">
        <f t="array" aca="1" ref="R387" ca="1">INDEX('Lorri 401b'!L:L,MATCH('Retirement Calculator'!A387,'Lorri 401b'!N:N,0),0)</f>
        <v>3192411.6501605161</v>
      </c>
      <c r="S387" s="25">
        <f t="shared" ca="1" si="267"/>
        <v>4704274.851365773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1509732.0196899171</v>
      </c>
      <c r="R388" s="25">
        <f t="array" aca="1" ref="R388" ca="1">INDEX('Lorri 401b'!L:L,MATCH('Retirement Calculator'!A388,'Lorri 401b'!N:N,0),0)</f>
        <v>3183967.8314236286</v>
      </c>
      <c r="S388" s="25">
        <f t="shared" ca="1" si="267"/>
        <v>4693699.8511135457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1507591.9582515974</v>
      </c>
      <c r="R389" s="25">
        <f t="array" aca="1" ref="R389" ca="1">INDEX('Lorri 401b'!L:L,MATCH('Retirement Calculator'!A389,'Lorri 401b'!N:N,0),0)</f>
        <v>3175488.830108671</v>
      </c>
      <c r="S389" s="25">
        <f t="shared" ca="1" si="267"/>
        <v>4683080.7883602679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1505442.979890618</v>
      </c>
      <c r="R390" s="25">
        <f t="array" aca="1" ref="R390" ca="1">INDEX('Lorri 401b'!L:L,MATCH('Retirement Calculator'!A390,'Lorri 401b'!N:N,0),0)</f>
        <v>3166974.4996215673</v>
      </c>
      <c r="S390" s="25">
        <f t="shared" ca="1" si="267"/>
        <v>4672417.4795121849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1503285.0474531346</v>
      </c>
      <c r="R391" s="25">
        <f t="array" aca="1" ref="R391" ca="1">INDEX('Lorri 401b'!L:L,MATCH('Retirement Calculator'!A391,'Lorri 401b'!N:N,0),0)</f>
        <v>3158424.6927574342</v>
      </c>
      <c r="S391" s="25">
        <f t="shared" ca="1" si="267"/>
        <v>4661709.7402105685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1501118.1236304948</v>
      </c>
      <c r="R392" s="25">
        <f t="array" aca="1" ref="R392" ca="1">INDEX('Lorri 401b'!L:L,MATCH('Retirement Calculator'!A392,'Lorri 401b'!N:N,0),0)</f>
        <v>3149839.2616980341</v>
      </c>
      <c r="S392" s="25">
        <f t="shared" ca="1" si="267"/>
        <v>4650957.3853285294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1498942.1709585942</v>
      </c>
      <c r="R393" s="25">
        <f t="array" aca="1" ref="R393" ca="1">INDEX('Lorri 401b'!L:L,MATCH('Retirement Calculator'!A393,'Lorri 401b'!N:N,0),0)</f>
        <v>3141218.0580092198</v>
      </c>
      <c r="S393" s="25">
        <f t="shared" ca="1" si="267"/>
        <v>4640160.2289678138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1496757.1518172272</v>
      </c>
      <c r="R394" s="25">
        <f t="array" aca="1" ref="R394" ca="1">INDEX('Lorri 401b'!L:L,MATCH('Retirement Calculator'!A394,'Lorri 401b'!N:N,0),0)</f>
        <v>3132560.9326383686</v>
      </c>
      <c r="S394" s="25">
        <f t="shared" ca="1" si="267"/>
        <v>4629318.0844555963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1494563.0284294379</v>
      </c>
      <c r="R395" s="25">
        <f t="array" aca="1" ref="R395" ca="1">INDEX('Lorri 401b'!L:L,MATCH('Retirement Calculator'!A395,'Lorri 401b'!N:N,0),0)</f>
        <v>3123867.7359118056</v>
      </c>
      <c r="S395" s="25">
        <f t="shared" ca="1" si="267"/>
        <v>4618430.7643412435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1492359.762860866</v>
      </c>
      <c r="R396" s="25">
        <f t="array" aca="1" ref="R396" ca="1">INDEX('Lorri 401b'!L:L,MATCH('Retirement Calculator'!A396,'Lorri 401b'!N:N,0),0)</f>
        <v>3115138.3175322153</v>
      </c>
      <c r="S396" s="25">
        <f t="shared" ca="1" si="267"/>
        <v>4607498.0803930815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1490147.3170190919</v>
      </c>
      <c r="R397" s="25">
        <f t="array" aca="1" ref="R397" ca="1">INDEX('Lorri 401b'!L:L,MATCH('Retirement Calculator'!A397,'Lorri 401b'!N:N,0),0)</f>
        <v>3106372.5265760431</v>
      </c>
      <c r="S397" s="25">
        <f t="shared" ca="1" si="267"/>
        <v>4596519.843595135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1487925.652652977</v>
      </c>
      <c r="R398" s="25">
        <f t="array" aca="1" ref="R398" ca="1">INDEX('Lorri 401b'!L:L,MATCH('Retirement Calculator'!A398,'Lorri 401b'!N:N,0),0)</f>
        <v>3097570.2114908872</v>
      </c>
      <c r="S398" s="25">
        <f t="shared" ca="1" si="267"/>
        <v>4585495.8641438643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1485694.7313520033</v>
      </c>
      <c r="R399" s="25">
        <f t="array" aca="1" ref="R399" ca="1">INDEX('Lorri 401b'!L:L,MATCH('Retirement Calculator'!A399,'Lorri 401b'!N:N,0),0)</f>
        <v>3088731.2200928763</v>
      </c>
      <c r="S399" s="25">
        <f t="shared" ca="1" si="267"/>
        <v>4574425.9514448792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1483454.5145456088</v>
      </c>
      <c r="R400" s="25">
        <f t="array" aca="1" ref="R400" ca="1">INDEX('Lorri 401b'!L:L,MATCH('Retirement Calculator'!A400,'Lorri 401b'!N:N,0),0)</f>
        <v>3079855.3995640404</v>
      </c>
      <c r="S400" s="25">
        <f t="shared" ca="1" si="267"/>
        <v>4563309.9141096491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1481204.9635025212</v>
      </c>
      <c r="R401" s="25">
        <f t="array" aca="1" ref="R401" ca="1">INDEX('Lorri 401b'!L:L,MATCH('Retirement Calculator'!A401,'Lorri 401b'!N:N,0),0)</f>
        <v>3070942.5964496676</v>
      </c>
      <c r="S401" s="25">
        <f t="shared" ca="1" si="267"/>
        <v>4552147.5599521883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1478946.0393300871</v>
      </c>
      <c r="R402" s="25">
        <f t="array" aca="1" ref="R402" ca="1">INDEX('Lorri 401b'!L:L,MATCH('Retirement Calculator'!A402,'Lorri 401b'!N:N,0),0)</f>
        <v>3061992.6566556515</v>
      </c>
      <c r="S402" s="25">
        <f t="shared" ca="1" si="267"/>
        <v>4540938.6959857382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1476677.7029736014</v>
      </c>
      <c r="R403" s="25">
        <f t="array" aca="1" ref="R403" ca="1">INDEX('Lorri 401b'!L:L,MATCH('Retirement Calculator'!A403,'Lorri 401b'!N:N,0),0)</f>
        <v>3053005.4254458272</v>
      </c>
      <c r="S403" s="25">
        <f t="shared" ca="1" si="267"/>
        <v>4529683.1284194291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1474399.9152156303</v>
      </c>
      <c r="R404" s="25">
        <f t="array" aca="1" ref="R404" ca="1">INDEX('Lorri 401b'!L:L,MATCH('Retirement Calculator'!A404,'Lorri 401b'!N:N,0),0)</f>
        <v>3043980.7474392951</v>
      </c>
      <c r="S404" s="25">
        <f t="shared" ca="1" si="267"/>
        <v>4518380.6626549251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1472112.6366753343</v>
      </c>
      <c r="R405" s="25">
        <f t="array" aca="1" ref="R405" ca="1">INDEX('Lorri 401b'!L:L,MATCH('Retirement Calculator'!A405,'Lorri 401b'!N:N,0),0)</f>
        <v>3034918.466607736</v>
      </c>
      <c r="S405" s="25">
        <f t="shared" ca="1" si="267"/>
        <v>4507031.10328307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1469815.8278077871</v>
      </c>
      <c r="R406" s="25">
        <f t="array" aca="1" ref="R406" ca="1">INDEX('Lorri 401b'!L:L,MATCH('Retirement Calculator'!A406,'Lorri 401b'!N:N,0),0)</f>
        <v>3025818.4262727117</v>
      </c>
      <c r="S406" s="25">
        <f t="shared" ca="1" si="267"/>
        <v>4495634.2540804986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1467509.4489032917</v>
      </c>
      <c r="R407" s="25">
        <f t="array" aca="1" ref="R407" ca="1">INDEX('Lorri 401b'!L:L,MATCH('Retirement Calculator'!A407,'Lorri 401b'!N:N,0),0)</f>
        <v>3016680.4691029582</v>
      </c>
      <c r="S407" s="25">
        <f t="shared" ca="1" si="267"/>
        <v>4484189.9180062497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1465193.4600866942</v>
      </c>
      <c r="R408" s="25">
        <f t="array" aca="1" ref="R408" ca="1">INDEX('Lorri 401b'!L:L,MATCH('Retirement Calculator'!A408,'Lorri 401b'!N:N,0),0)</f>
        <v>3007504.4371116641</v>
      </c>
      <c r="S408" s="25">
        <f t="shared" ca="1" si="267"/>
        <v>4472697.8971983586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1462867.8213166944</v>
      </c>
      <c r="R409" s="25">
        <f t="array" aca="1" ref="R409" ca="1">INDEX('Lorri 401b'!L:L,MATCH('Retirement Calculator'!A409,'Lorri 401b'!N:N,0),0)</f>
        <v>2998290.1716537396</v>
      </c>
      <c r="S409" s="25">
        <f t="shared" ca="1" si="267"/>
        <v>4461157.992970434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1460532.4923851527</v>
      </c>
      <c r="R410" s="25">
        <f t="array" aca="1" ref="R410" ca="1">INDEX('Lorri 401b'!L:L,MATCH('Retirement Calculator'!A410,'Lorri 401b'!N:N,0),0)</f>
        <v>2989037.513423074</v>
      </c>
      <c r="S410" s="25">
        <f t="shared" ca="1" si="267"/>
        <v>4449570.0058082268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1458187.4329163965</v>
      </c>
      <c r="R411" s="25">
        <f t="array" aca="1" ref="R411" ca="1">INDEX('Lorri 401b'!L:L,MATCH('Retirement Calculator'!A411,'Lorri 401b'!N:N,0),0)</f>
        <v>2979746.3024497805</v>
      </c>
      <c r="S411" s="25">
        <f t="shared" ca="1" si="267"/>
        <v>4437933.7353661768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1455832.6023665203</v>
      </c>
      <c r="R412" s="25">
        <f t="array" aca="1" ref="R412" ca="1">INDEX('Lorri 401b'!L:L,MATCH('Retirement Calculator'!A412,'Lorri 401b'!N:N,0),0)</f>
        <v>2970416.3780974317</v>
      </c>
      <c r="S412" s="25">
        <f t="shared" ca="1" si="267"/>
        <v>4426248.9804639518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1453467.9600226863</v>
      </c>
      <c r="R413" s="25">
        <f t="array" aca="1" ref="R413" ca="1">INDEX('Lorri 401b'!L:L,MATCH('Retirement Calculator'!A413,'Lorri 401b'!N:N,0),0)</f>
        <v>2961047.5790602816</v>
      </c>
      <c r="S413" s="25">
        <f t="shared" ca="1" si="267"/>
        <v>4414515.5390829677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1451093.4650024197</v>
      </c>
      <c r="R414" s="25">
        <f t="array" aca="1" ref="R414" ca="1">INDEX('Lorri 401b'!L:L,MATCH('Retirement Calculator'!A414,'Lorri 401b'!N:N,0),0)</f>
        <v>2951639.7433604766</v>
      </c>
      <c r="S414" s="25">
        <f t="shared" ca="1" si="267"/>
        <v>4402733.208362896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1448709.0762529019</v>
      </c>
      <c r="R415" s="25">
        <f t="array" aca="1" ref="R415" ca="1">INDEX('Lorri 401b'!L:L,MATCH('Retirement Calculator'!A415,'Lorri 401b'!N:N,0),0)</f>
        <v>2942192.7083452558</v>
      </c>
      <c r="S415" s="25">
        <f t="shared" ca="1" si="267"/>
        <v>4390901.7845981577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1446314.7525502613</v>
      </c>
      <c r="R416" s="25">
        <f t="array" aca="1" ref="R416" ca="1">INDEX('Lorri 401b'!L:L,MATCH('Retirement Calculator'!A416,'Lorri 401b'!N:N,0),0)</f>
        <v>2932706.310684138</v>
      </c>
      <c r="S416" s="25">
        <f t="shared" ca="1" si="267"/>
        <v>4379021.0632343991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1443910.4524988597</v>
      </c>
      <c r="R417" s="25">
        <f t="array" aca="1" ref="R417" ca="1">INDEX('Lorri 401b'!L:L,MATCH('Retirement Calculator'!A417,'Lorri 401b'!N:N,0),0)</f>
        <v>2923180.3863660991</v>
      </c>
      <c r="S417" s="25">
        <f t="shared" ca="1" si="267"/>
        <v>4367090.8388649588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1441496.1345305771</v>
      </c>
      <c r="R418" s="25">
        <f t="array" aca="1" ref="R418" ca="1">INDEX('Lorri 401b'!L:L,MATCH('Retirement Calculator'!A418,'Lorri 401b'!N:N,0),0)</f>
        <v>2913614.770696735</v>
      </c>
      <c r="S418" s="25">
        <f t="shared" ca="1" si="267"/>
        <v>4355110.9052273119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1439071.7569040933</v>
      </c>
      <c r="R419" s="25">
        <f t="array" aca="1" ref="R419" ca="1">INDEX('Lorri 401b'!L:L,MATCH('Retirement Calculator'!A419,'Lorri 401b'!N:N,0),0)</f>
        <v>2904009.298295415</v>
      </c>
      <c r="S419" s="25">
        <f t="shared" ca="1" si="267"/>
        <v>4343081.0551995086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1436637.277704166</v>
      </c>
      <c r="R420" s="25">
        <f t="array" aca="1" ref="R420" ca="1">INDEX('Lorri 401b'!L:L,MATCH('Retirement Calculator'!A420,'Lorri 401b'!N:N,0),0)</f>
        <v>2894363.8030924229</v>
      </c>
      <c r="S420" s="25">
        <f t="shared" ca="1" si="267"/>
        <v>4331001.0807965891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1434192.6548409057</v>
      </c>
      <c r="R421" s="25">
        <f t="array" aca="1" ref="R421" ca="1">INDEX('Lorri 401b'!L:L,MATCH('Retirement Calculator'!A421,'Lorri 401b'!N:N,0),0)</f>
        <v>2884678.1183260852</v>
      </c>
      <c r="S421" s="25">
        <f t="shared" ca="1" si="267"/>
        <v>4318870.7731669908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1431737.8460490485</v>
      </c>
      <c r="R422" s="25">
        <f t="array" aca="1" ref="R422" ca="1">INDEX('Lorri 401b'!L:L,MATCH('Retirement Calculator'!A422,'Lorri 401b'!N:N,0),0)</f>
        <v>2874952.0765398876</v>
      </c>
      <c r="S422" s="25">
        <f t="shared" ca="1" si="267"/>
        <v>4306689.9225889361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1429272.8088872251</v>
      </c>
      <c r="R423" s="25">
        <f t="array" aca="1" ref="R423" ca="1">INDEX('Lorri 401b'!L:L,MATCH('Retirement Calculator'!A423,'Lorri 401b'!N:N,0),0)</f>
        <v>2865185.5095795807</v>
      </c>
      <c r="S423" s="25">
        <f t="shared" ca="1" si="267"/>
        <v>4294458.3184668059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1426797.5007372275</v>
      </c>
      <c r="R424" s="25">
        <f t="array" aca="1" ref="R424" ca="1">INDEX('Lorri 401b'!L:L,MATCH('Retirement Calculator'!A424,'Lorri 401b'!N:N,0),0)</f>
        <v>2855378.2485902729</v>
      </c>
      <c r="S424" s="25">
        <f t="shared" ca="1" si="267"/>
        <v>4282175.7493275004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1424311.8788032716</v>
      </c>
      <c r="R425" s="25">
        <f t="array" aca="1" ref="R425" ca="1">INDEX('Lorri 401b'!L:L,MATCH('Retirement Calculator'!A425,'Lorri 401b'!N:N,0),0)</f>
        <v>2845530.1240135096</v>
      </c>
      <c r="S425" s="25">
        <f t="shared" ca="1" si="267"/>
        <v>4269842.0028167814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1421815.9001112573</v>
      </c>
      <c r="R426" s="25">
        <f t="array" aca="1" ref="R426" ca="1">INDEX('Lorri 401b'!L:L,MATCH('Retirement Calculator'!A426,'Lorri 401b'!N:N,0),0)</f>
        <v>2835640.9655843428</v>
      </c>
      <c r="S426" s="25">
        <f t="shared" ca="1" si="267"/>
        <v>4257456.8656956004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1419309.5215080264</v>
      </c>
      <c r="R427" s="25">
        <f t="array" aca="1" ref="R427" ca="1">INDEX('Lorri 401b'!L:L,MATCH('Retirement Calculator'!A427,'Lorri 401b'!N:N,0),0)</f>
        <v>2825710.602328388</v>
      </c>
      <c r="S427" s="25">
        <f t="shared" ca="1" si="267"/>
        <v>4245020.1238364149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1416792.6996606153</v>
      </c>
      <c r="R428" s="25">
        <f t="array" aca="1" ref="R428" ca="1">INDEX('Lorri 401b'!L:L,MATCH('Retirement Calculator'!A428,'Lorri 401b'!N:N,0),0)</f>
        <v>2815738.8625588669</v>
      </c>
      <c r="S428" s="25">
        <f t="shared" ca="1" si="267"/>
        <v>4232531.5622194819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1414265.3910555067</v>
      </c>
      <c r="R429" s="25">
        <f t="array" aca="1" ref="R429" ca="1">INDEX('Lorri 401b'!L:L,MATCH('Retirement Calculator'!A429,'Lorri 401b'!N:N,0),0)</f>
        <v>2805725.5738736391</v>
      </c>
      <c r="S429" s="25">
        <f t="shared" ca="1" si="267"/>
        <v>4219990.9649291458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1411727.5519978767</v>
      </c>
      <c r="R430" s="25">
        <f t="array" aca="1" ref="R430" ca="1">INDEX('Lorri 401b'!L:L,MATCH('Retirement Calculator'!A430,'Lorri 401b'!N:N,0),0)</f>
        <v>2795670.5631522229</v>
      </c>
      <c r="S430" s="25">
        <f t="shared" ca="1" si="267"/>
        <v>4207398.1151500996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1409179.1386108401</v>
      </c>
      <c r="R431" s="25">
        <f t="array" aca="1" ref="R431" ca="1">INDEX('Lorri 401b'!L:L,MATCH('Retirement Calculator'!A431,'Lorri 401b'!N:N,0),0)</f>
        <v>2785573.6565528009</v>
      </c>
      <c r="S431" s="25">
        <f t="shared" ca="1" si="267"/>
        <v>4194752.7951636408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1406620.1068346908</v>
      </c>
      <c r="R432" s="25">
        <f t="array" aca="1" ref="R432" ca="1">INDEX('Lorri 401b'!L:L,MATCH('Retirement Calculator'!A432,'Lorri 401b'!N:N,0),0)</f>
        <v>2775434.6795092146</v>
      </c>
      <c r="S432" s="25">
        <f t="shared" ca="1" si="267"/>
        <v>4182054.7863439051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1404050.4124261409</v>
      </c>
      <c r="R433" s="25">
        <f t="array" aca="1" ref="R433" ca="1">INDEX('Lorri 401b'!L:L,MATCH('Retirement Calculator'!A433,'Lorri 401b'!N:N,0),0)</f>
        <v>2765253.4567279466</v>
      </c>
      <c r="S433" s="25">
        <f t="shared" ca="1" si="267"/>
        <v>4169303.8691540873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1401470.0109575554</v>
      </c>
      <c r="R434" s="25">
        <f t="array" aca="1" ref="R434" ca="1">INDEX('Lorri 401b'!L:L,MATCH('Retirement Calculator'!A434,'Lorri 401b'!N:N,0),0)</f>
        <v>2755029.81218509</v>
      </c>
      <c r="S434" s="25">
        <f t="shared" ca="1" si="267"/>
        <v>4156499.8231426454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1398878.8578161842</v>
      </c>
      <c r="R435" s="25">
        <f t="array" aca="1" ref="R435" ca="1">INDEX('Lorri 401b'!L:L,MATCH('Retirement Calculator'!A435,'Lorri 401b'!N:N,0),0)</f>
        <v>2744763.5691233049</v>
      </c>
      <c r="S435" s="25">
        <f t="shared" ca="1" si="267"/>
        <v>4143642.4269394893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1396276.9082033904</v>
      </c>
      <c r="R436" s="25">
        <f t="array" aca="1" ref="R436" ca="1">INDEX('Lorri 401b'!L:L,MATCH('Retirement Calculator'!A436,'Lorri 401b'!N:N,0),0)</f>
        <v>2734454.5500487625</v>
      </c>
      <c r="S436" s="25">
        <f t="shared" ca="1" si="267"/>
        <v>4130731.4582521529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1393664.1171338768</v>
      </c>
      <c r="R437" s="25">
        <f t="array" aca="1" ref="R437" ca="1">INDEX('Lorri 401b'!L:L,MATCH('Retirement Calculator'!A437,'Lorri 401b'!N:N,0),0)</f>
        <v>2724102.5767280762</v>
      </c>
      <c r="S437" s="25">
        <f t="shared" ca="1" si="267"/>
        <v>4117766.693861953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1391040.4394349069</v>
      </c>
      <c r="R438" s="25">
        <f t="array" aca="1" ref="R438" ca="1">INDEX('Lorri 401b'!L:L,MATCH('Retirement Calculator'!A438,'Lorri 401b'!N:N,0),0)</f>
        <v>2713707.4701852202</v>
      </c>
      <c r="S438" s="25">
        <f t="shared" ca="1" si="267"/>
        <v>4104747.9096201272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1388405.8297455246</v>
      </c>
      <c r="R439" s="25">
        <f t="array" aca="1" ref="R439" ca="1">INDEX('Lorri 401b'!L:L,MATCH('Retirement Calculator'!A439,'Lorri 401b'!N:N,0),0)</f>
        <v>2703269.0506984359</v>
      </c>
      <c r="S439" s="25">
        <f t="shared" ca="1" si="267"/>
        <v>4091674.8804439604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1385760.2425157698</v>
      </c>
      <c r="R440" s="25">
        <f t="array" aca="1" ref="R440" ca="1">INDEX('Lorri 401b'!L:L,MATCH('Retirement Calculator'!A440,'Lorri 401b'!N:N,0),0)</f>
        <v>2692787.1377971233</v>
      </c>
      <c r="S440" s="25">
        <f t="shared" ca="1" si="267"/>
        <v>4078547.3803128931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1383103.6320058911</v>
      </c>
      <c r="R441" s="25">
        <f t="array" aca="1" ref="R441" ca="1">INDEX('Lorri 401b'!L:L,MATCH('Retirement Calculator'!A441,'Lorri 401b'!N:N,0),0)</f>
        <v>2682261.5502587217</v>
      </c>
      <c r="S441" s="25">
        <f t="shared" ca="1" si="267"/>
        <v>4065365.182264613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1380435.9522855545</v>
      </c>
      <c r="R442" s="25">
        <f t="array" aca="1" ref="R442" ca="1">INDEX('Lorri 401b'!L:L,MATCH('Retirement Calculator'!A442,'Lorri 401b'!N:N,0),0)</f>
        <v>2671692.1061055767</v>
      </c>
      <c r="S442" s="25">
        <f t="shared" ca="1" si="267"/>
        <v>4052128.0583911315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1377757.1572330499</v>
      </c>
      <c r="R443" s="25">
        <f t="array" aca="1" ref="R443" ca="1">INDEX('Lorri 401b'!L:L,MATCH('Retirement Calculator'!A443,'Lorri 401b'!N:N,0),0)</f>
        <v>2661078.6226017936</v>
      </c>
      <c r="S443" s="25">
        <f t="shared" ca="1" si="267"/>
        <v>4038835.7798348432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1375067.2005344932</v>
      </c>
      <c r="R444" s="25">
        <f t="array" aca="1" ref="R444" ca="1">INDEX('Lorri 401b'!L:L,MATCH('Retirement Calculator'!A444,'Lorri 401b'!N:N,0),0)</f>
        <v>2650420.916250078</v>
      </c>
      <c r="S444" s="25">
        <f t="shared" ca="1" si="267"/>
        <v>4025488.1167845712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1372366.0356830258</v>
      </c>
      <c r="R445" s="25">
        <f t="array" aca="1" ref="R445" ca="1">INDEX('Lorri 401b'!L:L,MATCH('Retirement Calculator'!A445,'Lorri 401b'!N:N,0),0)</f>
        <v>2639718.8027885635</v>
      </c>
      <c r="S445" s="25">
        <f t="shared" ca="1" si="267"/>
        <v>4012084.8384715896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1369653.6159780107</v>
      </c>
      <c r="R446" s="25">
        <f t="array" aca="1" ref="R446" ca="1">INDEX('Lorri 401b'!L:L,MATCH('Retirement Calculator'!A446,'Lorri 401b'!N:N,0),0)</f>
        <v>2628972.0971876262</v>
      </c>
      <c r="S446" s="25">
        <f t="shared" ca="1" si="267"/>
        <v>3998625.7131656371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1366929.8945242246</v>
      </c>
      <c r="R447" s="25">
        <f t="array" aca="1" ref="R447" ca="1">INDEX('Lorri 401b'!L:L,MATCH('Retirement Calculator'!A447,'Lorri 401b'!N:N,0),0)</f>
        <v>2618180.6136466851</v>
      </c>
      <c r="S447" s="25">
        <f t="shared" ca="1" si="267"/>
        <v>3985110.5081709097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1364194.8242310476</v>
      </c>
      <c r="R448" s="25">
        <f t="array" aca="1" ref="R448" ca="1">INDEX('Lorri 401b'!L:L,MATCH('Retirement Calculator'!A448,'Lorri 401b'!N:N,0),0)</f>
        <v>2607344.1655909899</v>
      </c>
      <c r="S448" s="25">
        <f t="shared" ca="1" si="267"/>
        <v>3971538.9898220375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1361448.3578116493</v>
      </c>
      <c r="R449" s="25">
        <f t="array" aca="1" ref="R449" ca="1">INDEX('Lorri 401b'!L:L,MATCH('Retirement Calculator'!A449,'Lorri 401b'!N:N,0),0)</f>
        <v>2596462.5656683962</v>
      </c>
      <c r="S449" s="25">
        <f t="shared" ca="1" si="267"/>
        <v>3957910.9234800455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1358690.44778217</v>
      </c>
      <c r="R450" s="25">
        <f t="array" aca="1" ref="R450" ca="1">INDEX('Lorri 401b'!L:L,MATCH('Retirement Calculator'!A450,'Lorri 401b'!N:N,0),0)</f>
        <v>2585535.6257461249</v>
      </c>
      <c r="S450" s="25">
        <f t="shared" ca="1" si="267"/>
        <v>3944226.0735282949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1355921.0464609014</v>
      </c>
      <c r="R451" s="25">
        <f t="array" aca="1" ref="R451" ca="1">INDEX('Lorri 401b'!L:L,MATCH('Retirement Calculator'!A451,'Lorri 401b'!N:N,0),0)</f>
        <v>2574563.1569075109</v>
      </c>
      <c r="S451" s="25">
        <f t="shared" ca="1" si="267"/>
        <v>3930484.2033684123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1353140.1059674607</v>
      </c>
      <c r="R452" s="25">
        <f t="array" aca="1" ref="R452" ca="1">INDEX('Lorri 401b'!L:L,MATCH('Retirement Calculator'!A452,'Lorri 401b'!N:N,0),0)</f>
        <v>2563544.9694487359</v>
      </c>
      <c r="S452" s="25">
        <f t="shared" ca="1" si="267"/>
        <v>3916685.0754161966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1350347.578221964</v>
      </c>
      <c r="R453" s="25">
        <f t="array" aca="1" ref="R453" ca="1">INDEX('Lorri 401b'!L:L,MATCH('Retirement Calculator'!A453,'Lorri 401b'!N:N,0),0)</f>
        <v>2552480.8728755494</v>
      </c>
      <c r="S453" s="25">
        <f t="shared" ca="1" si="267"/>
        <v>3902828.4510975135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1347543.4149441943</v>
      </c>
      <c r="R454" s="25">
        <f t="array" aca="1" ref="R454" ca="1">INDEX('Lorri 401b'!L:L,MATCH('Retirement Calculator'!A454,'Lorri 401b'!N:N,0),0)</f>
        <v>2541370.6758999745</v>
      </c>
      <c r="S454" s="25">
        <f t="shared" ca="1" si="267"/>
        <v>3888914.0908441688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1344727.5676527673</v>
      </c>
      <c r="R455" s="25">
        <f t="array" aca="1" ref="R455" ca="1">INDEX('Lorri 401b'!L:L,MATCH('Retirement Calculator'!A455,'Lorri 401b'!N:N,0),0)</f>
        <v>2530214.1864370015</v>
      </c>
      <c r="S455" s="25">
        <f t="shared" ca="1" si="267"/>
        <v>3874941.754089769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1341899.9876642928</v>
      </c>
      <c r="R456" s="25">
        <f t="array" aca="1" ref="R456" ca="1">INDEX('Lorri 401b'!L:L,MATCH('Retirement Calculator'!A456,'Lorri 401b'!N:N,0),0)</f>
        <v>2519011.2116012662</v>
      </c>
      <c r="S456" s="25">
        <f t="shared" ca="1" si="267"/>
        <v>3860911.1992655592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1339060.6260925329</v>
      </c>
      <c r="R457" s="25">
        <f t="array" aca="1" ref="R457" ca="1">INDEX('Lorri 401b'!L:L,MATCH('Retirement Calculator'!A457,'Lorri 401b'!N:N,0),0)</f>
        <v>2507761.5577037153</v>
      </c>
      <c r="S457" s="25">
        <f t="shared" ca="1" si="267"/>
        <v>3846822.1837962484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1336209.4338475573</v>
      </c>
      <c r="R458" s="25">
        <f t="array" aca="1" ref="R458" ca="1">INDEX('Lorri 401b'!L:L,MATCH('Retirement Calculator'!A458,'Lorri 401b'!N:N,0),0)</f>
        <v>2496465.0302482578</v>
      </c>
      <c r="S458" s="25">
        <f t="shared" ca="1" si="267"/>
        <v>3832674.4640958151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1333346.3616348943</v>
      </c>
      <c r="R459" s="25">
        <f t="array" aca="1" ref="R459" ca="1">INDEX('Lorri 401b'!L:L,MATCH('Retirement Calculator'!A459,'Lorri 401b'!N:N,0),0)</f>
        <v>2485121.4339284026</v>
      </c>
      <c r="S459" s="25">
        <f t="shared" ca="1" si="267"/>
        <v>3818467.7955632969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1330471.3599546785</v>
      </c>
      <c r="R460" s="25">
        <f t="array" aca="1" ref="R460" ca="1">INDEX('Lorri 401b'!L:L,MATCH('Retirement Calculator'!A460,'Lorri 401b'!N:N,0),0)</f>
        <v>2473730.5726238815</v>
      </c>
      <c r="S460" s="25">
        <f t="shared" ca="1" si="267"/>
        <v>3804201.93257856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1327584.3791007951</v>
      </c>
      <c r="R461" s="25">
        <f t="array" aca="1" ref="R461" ca="1">INDEX('Lorri 401b'!L:L,MATCH('Retirement Calculator'!A461,'Lorri 401b'!N:N,0),0)</f>
        <v>2462292.2493972583</v>
      </c>
      <c r="S461" s="25">
        <f t="shared" ca="1" si="267"/>
        <v>3789876.6284980532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1324685.3691600207</v>
      </c>
      <c r="R462" s="25">
        <f t="array" aca="1" ref="R462" ca="1">INDEX('Lorri 401b'!L:L,MATCH('Retirement Calculator'!A462,'Lorri 401b'!N:N,0),0)</f>
        <v>2450806.2664905237</v>
      </c>
      <c r="S462" s="25">
        <f t="shared" ca="1" si="267"/>
        <v>3775491.6356505444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1321774.2800111596</v>
      </c>
      <c r="R463" s="25">
        <f t="array" aca="1" ref="R463" ca="1">INDEX('Lorri 401b'!L:L,MATCH('Retirement Calculator'!A463,'Lorri 401b'!N:N,0),0)</f>
        <v>2439272.4253216782</v>
      </c>
      <c r="S463" s="25">
        <f t="shared" ca="1" si="267"/>
        <v>3761046.705332838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1318851.0613241782</v>
      </c>
      <c r="R464" s="25">
        <f t="array" aca="1" ref="R464" ca="1">INDEX('Lorri 401b'!L:L,MATCH('Retirement Calculator'!A464,'Lorri 401b'!N:N,0),0)</f>
        <v>2427690.5264812955</v>
      </c>
      <c r="S464" s="25">
        <f t="shared" ca="1" si="267"/>
        <v>3746541.5878054737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1315915.6625593347</v>
      </c>
      <c r="R465" s="25">
        <f t="array" aca="1" ref="R465" ca="1">INDEX('Lorri 401b'!L:L,MATCH('Retirement Calculator'!A465,'Lorri 401b'!N:N,0),0)</f>
        <v>2416060.3697290779</v>
      </c>
      <c r="S465" s="25">
        <f t="shared" ca="1" si="267"/>
        <v>3731976.0322884126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1312968.0329663041</v>
      </c>
      <c r="R466" s="25">
        <f t="array" aca="1" ref="R466" ca="1">INDEX('Lorri 401b'!L:L,MATCH('Retirement Calculator'!A466,'Lorri 401b'!N:N,0),0)</f>
        <v>2404381.7539903927</v>
      </c>
      <c r="S466" s="25">
        <f t="shared" ca="1" si="267"/>
        <v>3717349.7869566968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1310008.1215833025</v>
      </c>
      <c r="R467" s="25">
        <f t="array" aca="1" ref="R467" ca="1">INDEX('Lorri 401b'!L:L,MATCH('Retirement Calculator'!A467,'Lorri 401b'!N:N,0),0)</f>
        <v>2392654.4773527966</v>
      </c>
      <c r="S467" s="25">
        <f t="shared" ca="1" si="267"/>
        <v>3702662.5989360991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1307035.8772362052</v>
      </c>
      <c r="R468" s="25">
        <f t="array" aca="1" ref="R468" ca="1">INDEX('Lorri 401b'!L:L,MATCH('Retirement Calculator'!A468,'Lorri 401b'!N:N,0),0)</f>
        <v>2380878.3370625437</v>
      </c>
      <c r="S468" s="25">
        <f t="shared" ca="1" si="267"/>
        <v>3687914.2142987489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1304051.2485376615</v>
      </c>
      <c r="R469" s="25">
        <f t="array" aca="1" ref="R469" ca="1">INDEX('Lorri 401b'!L:L,MATCH('Retirement Calculator'!A469,'Lorri 401b'!N:N,0),0)</f>
        <v>2369053.1295210812</v>
      </c>
      <c r="S469" s="25">
        <f t="shared" ca="1" si="267"/>
        <v>3673104.3780587427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1301054.1838862074</v>
      </c>
      <c r="R470" s="25">
        <f t="array" aca="1" ref="R470" ca="1">INDEX('Lorri 401b'!L:L,MATCH('Retirement Calculator'!A470,'Lorri 401b'!N:N,0),0)</f>
        <v>2357178.6502815294</v>
      </c>
      <c r="S470" s="25">
        <f t="shared" ca="1" si="267"/>
        <v>3658232.8341677366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1298044.6314653722</v>
      </c>
      <c r="R471" s="25">
        <f t="array" aca="1" ref="R471" ca="1">INDEX('Lorri 401b'!L:L,MATCH('Retirement Calculator'!A471,'Lorri 401b'!N:N,0),0)</f>
        <v>2345254.694045146</v>
      </c>
      <c r="S471" s="25">
        <f t="shared" ca="1" si="267"/>
        <v>3643299.3255105182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1295022.5392427836</v>
      </c>
      <c r="R472" s="25">
        <f t="array" aca="1" ref="R472" ca="1">INDEX('Lorri 401b'!L:L,MATCH('Retirement Calculator'!A472,'Lorri 401b'!N:N,0),0)</f>
        <v>2333281.0546577778</v>
      </c>
      <c r="S472" s="25">
        <f t="shared" ca="1" si="267"/>
        <v>3628303.5939005613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1291987.8549692675</v>
      </c>
      <c r="R473" s="25">
        <f t="array" aca="1" ref="R473" ca="1">INDEX('Lorri 401b'!L:L,MATCH('Retirement Calculator'!A473,'Lorri 401b'!N:N,0),0)</f>
        <v>2321257.5251062955</v>
      </c>
      <c r="S473" s="25">
        <f t="shared" ca="1" si="267"/>
        <v>3613245.3800755627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1288940.5261779451</v>
      </c>
      <c r="R474" s="25">
        <f t="array" aca="1" ref="R474" ca="1">INDEX('Lorri 401b'!L:L,MATCH('Retirement Calculator'!A474,'Lorri 401b'!N:N,0),0)</f>
        <v>2309183.8975150157</v>
      </c>
      <c r="S474" s="25">
        <f t="shared" ca="1" si="267"/>
        <v>3598124.4236929608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1285880.5001833255</v>
      </c>
      <c r="R475" s="25">
        <f t="array" aca="1" ref="R475" ca="1">INDEX('Lorri 401b'!L:L,MATCH('Retirement Calculator'!A475,'Lorri 401b'!N:N,0),0)</f>
        <v>2297059.9631421054</v>
      </c>
      <c r="S475" s="25">
        <f t="shared" ca="1" si="267"/>
        <v>3582940.4633254306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1282807.724080395</v>
      </c>
      <c r="R476" s="25">
        <f t="array" aca="1" ref="R476" ca="1">INDEX('Lorri 401b'!L:L,MATCH('Retirement Calculator'!A476,'Lorri 401b'!N:N,0),0)</f>
        <v>2284885.5123759746</v>
      </c>
      <c r="S476" s="25">
        <f t="shared" ca="1" si="267"/>
        <v>3567693.2364563695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1279722.1447437021</v>
      </c>
      <c r="R477" s="25">
        <f t="array" aca="1" ref="R477" ca="1">INDEX('Lorri 401b'!L:L,MATCH('Retirement Calculator'!A477,'Lorri 401b'!N:N,0),0)</f>
        <v>2272660.3347316515</v>
      </c>
      <c r="S477" s="25">
        <f t="shared" ca="1" si="267"/>
        <v>3552382.4794753538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1276623.7088264397</v>
      </c>
      <c r="R478" s="25">
        <f t="array" aca="1" ref="R478" ca="1">INDEX('Lorri 401b'!L:L,MATCH('Retirement Calculator'!A478,'Lorri 401b'!N:N,0),0)</f>
        <v>2260384.2188471439</v>
      </c>
      <c r="S478" s="25">
        <f t="shared" ca="1" si="267"/>
        <v>3537007.9276735839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1273512.3627595222</v>
      </c>
      <c r="R479" s="25">
        <f t="array" aca="1" ref="R479" ca="1">INDEX('Lorri 401b'!L:L,MATCH('Retirement Calculator'!A479,'Lorri 401b'!N:N,0),0)</f>
        <v>2248056.9524797839</v>
      </c>
      <c r="S479" s="25">
        <f t="shared" ca="1" si="267"/>
        <v>3521569.3152393061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1270388.0527506592</v>
      </c>
      <c r="R480" s="25">
        <f t="array" aca="1" ref="R480" ca="1">INDEX('Lorri 401b'!L:L,MATCH('Retirement Calculator'!A480,'Lorri 401b'!N:N,0),0)</f>
        <v>2235678.32250256</v>
      </c>
      <c r="S480" s="25">
        <f t="shared" ca="1" si="267"/>
        <v>3506066.3752532192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1267250.7247834259</v>
      </c>
      <c r="R481" s="25">
        <f t="array" aca="1" ref="R481" ca="1">INDEX('Lorri 401b'!L:L,MATCH('Retirement Calculator'!A481,'Lorri 401b'!N:N,0),0)</f>
        <v>2223248.1149004311</v>
      </c>
      <c r="S481" s="25">
        <f t="shared" ca="1" si="267"/>
        <v>3490498.8396838568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1264100.324616329</v>
      </c>
      <c r="R482" s="25">
        <f t="array" aca="1" ref="R482" ca="1">INDEX('Lorri 401b'!L:L,MATCH('Retirement Calculator'!A482,'Lorri 401b'!N:N,0),0)</f>
        <v>2210766.1147666266</v>
      </c>
      <c r="S482" s="25">
        <f t="shared" ca="1" si="267"/>
        <v>3474866.4393829554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1260936.7977818693</v>
      </c>
      <c r="R483" s="25">
        <f t="array" aca="1" ref="R483" ca="1">INDEX('Lorri 401b'!L:L,MATCH('Retirement Calculator'!A483,'Lorri 401b'!N:N,0),0)</f>
        <v>2198232.1062989314</v>
      </c>
      <c r="S483" s="25">
        <f t="shared" ca="1" si="267"/>
        <v>3459168.9040808007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1257760.0895855993</v>
      </c>
      <c r="R484" s="25">
        <f t="array" aca="1" ref="R484" ca="1">INDEX('Lorri 401b'!L:L,MATCH('Retirement Calculator'!A484,'Lorri 401b'!N:N,0),0)</f>
        <v>2185645.8727959539</v>
      </c>
      <c r="S484" s="25">
        <f t="shared" ca="1" si="267"/>
        <v>3443405.9623815529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1254570.1451051782</v>
      </c>
      <c r="R485" s="25">
        <f t="array" aca="1" ref="R485" ca="1">INDEX('Lorri 401b'!L:L,MATCH('Retirement Calculator'!A485,'Lorri 401b'!N:N,0),0)</f>
        <v>2173007.196653381</v>
      </c>
      <c r="S485" s="25">
        <f t="shared" ca="1" si="267"/>
        <v>3427577.3417585595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1251366.9091894221</v>
      </c>
      <c r="R486" s="25">
        <f t="array" aca="1" ref="R486" ca="1">INDEX('Lorri 401b'!L:L,MATCH('Retirement Calculator'!A486,'Lorri 401b'!N:N,0),0)</f>
        <v>2160315.8593602139</v>
      </c>
      <c r="S486" s="25">
        <f t="shared" ca="1" si="267"/>
        <v>3411682.768549636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1248150.3264573503</v>
      </c>
      <c r="R487" s="25">
        <f t="array" aca="1" ref="R487" ca="1">INDEX('Lorri 401b'!L:L,MATCH('Retirement Calculator'!A487,'Lorri 401b'!N:N,0),0)</f>
        <v>2147571.6414949917</v>
      </c>
      <c r="S487" s="25">
        <f t="shared" ca="1" si="267"/>
        <v>3395721.9679523418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1244920.3412972281</v>
      </c>
      <c r="R488" s="25">
        <f t="array" aca="1" ref="R488" ca="1">INDEX('Lorri 401b'!L:L,MATCH('Retirement Calculator'!A488,'Lorri 401b'!N:N,0),0)</f>
        <v>2134774.3227219977</v>
      </c>
      <c r="S488" s="25">
        <f t="shared" ca="1" si="267"/>
        <v>3379694.6640192261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1241676.8978656055</v>
      </c>
      <c r="R489" s="25">
        <f t="array" aca="1" ref="R489" ca="1">INDEX('Lorri 401b'!L:L,MATCH('Retirement Calculator'!A489,'Lorri 401b'!N:N,0),0)</f>
        <v>2121923.6817874499</v>
      </c>
      <c r="S489" s="25">
        <f t="shared" ca="1" si="267"/>
        <v>3363600.5796530554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1238419.9400863512</v>
      </c>
      <c r="R490" s="25">
        <f t="array" aca="1" ref="R490" ca="1">INDEX('Lorri 401b'!L:L,MATCH('Retirement Calculator'!A490,'Lorri 401b'!N:N,0),0)</f>
        <v>2109019.4965156745</v>
      </c>
      <c r="S490" s="25">
        <f t="shared" ca="1" si="267"/>
        <v>3347439.4366020258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1235149.4116496833</v>
      </c>
      <c r="R491" s="25">
        <f t="array" aca="1" ref="R491" ca="1">INDEX('Lorri 401b'!L:L,MATCH('Retirement Calculator'!A491,'Lorri 401b'!N:N,0),0)</f>
        <v>2096061.543805267</v>
      </c>
      <c r="S491" s="25">
        <f t="shared" ca="1" si="267"/>
        <v>3331210.9554549502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1231865.2560111959</v>
      </c>
      <c r="R492" s="25">
        <f t="array" aca="1" ref="R492" ca="1">INDEX('Lorri 401b'!L:L,MATCH('Retirement Calculator'!A492,'Lorri 401b'!N:N,0),0)</f>
        <v>2083049.5996252326</v>
      </c>
      <c r="S492" s="25">
        <f t="shared" ca="1" si="267"/>
        <v>3314914.8556364286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1228567.4163908814</v>
      </c>
      <c r="R493" s="25">
        <f t="array" aca="1" ref="R493" ca="1">INDEX('Lorri 401b'!L:L,MATCH('Retirement Calculator'!A493,'Lorri 401b'!N:N,0),0)</f>
        <v>2069983.4390111149</v>
      </c>
      <c r="S493" s="25">
        <f t="shared" ca="1" si="267"/>
        <v>3298550.8554019965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1225255.835772149</v>
      </c>
      <c r="R494" s="25">
        <f t="array" aca="1" ref="R494" ca="1">INDEX('Lorri 401b'!L:L,MATCH('Retirement Calculator'!A494,'Lorri 401b'!N:N,0),0)</f>
        <v>2056862.8360611049</v>
      </c>
      <c r="S494" s="25">
        <f t="shared" ca="1" si="267"/>
        <v>3282118.6718332539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1221930.4569008385</v>
      </c>
      <c r="R495" s="25">
        <f t="array" aca="1" ref="R495" ca="1">INDEX('Lorri 401b'!L:L,MATCH('Retirement Calculator'!A495,'Lorri 401b'!N:N,0),0)</f>
        <v>2043687.5639321366</v>
      </c>
      <c r="S495" s="25">
        <f t="shared" ca="1" si="267"/>
        <v>3265618.0208329754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1218591.2222842309</v>
      </c>
      <c r="R496" s="25">
        <f t="array" aca="1" ref="R496" ca="1">INDEX('Lorri 401b'!L:L,MATCH('Retirement Calculator'!A496,'Lorri 401b'!N:N,0),0)</f>
        <v>2030457.3948359643</v>
      </c>
      <c r="S496" s="25">
        <f t="shared" ca="1" si="267"/>
        <v>3249048.6171201952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1215238.0741900541</v>
      </c>
      <c r="R497" s="25">
        <f t="array" aca="1" ref="R497" ca="1">INDEX('Lorri 401b'!L:L,MATCH('Retirement Calculator'!A497,'Lorri 401b'!N:N,0),0)</f>
        <v>2017172.1000352246</v>
      </c>
      <c r="S497" s="25">
        <f t="shared" ca="1" si="267"/>
        <v>3232410.1742252787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1211870.9546454849</v>
      </c>
      <c r="R498" s="25">
        <f t="array" aca="1" ref="R498" ca="1">INDEX('Lorri 401b'!L:L,MATCH('Retirement Calculator'!A498,'Lorri 401b'!N:N,0),0)</f>
        <v>2003831.4498394819</v>
      </c>
      <c r="S498" s="25">
        <f t="shared" ca="1" si="267"/>
        <v>3215702.4044849668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1208489.8054361467</v>
      </c>
      <c r="R499" s="25">
        <f t="array" aca="1" ref="R499" ca="1">INDEX('Lorri 401b'!L:L,MATCH('Retirement Calculator'!A499,'Lorri 401b'!N:N,0),0)</f>
        <v>1990435.2136012567</v>
      </c>
      <c r="S499" s="25">
        <f t="shared" ca="1" si="267"/>
        <v>3198925.0190374032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1205094.5681051027</v>
      </c>
      <c r="R500" s="25">
        <f t="array" aca="1" ref="R500" ca="1">INDEX('Lorri 401b'!L:L,MATCH('Retirement Calculator'!A500,'Lorri 401b'!N:N,0),0)</f>
        <v>1976983.1597120389</v>
      </c>
      <c r="S500" s="25">
        <f t="shared" ca="1" si="267"/>
        <v>3182077.7278171415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1201685.1839518463</v>
      </c>
      <c r="R501" s="25">
        <f t="array" aca="1" ref="R501" ca="1">INDEX('Lorri 401b'!L:L,MATCH('Retirement Calculator'!A501,'Lorri 401b'!N:N,0),0)</f>
        <v>1963475.055598283</v>
      </c>
      <c r="S501" s="25">
        <f t="shared" ca="1" si="267"/>
        <v>3165160.2395501295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1198261.5940312846</v>
      </c>
      <c r="R502" s="25">
        <f t="array" aca="1" ref="R502" ca="1">INDEX('Lorri 401b'!L:L,MATCH('Retirement Calculator'!A502,'Lorri 401b'!N:N,0),0)</f>
        <v>1949910.6677173863</v>
      </c>
      <c r="S502" s="25">
        <f t="shared" ca="1" si="267"/>
        <v>3148172.2617486706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1194823.7391527204</v>
      </c>
      <c r="R503" s="25">
        <f t="array" aca="1" ref="R503" ca="1">INDEX('Lorri 401b'!L:L,MATCH('Retirement Calculator'!A503,'Lorri 401b'!N:N,0),0)</f>
        <v>1936289.7615536524</v>
      </c>
      <c r="S503" s="25">
        <f t="shared" ca="1" si="267"/>
        <v>3131113.5007063728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1191371.5598788289</v>
      </c>
      <c r="R504" s="25">
        <f t="array" aca="1" ref="R504" ca="1">INDEX('Lorri 401b'!L:L,MATCH('Retirement Calculator'!A504,'Lorri 401b'!N:N,0),0)</f>
        <v>1922612.1016142364</v>
      </c>
      <c r="S504" s="25">
        <f t="shared" ca="1" si="267"/>
        <v>3113983.6614930653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1187904.9965246296</v>
      </c>
      <c r="R505" s="25">
        <f t="array" aca="1" ref="R505" ca="1">INDEX('Lorri 401b'!L:L,MATCH('Retirement Calculator'!A505,'Lorri 401b'!N:N,0),0)</f>
        <v>1908877.4514250727</v>
      </c>
      <c r="S505" s="25">
        <f t="shared" ca="1" si="267"/>
        <v>3096782.4479497024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1184423.9891564546</v>
      </c>
      <c r="R506" s="25">
        <f t="array" aca="1" ref="R506" ca="1">INDEX('Lorri 401b'!L:L,MATCH('Retirement Calculator'!A506,'Lorri 401b'!N:N,0),0)</f>
        <v>1895085.5735267876</v>
      </c>
      <c r="S506" s="25">
        <f t="shared" ca="1" si="267"/>
        <v>3079509.5626832424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1180928.477590912</v>
      </c>
      <c r="R507" s="25">
        <f t="array" aca="1" ref="R507" ca="1">INDEX('Lorri 401b'!L:L,MATCH('Retirement Calculator'!A507,'Lorri 401b'!N:N,0),0)</f>
        <v>1881236.2294705929</v>
      </c>
      <c r="S507" s="25">
        <f t="shared" ca="1" si="267"/>
        <v>3062164.7070615049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1177418.4013938464</v>
      </c>
      <c r="R508" s="25">
        <f t="array" aca="1" ref="R508" ca="1">INDEX('Lorri 401b'!L:L,MATCH('Retirement Calculator'!A508,'Lorri 401b'!N:N,0),0)</f>
        <v>1867329.1798141641</v>
      </c>
      <c r="S508" s="25">
        <f t="shared" ca="1" si="267"/>
        <v>3044747.5812080102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1173893.6998792929</v>
      </c>
      <c r="R509" s="25">
        <f t="array" aca="1" ref="R509" ca="1">INDEX('Lorri 401b'!L:L,MATCH('Retirement Calculator'!A509,'Lorri 401b'!N:N,0),0)</f>
        <v>1853364.1841175002</v>
      </c>
      <c r="S509" s="25">
        <f t="shared" ca="1" si="267"/>
        <v>3027257.8839967931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1170354.3121084289</v>
      </c>
      <c r="R510" s="25">
        <f t="array" aca="1" ref="R510" ca="1">INDEX('Lorri 401b'!L:L,MATCH('Retirement Calculator'!A510,'Lorri 401b'!N:N,0),0)</f>
        <v>1839341.0009387669</v>
      </c>
      <c r="S510" s="25">
        <f t="shared" ca="1" si="267"/>
        <v>3009695.3130471958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1166800.1768885197</v>
      </c>
      <c r="R511" s="25">
        <f t="array" aca="1" ref="R511" ca="1">INDEX('Lorri 401b'!L:L,MATCH('Retirement Calculator'!A511,'Lorri 401b'!N:N,0),0)</f>
        <v>1825259.3878301221</v>
      </c>
      <c r="S511" s="25">
        <f t="shared" ca="1" si="267"/>
        <v>2992059.5647186418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1163231.2327718607</v>
      </c>
      <c r="R512" s="25">
        <f t="array" aca="1" ref="R512" ca="1">INDEX('Lorri 401b'!L:L,MATCH('Retirement Calculator'!A512,'Lorri 401b'!N:N,0),0)</f>
        <v>1811119.1013335248</v>
      </c>
      <c r="S512" s="25">
        <f t="shared" ca="1" si="267"/>
        <v>2974350.3341053855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1159647.4180547157</v>
      </c>
      <c r="R513" s="25">
        <f t="array" aca="1" ref="R513" ca="1">INDEX('Lorri 401b'!L:L,MATCH('Retirement Calculator'!A513,'Lorri 401b'!N:N,0),0)</f>
        <v>1796919.896976525</v>
      </c>
      <c r="S513" s="25">
        <f t="shared" ca="1" si="267"/>
        <v>2956567.3150312407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1156048.6707762494</v>
      </c>
      <c r="R514" s="25">
        <f t="array" aca="1" ref="R514" ca="1">INDEX('Lorri 401b'!L:L,MATCH('Retirement Calculator'!A514,'Lorri 401b'!N:N,0),0)</f>
        <v>1782661.5292680375</v>
      </c>
      <c r="S514" s="25">
        <f t="shared" ca="1" si="267"/>
        <v>2938710.2000442869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1152434.9287174561</v>
      </c>
      <c r="R515" s="25">
        <f t="array" aca="1" ref="R515" ca="1">INDEX('Lorri 401b'!L:L,MATCH('Retirement Calculator'!A515,'Lorri 401b'!N:N,0),0)</f>
        <v>1768343.7516940981</v>
      </c>
      <c r="S515" s="25">
        <f t="shared" ca="1" si="267"/>
        <v>2920778.6804115539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1148806.1294000843</v>
      </c>
      <c r="R516" s="25">
        <f t="array" aca="1" ref="R516" ca="1">INDEX('Lorri 401b'!L:L,MATCH('Retirement Calculator'!A516,'Lorri 401b'!N:N,0),0)</f>
        <v>1753966.3167136007</v>
      </c>
      <c r="S516" s="25">
        <f t="shared" ca="1" si="267"/>
        <v>2902772.4461136851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1145162.2100855568</v>
      </c>
      <c r="R517" s="25">
        <f t="array" aca="1" ref="R517" ca="1">INDEX('Lorri 401b'!L:L,MATCH('Retirement Calculator'!A517,'Lorri 401b'!N:N,0),0)</f>
        <v>1739528.9757540177</v>
      </c>
      <c r="S517" s="25">
        <f t="shared" ca="1" si="267"/>
        <v>2884691.1858395748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1141503.1077738856</v>
      </c>
      <c r="R518" s="25">
        <f t="array" aca="1" ref="R518" ca="1">INDEX('Lorri 401b'!L:L,MATCH('Retirement Calculator'!A518,'Lorri 401b'!N:N,0),0)</f>
        <v>1725031.4792071031</v>
      </c>
      <c r="S518" s="25">
        <f t="shared" ca="1" si="267"/>
        <v>2866534.5869809887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1137828.7592025823</v>
      </c>
      <c r="R519" s="25">
        <f t="array" aca="1" ref="R519" ca="1">INDEX('Lorri 401b'!L:L,MATCH('Retirement Calculator'!A519,'Lorri 401b'!N:N,0),0)</f>
        <v>1710473.5764245766</v>
      </c>
      <c r="S519" s="25">
        <f t="shared" ca="1" si="267"/>
        <v>2848302.3356271591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1134139.1008455653</v>
      </c>
      <c r="R520" s="25">
        <f t="array" aca="1" ref="R520" ca="1">INDEX('Lorri 401b'!L:L,MATCH('Retirement Calculator'!A520,'Lorri 401b'!N:N,0),0)</f>
        <v>1695855.0157137895</v>
      </c>
      <c r="S520" s="25">
        <f t="shared" ca="1" si="267"/>
        <v>2829994.1165593546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1130434.0689120607</v>
      </c>
      <c r="R521" s="25">
        <f t="array" aca="1" ref="R521" ca="1">INDEX('Lorri 401b'!L:L,MATCH('Retirement Calculator'!A521,'Lorri 401b'!N:N,0),0)</f>
        <v>1681175.5443333741</v>
      </c>
      <c r="S521" s="25">
        <f t="shared" ref="S521:S775" ca="1" si="527">SUM(Q521:R521)</f>
        <v>2811609.6132454351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1126713.5993454999</v>
      </c>
      <c r="R522" s="25">
        <f t="array" aca="1" ref="R522" ca="1">INDEX('Lorri 401b'!L:L,MATCH('Retirement Calculator'!A522,'Lorri 401b'!N:N,0),0)</f>
        <v>1666434.9084888736</v>
      </c>
      <c r="S522" s="25">
        <f t="shared" ca="1" si="527"/>
        <v>2793148.5078343735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1122977.6278224117</v>
      </c>
      <c r="R523" s="25">
        <f t="array" aca="1" ref="R523" ca="1">INDEX('Lorri 401b'!L:L,MATCH('Retirement Calculator'!A523,'Lorri 401b'!N:N,0),0)</f>
        <v>1651632.8533283544</v>
      </c>
      <c r="S523" s="25">
        <f t="shared" ca="1" si="527"/>
        <v>2774610.4811507659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1119226.0897513106</v>
      </c>
      <c r="R524" s="25">
        <f t="array" aca="1" ref="R524" ca="1">INDEX('Lorri 401b'!L:L,MATCH('Retirement Calculator'!A524,'Lorri 401b'!N:N,0),0)</f>
        <v>1636769.1229379997</v>
      </c>
      <c r="S524" s="25">
        <f t="shared" ca="1" si="527"/>
        <v>2755995.2126893103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1115458.9202715801</v>
      </c>
      <c r="R525" s="25">
        <f t="array" aca="1" ref="R525" ca="1">INDEX('Lorri 401b'!L:L,MATCH('Retirement Calculator'!A525,'Lorri 401b'!N:N,0),0)</f>
        <v>1621843.4603376852</v>
      </c>
      <c r="S525" s="25">
        <f t="shared" ca="1" si="527"/>
        <v>2737302.3806092655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1111676.0542523507</v>
      </c>
      <c r="R526" s="25">
        <f t="array" aca="1" ref="R526" ca="1">INDEX('Lorri 401b'!L:L,MATCH('Retirement Calculator'!A526,'Lorri 401b'!N:N,0),0)</f>
        <v>1606855.607476536</v>
      </c>
      <c r="S526" s="25">
        <f t="shared" ca="1" si="527"/>
        <v>2718531.6617288869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1107877.4262913745</v>
      </c>
      <c r="R527" s="25">
        <f t="array" aca="1" ref="R527" ca="1">INDEX('Lorri 401b'!L:L,MATCH('Retirement Calculator'!A527,'Lorri 401b'!N:N,0),0)</f>
        <v>1591805.3052284652</v>
      </c>
      <c r="S527" s="25">
        <f t="shared" ca="1" si="527"/>
        <v>2699682.7315198397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1104062.9707138941</v>
      </c>
      <c r="R528" s="25">
        <f t="array" aca="1" ref="R528" ca="1">INDEX('Lorri 401b'!L:L,MATCH('Retirement Calculator'!A528,'Lorri 401b'!N:N,0),0)</f>
        <v>1576692.2933876943</v>
      </c>
      <c r="S528" s="25">
        <f t="shared" ca="1" si="527"/>
        <v>2680755.2641015882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1100232.6215715075</v>
      </c>
      <c r="R529" s="25">
        <f t="array" aca="1" ref="R529" ca="1">INDEX('Lorri 401b'!L:L,MATCH('Retirement Calculator'!A529,'Lorri 401b'!N:N,0),0)</f>
        <v>1561516.3106642533</v>
      </c>
      <c r="S529" s="25">
        <f t="shared" ca="1" si="527"/>
        <v>2661748.9322357606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1096386.3126410276</v>
      </c>
      <c r="R530" s="25">
        <f t="array" aca="1" ref="R530" ca="1">INDEX('Lorri 401b'!L:L,MATCH('Retirement Calculator'!A530,'Lorri 401b'!N:N,0),0)</f>
        <v>1546277.0946794648</v>
      </c>
      <c r="S530" s="25">
        <f t="shared" ca="1" si="527"/>
        <v>2642663.4073204924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1092523.9774233375</v>
      </c>
      <c r="R531" s="25">
        <f t="array" aca="1" ref="R531" ca="1">INDEX('Lorri 401b'!L:L,MATCH('Retirement Calculator'!A531,'Lorri 401b'!N:N,0),0)</f>
        <v>1530974.3819614064</v>
      </c>
      <c r="S531" s="25">
        <f t="shared" ca="1" si="527"/>
        <v>2623498.359384744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1088645.5491422403</v>
      </c>
      <c r="R532" s="25">
        <f t="array" aca="1" ref="R532" ca="1">INDEX('Lorri 401b'!L:L,MATCH('Retirement Calculator'!A532,'Lorri 401b'!N:N,0),0)</f>
        <v>1515607.9079403561</v>
      </c>
      <c r="S532" s="25">
        <f t="shared" ca="1" si="527"/>
        <v>2604253.4570825966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1084750.9607433053</v>
      </c>
      <c r="R533" s="25">
        <f t="array" aca="1" ref="R533" ca="1">INDEX('Lorri 401b'!L:L,MATCH('Retirement Calculator'!A533,'Lorri 401b'!N:N,0),0)</f>
        <v>1500177.4069442179</v>
      </c>
      <c r="S533" s="25">
        <f t="shared" ca="1" si="527"/>
        <v>2584928.3676875234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1080840.1448927079</v>
      </c>
      <c r="R534" s="25">
        <f t="array" aca="1" ref="R534" ca="1">INDEX('Lorri 401b'!L:L,MATCH('Retirement Calculator'!A534,'Lorri 401b'!N:N,0),0)</f>
        <v>1484682.6121939293</v>
      </c>
      <c r="S534" s="25">
        <f t="shared" ca="1" si="527"/>
        <v>2565522.7570866374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1076913.0339760664</v>
      </c>
      <c r="R535" s="25">
        <f t="array" aca="1" ref="R535" ca="1">INDEX('Lorri 401b'!L:L,MATCH('Retirement Calculator'!A535,'Lorri 401b'!N:N,0),0)</f>
        <v>1469123.2557988476</v>
      </c>
      <c r="S535" s="25">
        <f t="shared" ca="1" si="527"/>
        <v>2546036.2897749143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1072969.5600972723</v>
      </c>
      <c r="R536" s="25">
        <f t="array" aca="1" ref="R536" ca="1">INDEX('Lorri 401b'!L:L,MATCH('Retirement Calculator'!A536,'Lorri 401b'!N:N,0),0)</f>
        <v>1453499.06875212</v>
      </c>
      <c r="S536" s="25">
        <f t="shared" ca="1" si="527"/>
        <v>2526468.6288493923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1069009.6550773166</v>
      </c>
      <c r="R537" s="25">
        <f t="array" aca="1" ref="R537" ca="1">INDEX('Lorri 401b'!L:L,MATCH('Retirement Calculator'!A537,'Lorri 401b'!N:N,0),0)</f>
        <v>1437809.7809260308</v>
      </c>
      <c r="S537" s="25">
        <f t="shared" ca="1" si="527"/>
        <v>2506819.4360033474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1065033.250453111</v>
      </c>
      <c r="R538" s="25">
        <f t="array" aca="1" ref="R538" ca="1">INDEX('Lorri 401b'!L:L,MATCH('Retirement Calculator'!A538,'Lorri 401b'!N:N,0),0)</f>
        <v>1422055.121067333</v>
      </c>
      <c r="S538" s="25">
        <f t="shared" ca="1" si="527"/>
        <v>2487088.3715204438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1061040.2774763044</v>
      </c>
      <c r="R539" s="25">
        <f t="array" aca="1" ref="R539" ca="1">INDEX('Lorri 401b'!L:L,MATCH('Retirement Calculator'!A539,'Lorri 401b'!N:N,0),0)</f>
        <v>1406234.8167925572</v>
      </c>
      <c r="S539" s="25">
        <f t="shared" ca="1" si="527"/>
        <v>2467275.0942688617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1057030.6671120946</v>
      </c>
      <c r="R540" s="25">
        <f t="array" aca="1" ref="R540" ca="1">INDEX('Lorri 401b'!L:L,MATCH('Retirement Calculator'!A540,'Lorri 401b'!N:N,0),0)</f>
        <v>1390348.5945833032</v>
      </c>
      <c r="S540" s="25">
        <f t="shared" ca="1" si="527"/>
        <v>2447379.261695398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1053004.3500380339</v>
      </c>
      <c r="R541" s="25">
        <f t="array" aca="1" ref="R541" ca="1">INDEX('Lorri 401b'!L:L,MATCH('Retirement Calculator'!A541,'Lorri 401b'!N:N,0),0)</f>
        <v>1374396.1797815107</v>
      </c>
      <c r="S541" s="25">
        <f t="shared" ca="1" si="527"/>
        <v>2427400.5298195444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1048961.2566428313</v>
      </c>
      <c r="R542" s="25">
        <f t="array" aca="1" ref="R542" ca="1">INDEX('Lorri 401b'!L:L,MATCH('Retirement Calculator'!A542,'Lorri 401b'!N:N,0),0)</f>
        <v>1358377.2965847107</v>
      </c>
      <c r="S542" s="25">
        <f t="shared" ca="1" si="527"/>
        <v>2407338.553227542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1044901.3170251487</v>
      </c>
      <c r="R543" s="25">
        <f t="array" aca="1" ref="R543" ca="1">INDEX('Lorri 401b'!L:L,MATCH('Retirement Calculator'!A543,'Lorri 401b'!N:N,0),0)</f>
        <v>1342291.6680412574</v>
      </c>
      <c r="S543" s="25">
        <f t="shared" ca="1" si="527"/>
        <v>2387192.985066406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1040824.4609923924</v>
      </c>
      <c r="R544" s="25">
        <f t="array" aca="1" ref="R544" ca="1">INDEX('Lorri 401b'!L:L,MATCH('Retirement Calculator'!A544,'Lorri 401b'!N:N,0),0)</f>
        <v>1326139.0160455396</v>
      </c>
      <c r="S544" s="25">
        <f t="shared" ca="1" si="527"/>
        <v>2366963.4770379318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1036730.6180594995</v>
      </c>
      <c r="R545" s="25">
        <f t="array" aca="1" ref="R545" ca="1">INDEX('Lorri 401b'!L:L,MATCH('Retirement Calculator'!A545,'Lorri 401b'!N:N,0),0)</f>
        <v>1309919.0613331732</v>
      </c>
      <c r="S545" s="25">
        <f t="shared" ca="1" si="527"/>
        <v>2346649.6793926726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1032619.7174477197</v>
      </c>
      <c r="R546" s="25">
        <f t="array" aca="1" ref="R546" ca="1">INDEX('Lorri 401b'!L:L,MATCH('Retirement Calculator'!A546,'Lorri 401b'!N:N,0),0)</f>
        <v>1293631.5234761718</v>
      </c>
      <c r="S546" s="25">
        <f t="shared" ca="1" si="527"/>
        <v>2326251.2409238913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1028491.6880833907</v>
      </c>
      <c r="R547" s="25">
        <f t="array" aca="1" ref="R547" ca="1">INDEX('Lorri 401b'!L:L,MATCH('Retirement Calculator'!A547,'Lorri 401b'!N:N,0),0)</f>
        <v>1277276.1208780995</v>
      </c>
      <c r="S547" s="25">
        <f t="shared" ca="1" si="527"/>
        <v>2305767.8089614902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1024346.4585967103</v>
      </c>
      <c r="R548" s="25">
        <f t="array" aca="1" ref="R548" ca="1">INDEX('Lorri 401b'!L:L,MATCH('Retirement Calculator'!A548,'Lorri 401b'!N:N,0),0)</f>
        <v>1260852.570769202</v>
      </c>
      <c r="S548" s="25">
        <f t="shared" ca="1" si="527"/>
        <v>2285199.0293659121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1020183.9573205023</v>
      </c>
      <c r="R549" s="25">
        <f t="array" aca="1" ref="R549" ca="1">INDEX('Lorri 401b'!L:L,MATCH('Retirement Calculator'!A549,'Lorri 401b'!N:N,0),0)</f>
        <v>1244360.5892015174</v>
      </c>
      <c r="S549" s="25">
        <f t="shared" ca="1" si="527"/>
        <v>2264544.5465220194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1016004.1122889766</v>
      </c>
      <c r="R550" s="25">
        <f t="array" aca="1" ref="R550" ca="1">INDEX('Lorri 401b'!L:L,MATCH('Retirement Calculator'!A550,'Lorri 401b'!N:N,0),0)</f>
        <v>1227799.8910439676</v>
      </c>
      <c r="S550" s="25">
        <f t="shared" ca="1" si="527"/>
        <v>2243804.0033329441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1011806.8512364862</v>
      </c>
      <c r="R551" s="25">
        <f t="array" aca="1" ref="R551" ca="1">INDEX('Lorri 401b'!L:L,MATCH('Retirement Calculator'!A551,'Lorri 401b'!N:N,0),0)</f>
        <v>1211170.1899774279</v>
      </c>
      <c r="S551" s="25">
        <f t="shared" ca="1" si="527"/>
        <v>2222977.0412139143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1007592.1015962772</v>
      </c>
      <c r="R552" s="25">
        <f t="array" aca="1" ref="R552" ca="1">INDEX('Lorri 401b'!L:L,MATCH('Retirement Calculator'!A552,'Lorri 401b'!N:N,0),0)</f>
        <v>1194471.1984897777</v>
      </c>
      <c r="S552" s="25">
        <f t="shared" ca="1" si="527"/>
        <v>2202063.300086055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1003359.7904992339</v>
      </c>
      <c r="R553" s="25">
        <f t="array" aca="1" ref="R553" ca="1">INDEX('Lorri 401b'!L:L,MATCH('Retirement Calculator'!A553,'Lorri 401b'!N:N,0),0)</f>
        <v>1177702.627870929</v>
      </c>
      <c r="S553" s="25">
        <f t="shared" ca="1" si="527"/>
        <v>2181062.4183701631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999109.84477261954</v>
      </c>
      <c r="R554" s="25">
        <f t="array" aca="1" ref="R554" ca="1">INDEX('Lorri 401b'!L:L,MATCH('Retirement Calculator'!A554,'Lorri 401b'!N:N,0),0)</f>
        <v>1160864.188207835</v>
      </c>
      <c r="S554" s="25">
        <f t="shared" ca="1" si="527"/>
        <v>2159974.0329804546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994842.19093881105</v>
      </c>
      <c r="R555" s="25">
        <f t="array" aca="1" ref="R555" ca="1">INDEX('Lorri 401b'!L:L,MATCH('Retirement Calculator'!A555,'Lorri 401b'!N:N,0),0)</f>
        <v>1143955.5883794781</v>
      </c>
      <c r="S555" s="25">
        <f t="shared" ca="1" si="527"/>
        <v>2138797.7793182889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990556.75521402829</v>
      </c>
      <c r="R556" s="25">
        <f t="array" aca="1" ref="R556" ca="1">INDEX('Lorri 401b'!L:L,MATCH('Retirement Calculator'!A556,'Lorri 401b'!N:N,0),0)</f>
        <v>1126976.5360518363</v>
      </c>
      <c r="S556" s="25">
        <f t="shared" ca="1" si="527"/>
        <v>2117533.2912658649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986253.46350705903</v>
      </c>
      <c r="R557" s="25">
        <f t="array" aca="1" ref="R557" ca="1">INDEX('Lorri 401b'!L:L,MATCH('Retirement Calculator'!A557,'Lorri 401b'!N:N,0),0)</f>
        <v>1109926.7376728293</v>
      </c>
      <c r="S557" s="25">
        <f t="shared" ca="1" si="527"/>
        <v>2096180.2011798883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981932.24141797738</v>
      </c>
      <c r="R558" s="25">
        <f t="array" aca="1" ref="R558" ca="1">INDEX('Lorri 401b'!L:L,MATCH('Retirement Calculator'!A558,'Lorri 401b'!N:N,0),0)</f>
        <v>1092805.8984672432</v>
      </c>
      <c r="S558" s="25">
        <f t="shared" ca="1" si="527"/>
        <v>2074738.1398852207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977593.01423685788</v>
      </c>
      <c r="R559" s="25">
        <f t="array" aca="1" ref="R559" ca="1">INDEX('Lorri 401b'!L:L,MATCH('Retirement Calculator'!A559,'Lorri 401b'!N:N,0),0)</f>
        <v>1075613.7224316339</v>
      </c>
      <c r="S559" s="25">
        <f t="shared" ca="1" si="527"/>
        <v>2053206.7366684917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973235.70694248367</v>
      </c>
      <c r="R560" s="25">
        <f t="array" aca="1" ref="R560" ca="1">INDEX('Lorri 401b'!L:L,MATCH('Retirement Calculator'!A560,'Lorri 401b'!N:N,0),0)</f>
        <v>1058349.9123292095</v>
      </c>
      <c r="S560" s="25">
        <f t="shared" ca="1" si="527"/>
        <v>2031585.6192716933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968860.24420104956</v>
      </c>
      <c r="R561" s="25">
        <f t="array" aca="1" ref="R561" ca="1">INDEX('Lorri 401b'!L:L,MATCH('Retirement Calculator'!A561,'Lorri 401b'!N:N,0),0)</f>
        <v>1041014.1696846916</v>
      </c>
      <c r="S561" s="25">
        <f t="shared" ca="1" si="527"/>
        <v>2009874.413885741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964466.55036485952</v>
      </c>
      <c r="R562" s="25">
        <f t="array" aca="1" ref="R562" ca="1">INDEX('Lorri 401b'!L:L,MATCH('Retirement Calculator'!A562,'Lorri 401b'!N:N,0),0)</f>
        <v>1023606.1947791548</v>
      </c>
      <c r="S562" s="25">
        <f t="shared" ca="1" si="527"/>
        <v>1988072.7451440142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960054.54947101872</v>
      </c>
      <c r="R563" s="25">
        <f t="array" aca="1" ref="R563" ca="1">INDEX('Lorri 401b'!L:L,MATCH('Retirement Calculator'!A563,'Lorri 401b'!N:N,0),0)</f>
        <v>1006125.6866448451</v>
      </c>
      <c r="S563" s="25">
        <f t="shared" ca="1" si="527"/>
        <v>1966180.2361158638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955624.16524012014</v>
      </c>
      <c r="R564" s="25">
        <f t="array" aca="1" ref="R564" ca="1">INDEX('Lorri 401b'!L:L,MATCH('Retirement Calculator'!A564,'Lorri 401b'!N:N,0),0)</f>
        <v>988572.34305997577</v>
      </c>
      <c r="S564" s="25">
        <f t="shared" ca="1" si="527"/>
        <v>1944196.5083000958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951175.32107492618</v>
      </c>
      <c r="R565" s="25">
        <f t="array" aca="1" ref="R565" ca="1">INDEX('Lorri 401b'!L:L,MATCH('Retirement Calculator'!A565,'Lorri 401b'!N:N,0),0)</f>
        <v>970945.86054350284</v>
      </c>
      <c r="S565" s="25">
        <f t="shared" ca="1" si="527"/>
        <v>1922121.181618429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946707.94005904393</v>
      </c>
      <c r="R566" s="25">
        <f t="array" aca="1" ref="R566" ca="1">INDEX('Lorri 401b'!L:L,MATCH('Retirement Calculator'!A566,'Lorri 401b'!N:N,0),0)</f>
        <v>953245.93434987799</v>
      </c>
      <c r="S566" s="25">
        <f t="shared" ca="1" si="527"/>
        <v>1899953.8744089219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942221.94495559554</v>
      </c>
      <c r="R567" s="25">
        <f t="array" aca="1" ref="R567" ca="1">INDEX('Lorri 401b'!L:L,MATCH('Retirement Calculator'!A567,'Lorri 401b'!N:N,0),0)</f>
        <v>935472.25846377958</v>
      </c>
      <c r="S567" s="25">
        <f t="shared" ca="1" si="527"/>
        <v>1877694.2034193752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937717.25820588274</v>
      </c>
      <c r="R568" s="25">
        <f t="array" aca="1" ref="R568" ca="1">INDEX('Lorri 401b'!L:L,MATCH('Retirement Calculator'!A568,'Lorri 401b'!N:N,0),0)</f>
        <v>917624.52559482248</v>
      </c>
      <c r="S568" s="25">
        <f t="shared" ca="1" si="527"/>
        <v>1855341.7838007053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933193.80192804616</v>
      </c>
      <c r="R569" s="25">
        <f t="array" aca="1" ref="R569" ca="1">INDEX('Lorri 401b'!L:L,MATCH('Retirement Calculator'!A569,'Lorri 401b'!N:N,0),0)</f>
        <v>899702.42717224476</v>
      </c>
      <c r="S569" s="25">
        <f t="shared" ca="1" si="527"/>
        <v>1832896.2291002909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928651.49791571859</v>
      </c>
      <c r="R570" s="25">
        <f t="array" aca="1" ref="R570" ca="1">INDEX('Lorri 401b'!L:L,MATCH('Retirement Calculator'!A570,'Lorri 401b'!N:N,0),0)</f>
        <v>881705.65333957283</v>
      </c>
      <c r="S570" s="25">
        <f t="shared" ca="1" si="527"/>
        <v>1810357.1512552914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924090.26763667294</v>
      </c>
      <c r="R571" s="25">
        <f t="array" aca="1" ref="R571" ca="1">INDEX('Lorri 401b'!L:L,MATCH('Retirement Calculator'!A571,'Lorri 401b'!N:N,0),0)</f>
        <v>863633.89294926496</v>
      </c>
      <c r="S571" s="25">
        <f t="shared" ca="1" si="527"/>
        <v>1787724.160585938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919510.03223146463</v>
      </c>
      <c r="R572" s="25">
        <f t="array" aca="1" ref="R572" ca="1">INDEX('Lorri 401b'!L:L,MATCH('Retirement Calculator'!A572,'Lorri 401b'!N:N,0),0)</f>
        <v>845486.83355733065</v>
      </c>
      <c r="S572" s="25">
        <f t="shared" ca="1" si="527"/>
        <v>1764996.8657887953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914910.71251206798</v>
      </c>
      <c r="R573" s="25">
        <f t="array" aca="1" ref="R573" ca="1">INDEX('Lorri 401b'!L:L,MATCH('Retirement Calculator'!A573,'Lorri 401b'!N:N,0),0)</f>
        <v>827264.16141793004</v>
      </c>
      <c r="S573" s="25">
        <f t="shared" ca="1" si="527"/>
        <v>1742174.8739299979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910292.2289605072</v>
      </c>
      <c r="R574" s="25">
        <f t="array" aca="1" ref="R574" ca="1">INDEX('Lorri 401b'!L:L,MATCH('Retirement Calculator'!A574,'Lorri 401b'!N:N,0),0)</f>
        <v>808965.56147794856</v>
      </c>
      <c r="S574" s="25">
        <f t="shared" ca="1" si="527"/>
        <v>1719257.7904384558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905654.50172748149</v>
      </c>
      <c r="R575" s="25">
        <f t="array" aca="1" ref="R575" ca="1">INDEX('Lorri 401b'!L:L,MATCH('Retirement Calculator'!A575,'Lorri 401b'!N:N,0),0)</f>
        <v>790590.71737155051</v>
      </c>
      <c r="S575" s="25">
        <f t="shared" ca="1" si="527"/>
        <v>1696245.219099032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900997.45063098485</v>
      </c>
      <c r="R576" s="25">
        <f t="array" aca="1" ref="R576" ca="1">INDEX('Lorri 401b'!L:L,MATCH('Retirement Calculator'!A576,'Lorri 401b'!N:N,0),0)</f>
        <v>772139.3114147092</v>
      </c>
      <c r="S576" s="25">
        <f t="shared" ca="1" si="527"/>
        <v>1673136.762045694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896320.99515491957</v>
      </c>
      <c r="R577" s="25">
        <f t="array" aca="1" ref="R577" ca="1">INDEX('Lorri 401b'!L:L,MATCH('Retirement Calculator'!A577,'Lorri 401b'!N:N,0),0)</f>
        <v>753611.02459971432</v>
      </c>
      <c r="S577" s="25">
        <f t="shared" ca="1" si="527"/>
        <v>1649932.0197546338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891625.05444770399</v>
      </c>
      <c r="R578" s="25">
        <f t="array" aca="1" ref="R578" ca="1">INDEX('Lorri 401b'!L:L,MATCH('Retirement Calculator'!A578,'Lorri 401b'!N:N,0),0)</f>
        <v>735005.53658965696</v>
      </c>
      <c r="S578" s="25">
        <f t="shared" ca="1" si="527"/>
        <v>1626630.591037361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886909.54732087499</v>
      </c>
      <c r="R579" s="25">
        <f t="array" aca="1" ref="R579" ca="1">INDEX('Lorri 401b'!L:L,MATCH('Retirement Calculator'!A579,'Lorri 401b'!N:N,0),0)</f>
        <v>716322.5257128909</v>
      </c>
      <c r="S579" s="25">
        <f t="shared" ca="1" si="527"/>
        <v>1603232.0730337659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882174.39224768418</v>
      </c>
      <c r="R580" s="25">
        <f t="array" aca="1" ref="R580" ca="1">INDEX('Lorri 401b'!L:L,MATCH('Retirement Calculator'!A580,'Lorri 401b'!N:N,0),0)</f>
        <v>697561.66895747185</v>
      </c>
      <c r="S580" s="25">
        <f t="shared" ca="1" si="527"/>
        <v>1579736.0612051561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877419.50736168842</v>
      </c>
      <c r="R581" s="25">
        <f t="array" aca="1" ref="R581" ca="1">INDEX('Lorri 401b'!L:L,MATCH('Retirement Calculator'!A581,'Lorri 401b'!N:N,0),0)</f>
        <v>678722.64196557167</v>
      </c>
      <c r="S581" s="25">
        <f t="shared" ca="1" si="527"/>
        <v>1556142.14932726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872644.81045533437</v>
      </c>
      <c r="R582" s="25">
        <f t="array" aca="1" ref="R582" ca="1">INDEX('Lorri 401b'!L:L,MATCH('Retirement Calculator'!A582,'Lorri 401b'!N:N,0),0)</f>
        <v>659805.1190278721</v>
      </c>
      <c r="S582" s="25">
        <f t="shared" ca="1" si="527"/>
        <v>1532449.9294832065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867850.21897853713</v>
      </c>
      <c r="R583" s="25">
        <f t="array" aca="1" ref="R583" ca="1">INDEX('Lorri 401b'!L:L,MATCH('Retirement Calculator'!A583,'Lorri 401b'!N:N,0),0)</f>
        <v>640808.77307793195</v>
      </c>
      <c r="S583" s="25">
        <f t="shared" ca="1" si="527"/>
        <v>1508658.992056469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863035.65003725328</v>
      </c>
      <c r="R584" s="25">
        <f t="array" aca="1" ref="R584" ca="1">INDEX('Lorri 401b'!L:L,MATCH('Retirement Calculator'!A584,'Lorri 401b'!N:N,0),0)</f>
        <v>621733.27568653377</v>
      </c>
      <c r="S584" s="25">
        <f t="shared" ca="1" si="527"/>
        <v>1484768.9257237869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858201.02039204736</v>
      </c>
      <c r="R585" s="25">
        <f t="array" aca="1" ref="R585" ca="1">INDEX('Lorri 401b'!L:L,MATCH('Retirement Calculator'!A585,'Lorri 401b'!N:N,0),0)</f>
        <v>602578.29705600487</v>
      </c>
      <c r="S585" s="25">
        <f t="shared" ca="1" si="527"/>
        <v>1460779.3174480521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853346.24645665311</v>
      </c>
      <c r="R586" s="25">
        <f t="array" aca="1" ref="R586" ca="1">INDEX('Lorri 401b'!L:L,MATCH('Retirement Calculator'!A586,'Lorri 401b'!N:N,0),0)</f>
        <v>583343.5060145153</v>
      </c>
      <c r="S586" s="25">
        <f t="shared" ca="1" si="527"/>
        <v>1436689.7524711685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848471.24429652805</v>
      </c>
      <c r="R587" s="25">
        <f t="array" aca="1" ref="R587" ca="1">INDEX('Lorri 401b'!L:L,MATCH('Retirement Calculator'!A587,'Lorri 401b'!N:N,0),0)</f>
        <v>564028.570010353</v>
      </c>
      <c r="S587" s="25">
        <f t="shared" ca="1" si="527"/>
        <v>1412499.814306881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843575.92962740245</v>
      </c>
      <c r="R588" s="25">
        <f t="array" aca="1" ref="R588" ca="1">INDEX('Lorri 401b'!L:L,MATCH('Retirement Calculator'!A588,'Lorri 401b'!N:N,0),0)</f>
        <v>544633.15510617336</v>
      </c>
      <c r="S588" s="25">
        <f t="shared" ca="1" si="527"/>
        <v>1388209.0847335758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838660.21781382221</v>
      </c>
      <c r="R589" s="25">
        <f t="array" aca="1" ref="R589" ca="1">INDEX('Lorri 401b'!L:L,MATCH('Retirement Calculator'!A589,'Lorri 401b'!N:N,0),0)</f>
        <v>525156.9259732262</v>
      </c>
      <c r="S589" s="25">
        <f t="shared" ca="1" si="527"/>
        <v>1363817.1437870483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833724.02386768535</v>
      </c>
      <c r="R590" s="25">
        <f t="array" aca="1" ref="R590" ca="1">INDEX('Lorri 401b'!L:L,MATCH('Retirement Calculator'!A590,'Lorri 401b'!N:N,0),0)</f>
        <v>505599.54588555841</v>
      </c>
      <c r="S590" s="25">
        <f t="shared" ca="1" si="527"/>
        <v>1339323.5697532438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828767.26244677289</v>
      </c>
      <c r="R591" s="25">
        <f t="array" aca="1" ref="R591" ca="1">INDEX('Lorri 401b'!L:L,MATCH('Retirement Calculator'!A591,'Lorri 401b'!N:N,0),0)</f>
        <v>485960.67671419203</v>
      </c>
      <c r="S591" s="25">
        <f t="shared" ca="1" si="527"/>
        <v>1314727.9391609649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823789.84785327339</v>
      </c>
      <c r="R592" s="25">
        <f t="array" aca="1" ref="R592" ca="1">INDEX('Lorri 401b'!L:L,MATCH('Retirement Calculator'!A592,'Lorri 401b'!N:N,0),0)</f>
        <v>466239.97892127832</v>
      </c>
      <c r="S592" s="25">
        <f t="shared" ca="1" si="527"/>
        <v>1290029.8267745518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818791.69403230096</v>
      </c>
      <c r="R593" s="25">
        <f t="array" aca="1" ref="R593" ca="1">INDEX('Lorri 401b'!L:L,MATCH('Retirement Calculator'!A593,'Lorri 401b'!N:N,0),0)</f>
        <v>446437.11155422742</v>
      </c>
      <c r="S593" s="25">
        <f t="shared" ca="1" si="527"/>
        <v>1265228.8055865285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813772.71457040776</v>
      </c>
      <c r="R594" s="25">
        <f t="array" aca="1" ref="R594" ca="1">INDEX('Lorri 401b'!L:L,MATCH('Retirement Calculator'!A594,'Lorri 401b'!N:N,0),0)</f>
        <v>426551.73223981383</v>
      </c>
      <c r="S594" s="25">
        <f t="shared" ca="1" si="527"/>
        <v>1240324.4468102215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808732.82269409008</v>
      </c>
      <c r="R595" s="25">
        <f t="array" aca="1" ref="R595" ca="1">INDEX('Lorri 401b'!L:L,MATCH('Retirement Calculator'!A595,'Lorri 401b'!N:N,0),0)</f>
        <v>406583.49717825686</v>
      </c>
      <c r="S595" s="25">
        <f t="shared" ca="1" si="527"/>
        <v>1215316.3198723469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803671.93126828771</v>
      </c>
      <c r="R596" s="25">
        <f t="array" aca="1" ref="R596" ca="1">INDEX('Lorri 401b'!L:L,MATCH('Retirement Calculator'!A596,'Lorri 401b'!N:N,0),0)</f>
        <v>386532.06113727676</v>
      </c>
      <c r="S596" s="25">
        <f t="shared" ca="1" si="527"/>
        <v>1190203.9924055645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798589.95279487781</v>
      </c>
      <c r="R597" s="25">
        <f t="array" aca="1" ref="R597" ca="1">INDEX('Lorri 401b'!L:L,MATCH('Retirement Calculator'!A597,'Lorri 401b'!N:N,0),0)</f>
        <v>366397.07744612586</v>
      </c>
      <c r="S597" s="25">
        <f t="shared" ca="1" si="527"/>
        <v>1164987.0302410037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793486.79941116204</v>
      </c>
      <c r="R598" s="25">
        <f t="array" aca="1" ref="R598" ca="1">INDEX('Lorri 401b'!L:L,MATCH('Retirement Calculator'!A598,'Lorri 401b'!N:N,0),0)</f>
        <v>346178.19798959518</v>
      </c>
      <c r="S598" s="25">
        <f t="shared" ca="1" si="527"/>
        <v>1139664.9974007572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788362.38288834749</v>
      </c>
      <c r="R599" s="25">
        <f t="array" aca="1" ref="R599" ca="1">INDEX('Lorri 401b'!L:L,MATCH('Retirement Calculator'!A599,'Lorri 401b'!N:N,0),0)</f>
        <v>325875.07320199563</v>
      </c>
      <c r="S599" s="25">
        <f t="shared" ca="1" si="527"/>
        <v>1114237.4560903432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783216.61463002115</v>
      </c>
      <c r="R600" s="25">
        <f t="array" aca="1" ref="R600" ca="1">INDEX('Lorri 401b'!L:L,MATCH('Retirement Calculator'!A600,'Lorri 401b'!N:N,0),0)</f>
        <v>305487.35206111439</v>
      </c>
      <c r="S600" s="25">
        <f t="shared" ca="1" si="527"/>
        <v>1088703.9666911354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778049.40567061852</v>
      </c>
      <c r="R601" s="25">
        <f t="array" aca="1" ref="R601" ca="1">INDEX('Lorri 401b'!L:L,MATCH('Retirement Calculator'!A601,'Lorri 401b'!N:N,0),0)</f>
        <v>285014.68208214617</v>
      </c>
      <c r="S601" s="25">
        <f t="shared" ca="1" si="527"/>
        <v>1063064.0877527646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772860.66667388496</v>
      </c>
      <c r="R602" s="25">
        <f t="array" aca="1" ref="R602" ca="1">INDEX('Lorri 401b'!L:L,MATCH('Retirement Calculator'!A602,'Lorri 401b'!N:N,0),0)</f>
        <v>264456.70931159891</v>
      </c>
      <c r="S602" s="25">
        <f t="shared" ca="1" si="527"/>
        <v>1037317.3759854839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767650.30793133168</v>
      </c>
      <c r="R603" s="25">
        <f t="array" aca="1" ref="R603" ca="1">INDEX('Lorri 401b'!L:L,MATCH('Retirement Calculator'!A603,'Lorri 401b'!N:N,0),0)</f>
        <v>243813.07832117437</v>
      </c>
      <c r="S603" s="25">
        <f t="shared" ca="1" si="527"/>
        <v>1011463.3862525061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762418.23936068441</v>
      </c>
      <c r="R604" s="25">
        <f t="array" aca="1" ref="R604" ca="1">INDEX('Lorri 401b'!L:L,MATCH('Retirement Calculator'!A604,'Lorri 401b'!N:N,0),0)</f>
        <v>223083.43220162307</v>
      </c>
      <c r="S604" s="25">
        <f t="shared" ca="1" si="527"/>
        <v>985501.67156230751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757164.37050432619</v>
      </c>
      <c r="R605" s="25">
        <f t="array" aca="1" ref="R605" ca="1">INDEX('Lorri 401b'!L:L,MATCH('Retirement Calculator'!A605,'Lorri 401b'!N:N,0),0)</f>
        <v>202267.41255657363</v>
      </c>
      <c r="S605" s="25">
        <f t="shared" ca="1" si="527"/>
        <v>959431.78306089982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751888.61052773311</v>
      </c>
      <c r="R606" s="25">
        <f t="array" aca="1" ref="R606" ca="1">INDEX('Lorri 401b'!L:L,MATCH('Retirement Calculator'!A606,'Lorri 401b'!N:N,0),0)</f>
        <v>181364.65949633648</v>
      </c>
      <c r="S606" s="25">
        <f t="shared" ca="1" si="527"/>
        <v>933253.27002406958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746590.86821790424</v>
      </c>
      <c r="R607" s="25">
        <f t="array" aca="1" ref="R607" ca="1">INDEX('Lorri 401b'!L:L,MATCH('Retirement Calculator'!A607,'Lorri 401b'!N:N,0),0)</f>
        <v>160374.81163168169</v>
      </c>
      <c r="S607" s="25">
        <f t="shared" ca="1" si="527"/>
        <v>906965.67984958598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741271.0519817844</v>
      </c>
      <c r="R608" s="25">
        <f t="array" aca="1" ref="R608" ca="1">INDEX('Lorri 401b'!L:L,MATCH('Retirement Calculator'!A608,'Lorri 401b'!N:N,0),0)</f>
        <v>139297.50606759082</v>
      </c>
      <c r="S608" s="25">
        <f t="shared" ca="1" si="527"/>
        <v>880568.55804937519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735929.06984468072</v>
      </c>
      <c r="R609" s="25">
        <f t="array" aca="1" ref="R609" ca="1">INDEX('Lorri 401b'!L:L,MATCH('Retirement Calculator'!A609,'Lorri 401b'!N:N,0),0)</f>
        <v>118132.37839698291</v>
      </c>
      <c r="S609" s="25">
        <f t="shared" ca="1" si="527"/>
        <v>854061.44824166363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730564.82944867248</v>
      </c>
      <c r="R610" s="25">
        <f t="array" aca="1" ref="R610" ca="1">INDEX('Lorri 401b'!L:L,MATCH('Retirement Calculator'!A610,'Lorri 401b'!N:N,0),0)</f>
        <v>96879.06269441414</v>
      </c>
      <c r="S610" s="25">
        <f t="shared" ca="1" si="527"/>
        <v>827443.89214308665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725178.23805101414</v>
      </c>
      <c r="R611" s="25">
        <f t="array" aca="1" ref="R611" ca="1">INDEX('Lorri 401b'!L:L,MATCH('Retirement Calculator'!A611,'Lorri 401b'!N:N,0),0)</f>
        <v>75537.191509751341</v>
      </c>
      <c r="S611" s="25">
        <f t="shared" ca="1" si="527"/>
        <v>800715.42956076551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719769.20252253232</v>
      </c>
      <c r="R612" s="25">
        <f t="array" aca="1" ref="R612" ca="1">INDEX('Lorri 401b'!L:L,MATCH('Retirement Calculator'!A612,'Lorri 401b'!N:N,0),0)</f>
        <v>54106.395861819103</v>
      </c>
      <c r="S612" s="25">
        <f t="shared" ca="1" si="527"/>
        <v>773875.59838435147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714337.62934601505</v>
      </c>
      <c r="R613" s="25">
        <f t="array" aca="1" ref="R613" ca="1">INDEX('Lorri 401b'!L:L,MATCH('Retirement Calculator'!A613,'Lorri 401b'!N:N,0),0)</f>
        <v>32586.305232020484</v>
      </c>
      <c r="S613" s="25">
        <f t="shared" ca="1" si="527"/>
        <v>746923.93457803549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708883.42461459571</v>
      </c>
      <c r="R614" s="25">
        <f t="array" aca="1" ref="R614" ca="1">INDEX('Lorri 401b'!L:L,MATCH('Retirement Calculator'!A614,'Lorri 401b'!N:N,0),0)</f>
        <v>10976.547557931037</v>
      </c>
      <c r="S614" s="25">
        <f t="shared" ca="1" si="527"/>
        <v>719859.97217252676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703406.49403012882</v>
      </c>
      <c r="R615" s="25">
        <f t="array" aca="1" ref="R615" ca="1">INDEX('Lorri 401b'!L:L,MATCH('Retirement Calculator'!A615,'Lorri 401b'!N:N,0),0)</f>
        <v>-10723.250773133783</v>
      </c>
      <c r="S615" s="25">
        <f t="shared" ca="1" si="527"/>
        <v>692683.24325699499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697906.74290155992</v>
      </c>
      <c r="R616" s="25">
        <f t="array" aca="1" ref="R616" ca="1">INDEX('Lorri 401b'!L:L,MATCH('Retirement Calculator'!A616,'Lorri 401b'!N:N,0),0)</f>
        <v>-32513.46493057804</v>
      </c>
      <c r="S616" s="25">
        <f t="shared" ca="1" si="527"/>
        <v>665393.2779709819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692384.07614328864</v>
      </c>
      <c r="R617" s="25">
        <f t="array" aca="1" ref="R617" ca="1">INDEX('Lorri 401b'!L:L,MATCH('Retirement Calculator'!A617,'Lorri 401b'!N:N,0),0)</f>
        <v>-54394.471647011647</v>
      </c>
      <c r="S617" s="25">
        <f t="shared" ca="1" si="527"/>
        <v>637989.60449627694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686838.3982735246</v>
      </c>
      <c r="R618" s="25">
        <f t="array" aca="1" ref="R618" ca="1">INDEX('Lorri 401b'!L:L,MATCH('Retirement Calculator'!A618,'Lorri 401b'!N:N,0),0)</f>
        <v>-76366.649224763722</v>
      </c>
      <c r="S618" s="25">
        <f t="shared" ca="1" si="527"/>
        <v>610471.74904876086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681269.61341263657</v>
      </c>
      <c r="R619" s="25">
        <f t="array" aca="1" ref="R619" ca="1">INDEX('Lorri 401b'!L:L,MATCH('Retirement Calculator'!A619,'Lorri 401b'!N:N,0),0)</f>
        <v>-98430.377542423099</v>
      </c>
      <c r="S619" s="25">
        <f t="shared" ca="1" si="527"/>
        <v>582839.23587021348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675677.62528149481</v>
      </c>
      <c r="R620" s="25">
        <f t="array" aca="1" ref="R620" ca="1">INDEX('Lorri 401b'!L:L,MATCH('Retirement Calculator'!A620,'Lorri 401b'!N:N,0),0)</f>
        <v>-120586.03806140606</v>
      </c>
      <c r="S620" s="25">
        <f t="shared" ca="1" si="527"/>
        <v>555091.58722008881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670062.33719980658</v>
      </c>
      <c r="R621" s="25">
        <f t="array" aca="1" ref="R621" ca="1">INDEX('Lorri 401b'!L:L,MATCH('Retirement Calculator'!A621,'Lorri 401b'!N:N,0),0)</f>
        <v>-142834.01383255146</v>
      </c>
      <c r="S621" s="25">
        <f t="shared" ca="1" si="527"/>
        <v>527228.32336725516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664423.65208444465</v>
      </c>
      <c r="R622" s="25">
        <f t="array" aca="1" ref="R622" ca="1">INDEX('Lorri 401b'!L:L,MATCH('Retirement Calculator'!A622,'Lorri 401b'!N:N,0),0)</f>
        <v>-165174.68950274328</v>
      </c>
      <c r="S622" s="25">
        <f t="shared" ca="1" si="527"/>
        <v>499248.96258170134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658761.47244776879</v>
      </c>
      <c r="R623" s="25">
        <f t="array" aca="1" ref="R623" ca="1">INDEX('Lorri 401b'!L:L,MATCH('Retirement Calculator'!A623,'Lorri 401b'!N:N,0),0)</f>
        <v>-187608.45132156092</v>
      </c>
      <c r="S623" s="25">
        <f t="shared" ca="1" si="527"/>
        <v>471153.0211262079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653075.7003959401</v>
      </c>
      <c r="R624" s="25">
        <f t="array" aca="1" ref="R624" ca="1">INDEX('Lorri 401b'!L:L,MATCH('Retirement Calculator'!A624,'Lorri 401b'!N:N,0),0)</f>
        <v>-210135.68714795695</v>
      </c>
      <c r="S624" s="25">
        <f t="shared" ca="1" si="527"/>
        <v>442940.01324798318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647366.23762722872</v>
      </c>
      <c r="R625" s="25">
        <f t="array" aca="1" ref="R625" ca="1">INDEX('Lorri 401b'!L:L,MATCH('Retirement Calculator'!A625,'Lorri 401b'!N:N,0),0)</f>
        <v>-232756.78645696296</v>
      </c>
      <c r="S625" s="25">
        <f t="shared" ca="1" si="527"/>
        <v>414609.45117026579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641632.98543031444</v>
      </c>
      <c r="R626" s="25">
        <f t="array" aca="1" ref="R626" ca="1">INDEX('Lorri 401b'!L:L,MATCH('Retirement Calculator'!A626,'Lorri 401b'!N:N,0),0)</f>
        <v>-255472.14034642317</v>
      </c>
      <c r="S626" s="25">
        <f t="shared" ca="1" si="527"/>
        <v>386160.8450838913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635875.84468257963</v>
      </c>
      <c r="R627" s="25">
        <f t="array" aca="1" ref="R627" ca="1">INDEX('Lorri 401b'!L:L,MATCH('Retirement Calculator'!A627,'Lorri 401b'!N:N,0),0)</f>
        <v>-278282.14154375618</v>
      </c>
      <c r="S627" s="25">
        <f t="shared" ca="1" si="527"/>
        <v>357593.70313882345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630094.71584839595</v>
      </c>
      <c r="R628" s="25">
        <f t="array" aca="1" ref="R628" ca="1">INDEX('Lorri 401b'!L:L,MATCH('Retirement Calculator'!A628,'Lorri 401b'!N:N,0),0)</f>
        <v>-301187.18441274471</v>
      </c>
      <c r="S628" s="25">
        <f t="shared" ca="1" si="527"/>
        <v>328907.53143565124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624289.49897740316</v>
      </c>
      <c r="R629" s="25">
        <f t="array" aca="1" ref="R629" ca="1">INDEX('Lorri 401b'!L:L,MATCH('Retirement Calculator'!A629,'Lorri 401b'!N:N,0),0)</f>
        <v>-324187.66496035398</v>
      </c>
      <c r="S629" s="25">
        <f t="shared" ca="1" si="527"/>
        <v>300101.83401704917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618460.09370278125</v>
      </c>
      <c r="R630" s="25">
        <f t="array" aca="1" ref="R630" ca="1">INDEX('Lorri 401b'!L:L,MATCH('Retirement Calculator'!A630,'Lorri 401b'!N:N,0),0)</f>
        <v>-347283.98084357835</v>
      </c>
      <c r="S630" s="25">
        <f t="shared" ca="1" si="527"/>
        <v>271176.1128592029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612606.39923951507</v>
      </c>
      <c r="R631" s="25">
        <f t="array" aca="1" ref="R631" ca="1">INDEX('Lorri 401b'!L:L,MATCH('Retirement Calculator'!A631,'Lorri 401b'!N:N,0),0)</f>
        <v>-370476.5313763161</v>
      </c>
      <c r="S631" s="25">
        <f t="shared" ca="1" si="527"/>
        <v>242129.86786319898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606728.31438265194</v>
      </c>
      <c r="R632" s="25">
        <f t="array" aca="1" ref="R632" ca="1">INDEX('Lorri 401b'!L:L,MATCH('Retirement Calculator'!A632,'Lorri 401b'!N:N,0),0)</f>
        <v>-393765.71753627359</v>
      </c>
      <c r="S632" s="25">
        <f t="shared" ca="1" si="527"/>
        <v>212962.59684637835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600825.73750555189</v>
      </c>
      <c r="R633" s="25">
        <f t="array" aca="1" ref="R633" ca="1">INDEX('Lorri 401b'!L:L,MATCH('Retirement Calculator'!A633,'Lorri 401b'!N:N,0),0)</f>
        <v>-417151.94197189761</v>
      </c>
      <c r="S633" s="25">
        <f t="shared" ca="1" si="527"/>
        <v>183673.79553365428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594898.56655813055</v>
      </c>
      <c r="R634" s="25">
        <f t="array" aca="1" ref="R634" ca="1">INDEX('Lorri 401b'!L:L,MATCH('Retirement Calculator'!A634,'Lorri 401b'!N:N,0),0)</f>
        <v>-440635.60900933674</v>
      </c>
      <c r="S634" s="25">
        <f t="shared" ca="1" si="527"/>
        <v>154262.95754879381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588946.69906509505</v>
      </c>
      <c r="R635" s="25">
        <f t="array" aca="1" ref="R635" ca="1">INDEX('Lorri 401b'!L:L,MATCH('Retirement Calculator'!A635,'Lorri 401b'!N:N,0),0)</f>
        <v>-464217.12465943187</v>
      </c>
      <c r="S635" s="25">
        <f t="shared" ca="1" si="527"/>
        <v>124729.57440566318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582970.03212417185</v>
      </c>
      <c r="R636" s="25">
        <f t="array" aca="1" ref="R636" ca="1">INDEX('Lorri 401b'!L:L,MATCH('Retirement Calculator'!A636,'Lorri 401b'!N:N,0),0)</f>
        <v>-487896.89662473567</v>
      </c>
      <c r="S636" s="25">
        <f t="shared" ca="1" si="527"/>
        <v>95073.135499436175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576968.46240432817</v>
      </c>
      <c r="R637" s="25">
        <f t="array" aca="1" ref="R637" ca="1">INDEX('Lorri 401b'!L:L,MATCH('Retirement Calculator'!A637,'Lorri 401b'!N:N,0),0)</f>
        <v>-511675.33430656162</v>
      </c>
      <c r="S637" s="25">
        <f t="shared" ca="1" si="527"/>
        <v>65293.128097766545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570941.88614398509</v>
      </c>
      <c r="R638" s="25">
        <f t="array" aca="1" ref="R638" ca="1">INDEX('Lorri 401b'!L:L,MATCH('Retirement Calculator'!A638,'Lorri 401b'!N:N,0),0)</f>
        <v>-535552.84881206183</v>
      </c>
      <c r="S638" s="25">
        <f t="shared" ca="1" si="527"/>
        <v>35389.03733192326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564890.19914922398</v>
      </c>
      <c r="R639" s="25">
        <f t="array" aca="1" ref="R639" ca="1">INDEX('Lorri 401b'!L:L,MATCH('Retirement Calculator'!A639,'Lorri 401b'!N:N,0),0)</f>
        <v>-559529.85296133498</v>
      </c>
      <c r="S639" s="25">
        <f t="shared" ca="1" si="527"/>
        <v>5360.3461878889939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558813.2967919847</v>
      </c>
      <c r="R640" s="25">
        <f t="array" aca="1" ref="R640" ca="1">INDEX('Lorri 401b'!L:L,MATCH('Retirement Calculator'!A640,'Lorri 401b'!N:N,0),0)</f>
        <v>-583606.7612945633</v>
      </c>
      <c r="S640" s="25">
        <f t="shared" ca="1" si="527"/>
        <v>-24793.464502578601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552711.0740082569</v>
      </c>
      <c r="R641" s="25">
        <f t="array" aca="1" ref="R641" ca="1">INDEX('Lorri 401b'!L:L,MATCH('Retirement Calculator'!A641,'Lorri 401b'!N:N,0),0)</f>
        <v>-607783.99007918022</v>
      </c>
      <c r="S641" s="25">
        <f t="shared" ca="1" si="527"/>
        <v>-55072.916070923326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546583.42529626354</v>
      </c>
      <c r="R642" s="25">
        <f t="array" aca="1" ref="R642" ca="1">INDEX('Lorri 401b'!L:L,MATCH('Retirement Calculator'!A642,'Lorri 401b'!N:N,0),0)</f>
        <v>-632061.95731706626</v>
      </c>
      <c r="S642" s="25">
        <f t="shared" ca="1" si="527"/>
        <v>-85478.532020802726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540430.24471463682</v>
      </c>
      <c r="R643" s="25">
        <f t="array" aca="1" ref="R643" ca="1">INDEX('Lorri 401b'!L:L,MATCH('Retirement Calculator'!A643,'Lorri 401b'!N:N,0),0)</f>
        <v>-656441.08275177679</v>
      </c>
      <c r="S643" s="25">
        <f t="shared" ca="1" si="527"/>
        <v>-116010.83803713997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534251.42588058673</v>
      </c>
      <c r="R644" s="25">
        <f t="array" aca="1" ref="R644" ca="1">INDEX('Lorri 401b'!L:L,MATCH('Retirement Calculator'!A644,'Lorri 401b'!N:N,0),0)</f>
        <v>-680921.78787579876</v>
      </c>
      <c r="S644" s="25">
        <f t="shared" ca="1" si="527"/>
        <v>-146670.36199521204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528046.86196806142</v>
      </c>
      <c r="R645" s="25">
        <f t="array" aca="1" ref="R645" ca="1">INDEX('Lorri 401b'!L:L,MATCH('Retirement Calculator'!A645,'Lorri 401b'!N:N,0),0)</f>
        <v>-705504.49593783752</v>
      </c>
      <c r="S645" s="25">
        <f t="shared" ca="1" si="527"/>
        <v>-177457.6339697761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521816.44570590055</v>
      </c>
      <c r="R646" s="25">
        <f t="array" aca="1" ref="R646" ca="1">INDEX('Lorri 401b'!L:L,MATCH('Retirement Calculator'!A646,'Lorri 401b'!N:N,0),0)</f>
        <v>-730189.63195013476</v>
      </c>
      <c r="S646" s="25">
        <f t="shared" ca="1" si="527"/>
        <v>-208373.18624423421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515560.0693759807</v>
      </c>
      <c r="R647" s="25">
        <f t="array" aca="1" ref="R647" ca="1">INDEX('Lorri 401b'!L:L,MATCH('Retirement Calculator'!A647,'Lorri 401b'!N:N,0),0)</f>
        <v>-754977.62269581645</v>
      </c>
      <c r="S647" s="25">
        <f t="shared" ca="1" si="527"/>
        <v>-239417.55331983574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509277.62481135287</v>
      </c>
      <c r="R648" s="25">
        <f t="array" aca="1" ref="R648" ca="1">INDEX('Lorri 401b'!L:L,MATCH('Retirement Calculator'!A648,'Lorri 401b'!N:N,0),0)</f>
        <v>-779868.89673627191</v>
      </c>
      <c r="S648" s="25">
        <f t="shared" ca="1" si="527"/>
        <v>-270591.27192491904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502969.00339437241</v>
      </c>
      <c r="R649" s="25">
        <f t="array" aca="1" ref="R649" ca="1">INDEX('Lorri 401b'!L:L,MATCH('Retirement Calculator'!A649,'Lorri 401b'!N:N,0),0)</f>
        <v>-804863.88441856264</v>
      </c>
      <c r="S649" s="25">
        <f t="shared" ca="1" si="527"/>
        <v>-301894.88102419022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496634.09605482122</v>
      </c>
      <c r="R650" s="25">
        <f t="array" aca="1" ref="R650" ca="1">INDEX('Lorri 401b'!L:L,MATCH('Retirement Calculator'!A650,'Lorri 401b'!N:N,0),0)</f>
        <v>-829963.01788286283</v>
      </c>
      <c r="S650" s="25">
        <f t="shared" ca="1" si="527"/>
        <v>-333328.92182804161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490272.79326802189</v>
      </c>
      <c r="R651" s="25">
        <f t="array" aca="1" ref="R651" ca="1">INDEX('Lorri 401b'!L:L,MATCH('Retirement Calculator'!A651,'Lorri 401b'!N:N,0),0)</f>
        <v>-855166.73106993106</v>
      </c>
      <c r="S651" s="25">
        <f t="shared" ca="1" si="527"/>
        <v>-364893.93780190917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483884.98505294422</v>
      </c>
      <c r="R652" s="25">
        <f t="array" aca="1" ref="R652" ca="1">INDEX('Lorri 401b'!L:L,MATCH('Retirement Calculator'!A652,'Lorri 401b'!N:N,0),0)</f>
        <v>-880475.45972861198</v>
      </c>
      <c r="S652" s="25">
        <f t="shared" ca="1" si="527"/>
        <v>-396590.47467566776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477470.56097030372</v>
      </c>
      <c r="R653" s="25">
        <f t="array" aca="1" ref="R653" ca="1">INDEX('Lorri 401b'!L:L,MATCH('Retirement Calculator'!A653,'Lorri 401b'!N:N,0),0)</f>
        <v>-905889.64142337069</v>
      </c>
      <c r="S653" s="25">
        <f t="shared" ca="1" si="527"/>
        <v>-428419.08045306697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471029.41012065223</v>
      </c>
      <c r="R654" s="25">
        <f t="array" aca="1" ref="R654" ca="1">INDEX('Lorri 401b'!L:L,MATCH('Retirement Calculator'!A654,'Lorri 401b'!N:N,0),0)</f>
        <v>-931409.71554185764</v>
      </c>
      <c r="S654" s="25">
        <f t="shared" ca="1" si="527"/>
        <v>-460380.30542120541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464561.42114246049</v>
      </c>
      <c r="R655" s="25">
        <f t="array" aca="1" ref="R655" ca="1">INDEX('Lorri 401b'!L:L,MATCH('Retirement Calculator'!A655,'Lorri 401b'!N:N,0),0)</f>
        <v>-957036.12330250489</v>
      </c>
      <c r="S655" s="25">
        <f t="shared" ca="1" si="527"/>
        <v>-492474.7021600444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458066.48221019295</v>
      </c>
      <c r="R656" s="25">
        <f t="array" aca="1" ref="R656" ca="1">INDEX('Lorri 401b'!L:L,MATCH('Retirement Calculator'!A656,'Lorri 401b'!N:N,0),0)</f>
        <v>-982769.30776215496</v>
      </c>
      <c r="S656" s="25">
        <f t="shared" ca="1" si="527"/>
        <v>-524702.82555196201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451544.48103237431</v>
      </c>
      <c r="R657" s="25">
        <f t="array" aca="1" ref="R657" ca="1">INDEX('Lorri 401b'!L:L,MATCH('Retirement Calculator'!A657,'Lorri 401b'!N:N,0),0)</f>
        <v>-1008609.7138237201</v>
      </c>
      <c r="S657" s="25">
        <f t="shared" ca="1" si="527"/>
        <v>-557065.2327913458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444995.30484964809</v>
      </c>
      <c r="R658" s="25">
        <f t="array" aca="1" ref="R658" ca="1">INDEX('Lorri 401b'!L:L,MATCH('Retirement Calculator'!A658,'Lorri 401b'!N:N,0),0)</f>
        <v>-1034557.7882438753</v>
      </c>
      <c r="S658" s="25">
        <f t="shared" ca="1" si="527"/>
        <v>-589562.48339422722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438418.84043282719</v>
      </c>
      <c r="R659" s="25">
        <f t="array" aca="1" ref="R659" ca="1">INDEX('Lorri 401b'!L:L,MATCH('Retirement Calculator'!A659,'Lorri 401b'!N:N,0),0)</f>
        <v>-1060613.9796407809</v>
      </c>
      <c r="S659" s="25">
        <f t="shared" ca="1" si="527"/>
        <v>-622195.13920795382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431814.97408093623</v>
      </c>
      <c r="R660" s="25">
        <f t="array" aca="1" ref="R660" ca="1">INDEX('Lorri 401b'!L:L,MATCH('Retirement Calculator'!A660,'Lorri 401b'!N:N,0),0)</f>
        <v>-1086778.7385018405</v>
      </c>
      <c r="S660" s="25">
        <f t="shared" ca="1" si="527"/>
        <v>-654963.76442090422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425183.59161924571</v>
      </c>
      <c r="R661" s="25">
        <f t="array" aca="1" ref="R661" ca="1">INDEX('Lorri 401b'!L:L,MATCH('Retirement Calculator'!A661,'Lorri 401b'!N:N,0),0)</f>
        <v>-1113052.5171914878</v>
      </c>
      <c r="S661" s="25">
        <f t="shared" ca="1" si="527"/>
        <v>-687868.92557224212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418524.57839729812</v>
      </c>
      <c r="R662" s="25">
        <f t="array" aca="1" ref="R662" ca="1">INDEX('Lorri 401b'!L:L,MATCH('Retirement Calculator'!A662,'Lorri 401b'!N:N,0),0)</f>
        <v>-1139435.7699590086</v>
      </c>
      <c r="S662" s="25">
        <f t="shared" ca="1" si="527"/>
        <v>-720911.19156171044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411837.81928692578</v>
      </c>
      <c r="R663" s="25">
        <f t="array" aca="1" ref="R663" ca="1">INDEX('Lorri 401b'!L:L,MATCH('Retirement Calculator'!A663,'Lorri 401b'!N:N,0),0)</f>
        <v>-1165928.952946394</v>
      </c>
      <c r="S663" s="25">
        <f t="shared" ca="1" si="527"/>
        <v>-754091.13365946827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405123.19868026022</v>
      </c>
      <c r="R664" s="25">
        <f t="array" aca="1" ref="R664" ca="1">INDEX('Lorri 401b'!L:L,MATCH('Retirement Calculator'!A664,'Lorri 401b'!N:N,0),0)</f>
        <v>-1192532.5241962268</v>
      </c>
      <c r="S664" s="25">
        <f t="shared" ca="1" si="527"/>
        <v>-787409.32551596663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398380.60048773355</v>
      </c>
      <c r="R665" s="25">
        <f t="array" aca="1" ref="R665" ca="1">INDEX('Lorri 401b'!L:L,MATCH('Retirement Calculator'!A665,'Lorri 401b'!N:N,0),0)</f>
        <v>-1219246.9436596008</v>
      </c>
      <c r="S665" s="25">
        <f t="shared" ca="1" si="527"/>
        <v>-820866.34317186731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391609.90813607135</v>
      </c>
      <c r="R666" s="25">
        <f t="array" aca="1" ref="R666" ca="1">INDEX('Lorri 401b'!L:L,MATCH('Retirement Calculator'!A666,'Lorri 401b'!N:N,0),0)</f>
        <v>-1246072.6732040721</v>
      </c>
      <c r="S666" s="25">
        <f t="shared" ca="1" si="527"/>
        <v>-854462.76506800065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384811.0045662772</v>
      </c>
      <c r="R667" s="25">
        <f t="array" aca="1" ref="R667" ca="1">INDEX('Lorri 401b'!L:L,MATCH('Retirement Calculator'!A667,'Lorri 401b'!N:N,0),0)</f>
        <v>-1273010.1766216452</v>
      </c>
      <c r="S667" s="25">
        <f t="shared" ca="1" si="527"/>
        <v>-888199.17205536808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377983.77223160892</v>
      </c>
      <c r="R668" s="25">
        <f t="array" aca="1" ref="R668" ca="1">INDEX('Lorri 401b'!L:L,MATCH('Retirement Calculator'!A668,'Lorri 401b'!N:N,0),0)</f>
        <v>-1300059.9196367916</v>
      </c>
      <c r="S668" s="25">
        <f t="shared" ca="1" si="527"/>
        <v>-922076.14740518271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371128.09309554618</v>
      </c>
      <c r="R669" s="25">
        <f t="array" aca="1" ref="R669" ca="1">INDEX('Lorri 401b'!L:L,MATCH('Retirement Calculator'!A669,'Lorri 401b'!N:N,0),0)</f>
        <v>-1327222.3699145012</v>
      </c>
      <c r="S669" s="25">
        <f t="shared" ca="1" si="527"/>
        <v>-956094.27681895508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364243.84862974985</v>
      </c>
      <c r="R670" s="25">
        <f t="array" aca="1" ref="R670" ca="1">INDEX('Lorri 401b'!L:L,MATCH('Retirement Calculator'!A670,'Lorri 401b'!N:N,0),0)</f>
        <v>-1354497.9970683679</v>
      </c>
      <c r="S670" s="25">
        <f t="shared" ca="1" si="527"/>
        <v>-990254.14843861805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357330.9198120127</v>
      </c>
      <c r="R671" s="25">
        <f t="array" aca="1" ref="R671" ca="1">INDEX('Lorri 401b'!L:L,MATCH('Retirement Calculator'!A671,'Lorri 401b'!N:N,0),0)</f>
        <v>-1381887.272668709</v>
      </c>
      <c r="S671" s="25">
        <f t="shared" ca="1" si="527"/>
        <v>-1024556.3528566964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350389.18712420168</v>
      </c>
      <c r="R672" s="25">
        <f t="array" aca="1" ref="R672" ca="1">INDEX('Lorri 401b'!L:L,MATCH('Retirement Calculator'!A672,'Lorri 401b'!N:N,0),0)</f>
        <v>-1409390.6702507182</v>
      </c>
      <c r="S672" s="25">
        <f t="shared" ca="1" si="527"/>
        <v>-1059001.4831265165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343418.53055019141</v>
      </c>
      <c r="R673" s="25">
        <f t="array" aca="1" ref="R673" ca="1">INDEX('Lorri 401b'!L:L,MATCH('Retirement Calculator'!A673,'Lorri 401b'!N:N,0),0)</f>
        <v>-1437008.6653226526</v>
      </c>
      <c r="S673" s="25">
        <f t="shared" ca="1" si="527"/>
        <v>-1093590.1347724611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336418.82957378944</v>
      </c>
      <c r="R674" s="25">
        <f t="array" aca="1" ref="R674" ca="1">INDEX('Lorri 401b'!L:L,MATCH('Retirement Calculator'!A674,'Lorri 401b'!N:N,0),0)</f>
        <v>-1464741.7353740532</v>
      </c>
      <c r="S674" s="25">
        <f t="shared" ca="1" si="527"/>
        <v>-1128322.9058002639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329389.96317665244</v>
      </c>
      <c r="R675" s="25">
        <f t="array" aca="1" ref="R675" ca="1">INDEX('Lorri 401b'!L:L,MATCH('Retirement Calculator'!A675,'Lorri 401b'!N:N,0),0)</f>
        <v>-1492590.3598840013</v>
      </c>
      <c r="S675" s="25">
        <f t="shared" ca="1" si="527"/>
        <v>-1163200.396707349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322331.80983619404</v>
      </c>
      <c r="R676" s="25">
        <f t="array" aca="1" ref="R676" ca="1">INDEX('Lorri 401b'!L:L,MATCH('Retirement Calculator'!A676,'Lorri 401b'!N:N,0),0)</f>
        <v>-1520555.0203294076</v>
      </c>
      <c r="S676" s="25">
        <f t="shared" ca="1" si="527"/>
        <v>-1198223.2104932135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315244.24752348376</v>
      </c>
      <c r="R677" s="25">
        <f t="array" aca="1" ref="R677" ca="1">INDEX('Lorri 401b'!L:L,MATCH('Retirement Calculator'!A677,'Lorri 401b'!N:N,0),0)</f>
        <v>-1548636.2001933365</v>
      </c>
      <c r="S677" s="25">
        <f t="shared" ca="1" si="527"/>
        <v>-1233391.9526698526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308127.15370113717</v>
      </c>
      <c r="R678" s="25">
        <f t="array" aca="1" ref="R678" ca="1">INDEX('Lorri 401b'!L:L,MATCH('Retirement Calculator'!A678,'Lorri 401b'!N:N,0),0)</f>
        <v>-1576834.3849733649</v>
      </c>
      <c r="S678" s="25">
        <f t="shared" ca="1" si="527"/>
        <v>-1268707.2312722276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300980.40532119747</v>
      </c>
      <c r="R679" s="25">
        <f t="array" aca="1" ref="R679" ca="1">INDEX('Lorri 401b'!L:L,MATCH('Retirement Calculator'!A679,'Lorri 401b'!N:N,0),0)</f>
        <v>-1605150.0621899769</v>
      </c>
      <c r="S679" s="25">
        <f t="shared" ca="1" si="527"/>
        <v>-1304169.6568687796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293803.87882300804</v>
      </c>
      <c r="R680" s="25">
        <f t="array" aca="1" ref="R680" ca="1">INDEX('Lorri 401b'!L:L,MATCH('Retirement Calculator'!A680,'Lorri 401b'!N:N,0),0)</f>
        <v>-1633583.7213949915</v>
      </c>
      <c r="S680" s="25">
        <f t="shared" ca="1" si="527"/>
        <v>-1339779.8425719836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286597.45013107616</v>
      </c>
      <c r="R681" s="25">
        <f t="array" aca="1" ref="R681" ca="1">INDEX('Lorri 401b'!L:L,MATCH('Retirement Calculator'!A681,'Lorri 401b'!N:N,0),0)</f>
        <v>-1662135.8541800268</v>
      </c>
      <c r="S681" s="25">
        <f t="shared" ca="1" si="527"/>
        <v>-1375538.4040489506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279360.99465292785</v>
      </c>
      <c r="R682" s="25">
        <f t="array" aca="1" ref="R682" ca="1">INDEX('Lorri 401b'!L:L,MATCH('Retirement Calculator'!A682,'Lorri 401b'!N:N,0),0)</f>
        <v>-1690806.9541849999</v>
      </c>
      <c r="S682" s="25">
        <f t="shared" ca="1" si="527"/>
        <v>-1411445.9595320721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272094.38727695396</v>
      </c>
      <c r="R683" s="25">
        <f t="array" aca="1" ref="R683" ca="1">INDEX('Lorri 401b'!L:L,MATCH('Retirement Calculator'!A683,'Lorri 401b'!N:N,0),0)</f>
        <v>-1719597.5171066604</v>
      </c>
      <c r="S683" s="25">
        <f t="shared" ca="1" si="527"/>
        <v>-1447503.1298297064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264797.50237024686</v>
      </c>
      <c r="R684" s="25">
        <f t="array" aca="1" ref="R684" ca="1">INDEX('Lorri 401b'!L:L,MATCH('Retirement Calculator'!A684,'Lorri 401b'!N:N,0),0)</f>
        <v>-1748508.0407071612</v>
      </c>
      <c r="S684" s="25">
        <f t="shared" ca="1" si="527"/>
        <v>-1483710.5383369143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257470.21377642846</v>
      </c>
      <c r="R685" s="25">
        <f t="array" aca="1" ref="R685" ca="1">INDEX('Lorri 401b'!L:L,MATCH('Retirement Calculator'!A685,'Lorri 401b'!N:N,0),0)</f>
        <v>-1777539.024822664</v>
      </c>
      <c r="S685" s="25">
        <f t="shared" ca="1" si="527"/>
        <v>-1520068.8110462355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250112.39481346915</v>
      </c>
      <c r="R686" s="25">
        <f t="array" aca="1" ref="R686" ca="1">INDEX('Lorri 401b'!L:L,MATCH('Retirement Calculator'!A686,'Lorri 401b'!N:N,0),0)</f>
        <v>-1806690.9713719813</v>
      </c>
      <c r="S686" s="25">
        <f t="shared" ca="1" si="527"/>
        <v>-1556578.5765585122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242723.9182714975</v>
      </c>
      <c r="R687" s="25">
        <f t="array" aca="1" ref="R687" ca="1">INDEX('Lorri 401b'!L:L,MATCH('Retirement Calculator'!A687,'Lorri 401b'!N:N,0),0)</f>
        <v>-1835964.3843652541</v>
      </c>
      <c r="S687" s="25">
        <f t="shared" ca="1" si="527"/>
        <v>-1593240.4660937565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235304.65641060099</v>
      </c>
      <c r="R688" s="25">
        <f t="array" aca="1" ref="R688" ca="1">INDEX('Lorri 401b'!L:L,MATCH('Retirement Calculator'!A688,'Lorri 401b'!N:N,0),0)</f>
        <v>-1865359.7699126655</v>
      </c>
      <c r="S688" s="25">
        <f t="shared" ca="1" si="527"/>
        <v>-1630055.1135020645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227854.48095861741</v>
      </c>
      <c r="R689" s="25">
        <f t="array" aca="1" ref="R689" ca="1">INDEX('Lorri 401b'!L:L,MATCH('Retirement Calculator'!A689,'Lorri 401b'!N:N,0),0)</f>
        <v>-1894877.6362331912</v>
      </c>
      <c r="S689" s="25">
        <f t="shared" ca="1" si="527"/>
        <v>-1667023.1552745737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220373.26310891722</v>
      </c>
      <c r="R690" s="25">
        <f t="array" aca="1" ref="R690" ca="1">INDEX('Lorri 401b'!L:L,MATCH('Retirement Calculator'!A690,'Lorri 401b'!N:N,0),0)</f>
        <v>-1924518.4936633857</v>
      </c>
      <c r="S690" s="25">
        <f t="shared" ca="1" si="527"/>
        <v>-1704145.2305544685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212860.87351817661</v>
      </c>
      <c r="R691" s="25">
        <f t="array" aca="1" ref="R691" ca="1">INDEX('Lorri 401b'!L:L,MATCH('Retirement Calculator'!A691,'Lorri 401b'!N:N,0),0)</f>
        <v>-1954282.8546662061</v>
      </c>
      <c r="S691" s="25">
        <f t="shared" ca="1" si="527"/>
        <v>-1741421.9811480294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205317.18230414126</v>
      </c>
      <c r="R692" s="25">
        <f t="array" aca="1" ref="R692" ca="1">INDEX('Lorri 401b'!L:L,MATCH('Retirement Calculator'!A692,'Lorri 401b'!N:N,0),0)</f>
        <v>-1984171.2338398716</v>
      </c>
      <c r="S692" s="25">
        <f t="shared" ca="1" si="527"/>
        <v>-1778854.0515357303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197742.05904338075</v>
      </c>
      <c r="R693" s="25">
        <f t="array" aca="1" ref="R693" ca="1">INDEX('Lorri 401b'!L:L,MATCH('Retirement Calculator'!A693,'Lorri 401b'!N:N,0),0)</f>
        <v>-2014184.1479267606</v>
      </c>
      <c r="S693" s="25">
        <f t="shared" ca="1" si="527"/>
        <v>-1816442.0888833799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190135.37276903374</v>
      </c>
      <c r="R694" s="25">
        <f t="array" aca="1" ref="R694" ca="1">INDEX('Lorri 401b'!L:L,MATCH('Retirement Calculator'!A694,'Lorri 401b'!N:N,0),0)</f>
        <v>-2044322.115822345</v>
      </c>
      <c r="S694" s="25">
        <f t="shared" ca="1" si="527"/>
        <v>-1854186.7430533112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182496.99196854362</v>
      </c>
      <c r="R695" s="25">
        <f t="array" aca="1" ref="R695" ca="1">INDEX('Lorri 401b'!L:L,MATCH('Retirement Calculator'!A695,'Lorri 401b'!N:N,0),0)</f>
        <v>-2074585.658584161</v>
      </c>
      <c r="S695" s="25">
        <f t="shared" ca="1" si="527"/>
        <v>-1892088.6666156175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174826.7845813848</v>
      </c>
      <c r="R696" s="25">
        <f t="array" aca="1" ref="R696" ca="1">INDEX('Lorri 401b'!L:L,MATCH('Retirement Calculator'!A696,'Lorri 401b'!N:N,0),0)</f>
        <v>-2104975.2994408179</v>
      </c>
      <c r="S696" s="25">
        <f t="shared" ca="1" si="527"/>
        <v>-1930148.5148594331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167124.61799677947</v>
      </c>
      <c r="R697" s="25">
        <f t="array" aca="1" ref="R697" ca="1">INDEX('Lorri 401b'!L:L,MATCH('Retirement Calculator'!A697,'Lorri 401b'!N:N,0),0)</f>
        <v>-2135491.5638010441</v>
      </c>
      <c r="S697" s="25">
        <f t="shared" ca="1" si="527"/>
        <v>-1968366.9458042646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159390.35905140496</v>
      </c>
      <c r="R698" s="25">
        <f t="array" aca="1" ref="R698" ca="1">INDEX('Lorri 401b'!L:L,MATCH('Retirement Calculator'!A698,'Lorri 401b'!N:N,0),0)</f>
        <v>-2166134.9792627716</v>
      </c>
      <c r="S698" s="25">
        <f t="shared" ca="1" si="527"/>
        <v>-2006744.6202113666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151623.87402709137</v>
      </c>
      <c r="R699" s="25">
        <f t="array" aca="1" ref="R699" ca="1">INDEX('Lorri 401b'!L:L,MATCH('Retirement Calculator'!A699,'Lorri 401b'!N:N,0),0)</f>
        <v>-2196906.0756222559</v>
      </c>
      <c r="S699" s="25">
        <f t="shared" ca="1" si="527"/>
        <v>-2045282.2015951646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143825.02864850982</v>
      </c>
      <c r="R700" s="25">
        <f t="array" aca="1" ref="R700" ca="1">INDEX('Lorri 401b'!L:L,MATCH('Retirement Calculator'!A700,'Lorri 401b'!N:N,0),0)</f>
        <v>-2227805.3848832385</v>
      </c>
      <c r="S700" s="25">
        <f t="shared" ca="1" si="527"/>
        <v>-2083980.3562347286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135993.68808085084</v>
      </c>
      <c r="R701" s="25">
        <f t="array" aca="1" ref="R701" ca="1">INDEX('Lorri 401b'!L:L,MATCH('Retirement Calculator'!A701,'Lorri 401b'!N:N,0),0)</f>
        <v>-2258833.4412661414</v>
      </c>
      <c r="S701" s="25">
        <f t="shared" ca="1" si="527"/>
        <v>-2122839.7531852904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128129.71692749328</v>
      </c>
      <c r="R702" s="25">
        <f t="array" aca="1" ref="R702" ca="1">INDEX('Lorri 401b'!L:L,MATCH('Retirement Calculator'!A702,'Lorri 401b'!N:N,0),0)</f>
        <v>-2289990.7812173064</v>
      </c>
      <c r="S702" s="25">
        <f t="shared" ca="1" si="527"/>
        <v>-2161861.0642898129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120232.97922766341</v>
      </c>
      <c r="R703" s="25">
        <f t="array" aca="1" ref="R703" ca="1">INDEX('Lorri 401b'!L:L,MATCH('Retirement Calculator'!A703,'Lorri 401b'!N:N,0),0)</f>
        <v>-2321277.9434182681</v>
      </c>
      <c r="S703" s="25">
        <f t="shared" ca="1" si="527"/>
        <v>-2201044.9641906046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112303.33845408424</v>
      </c>
      <c r="R704" s="25">
        <f t="array" aca="1" ref="R704" ca="1">INDEX('Lorri 401b'!L:L,MATCH('Retirement Calculator'!A704,'Lorri 401b'!N:N,0),0)</f>
        <v>-2352695.4687950672</v>
      </c>
      <c r="S704" s="25">
        <f t="shared" ca="1" si="527"/>
        <v>-2240392.1303409832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104340.65751061516</v>
      </c>
      <c r="R705" s="25">
        <f t="array" aca="1" ref="R705" ca="1">INDEX('Lorri 401b'!L:L,MATCH('Retirement Calculator'!A705,'Lorri 401b'!N:N,0),0)</f>
        <v>-2384243.900527603</v>
      </c>
      <c r="S705" s="25">
        <f t="shared" ca="1" si="527"/>
        <v>-2279903.243016988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96344.798729881615</v>
      </c>
      <c r="R706" s="25">
        <f t="array" aca="1" ref="R706" ca="1">INDEX('Lorri 401b'!L:L,MATCH('Retirement Calculator'!A706,'Lorri 401b'!N:N,0),0)</f>
        <v>-2415923.7840590244</v>
      </c>
      <c r="S706" s="25">
        <f t="shared" ca="1" si="527"/>
        <v>-2319578.9853291428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88315.623870895026</v>
      </c>
      <c r="R707" s="25">
        <f t="array" aca="1" ref="R707" ca="1">INDEX('Lorri 401b'!L:L,MATCH('Retirement Calculator'!A707,'Lorri 401b'!N:N,0),0)</f>
        <v>-2447735.6671051597</v>
      </c>
      <c r="S707" s="25">
        <f t="shared" ca="1" si="527"/>
        <v>-2359420.0432342645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80252.994116662652</v>
      </c>
      <c r="R708" s="25">
        <f t="array" aca="1" ref="R708" ca="1">INDEX('Lorri 401b'!L:L,MATCH('Retirement Calculator'!A708,'Lorri 401b'!N:N,0),0)</f>
        <v>-2479680.0996639873</v>
      </c>
      <c r="S708" s="25">
        <f t="shared" ca="1" si="527"/>
        <v>-2399427.1055473248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72156.770071787643</v>
      </c>
      <c r="R709" s="25">
        <f t="array" aca="1" ref="R709" ca="1">INDEX('Lorri 401b'!L:L,MATCH('Retirement Calculator'!A709,'Lorri 401b'!N:N,0),0)</f>
        <v>-2511757.6340251435</v>
      </c>
      <c r="S709" s="25">
        <f t="shared" ca="1" si="527"/>
        <v>-2439600.8639533557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64026.81176005899</v>
      </c>
      <c r="R710" s="25">
        <f t="array" aca="1" ref="R710" ca="1">INDEX('Lorri 401b'!L:L,MATCH('Retirement Calculator'!A710,'Lorri 401b'!N:N,0),0)</f>
        <v>-2543968.8247794709</v>
      </c>
      <c r="S710" s="25">
        <f t="shared" ca="1" si="527"/>
        <v>-2479942.0130194118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55862.978622031471</v>
      </c>
      <c r="R711" s="25">
        <f t="array" aca="1" ref="R711" ca="1">INDEX('Lorri 401b'!L:L,MATCH('Retirement Calculator'!A711,'Lorri 401b'!N:N,0),0)</f>
        <v>-2576314.2288286085</v>
      </c>
      <c r="S711" s="25">
        <f t="shared" ca="1" si="527"/>
        <v>-2520451.2502065771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47665.1295125955</v>
      </c>
      <c r="R712" s="25">
        <f t="array" aca="1" ref="R712" ca="1">INDEX('Lorri 401b'!L:L,MATCH('Retirement Calculator'!A712,'Lorri 401b'!N:N,0),0)</f>
        <v>-2608794.4053946175</v>
      </c>
      <c r="S712" s="25">
        <f t="shared" ca="1" si="527"/>
        <v>-2561129.275882022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39433.122698536885</v>
      </c>
      <c r="R713" s="25">
        <f t="array" aca="1" ref="R713" ca="1">INDEX('Lorri 401b'!L:L,MATCH('Retirement Calculator'!A713,'Lorri 401b'!N:N,0),0)</f>
        <v>-2641409.9160296512</v>
      </c>
      <c r="S713" s="25">
        <f t="shared" ca="1" si="527"/>
        <v>-2601976.7933311141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31166.815856086356</v>
      </c>
      <c r="R714" s="25">
        <f t="array" aca="1" ref="R714" ca="1">INDEX('Lorri 401b'!L:L,MATCH('Retirement Calculator'!A714,'Lorri 401b'!N:N,0),0)</f>
        <v>-2674161.3246256644</v>
      </c>
      <c r="S714" s="25">
        <f t="shared" ca="1" si="527"/>
        <v>-2642994.5087695778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22866.066068458946</v>
      </c>
      <c r="R715" s="25">
        <f t="array" aca="1" ref="R715" ca="1">INDEX('Lorri 401b'!L:L,MATCH('Retirement Calculator'!A715,'Lorri 401b'!N:N,0),0)</f>
        <v>-2707049.1974241608</v>
      </c>
      <c r="S715" s="25">
        <f t="shared" ca="1" si="527"/>
        <v>-2684183.1313557019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14530.72982338309</v>
      </c>
      <c r="R716" s="25">
        <f t="array" aca="1" ref="R716" ca="1">INDEX('Lorri 401b'!L:L,MATCH('Retirement Calculator'!A716,'Lorri 401b'!N:N,0),0)</f>
        <v>-2740074.1030259845</v>
      </c>
      <c r="S716" s="25">
        <f t="shared" ca="1" si="527"/>
        <v>-2725543.3732026014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6160.663010619417</v>
      </c>
      <c r="R717" s="25">
        <f t="array" aca="1" ref="R717" ca="1">INDEX('Lorri 401b'!L:L,MATCH('Retirement Calculator'!A717,'Lorri 401b'!N:N,0),0)</f>
        <v>-2773236.6124011492</v>
      </c>
      <c r="S717" s="25">
        <f t="shared" ca="1" si="527"/>
        <v>-2767075.9493905297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-2244.2790805307704</v>
      </c>
      <c r="R718" s="25">
        <f t="array" aca="1" ref="R718" ca="1">INDEX('Lorri 401b'!L:L,MATCH('Retirement Calculator'!A718,'Lorri 401b'!N:N,0),0)</f>
        <v>-2806537.2988987104</v>
      </c>
      <c r="S718" s="25">
        <f t="shared" ca="1" si="527"/>
        <v>-2808781.577979241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-10684.241763727417</v>
      </c>
      <c r="R719" s="25">
        <f t="array" aca="1" ref="R719" ca="1">INDEX('Lorri 401b'!L:L,MATCH('Retirement Calculator'!A719,'Lorri 401b'!N:N,0),0)</f>
        <v>-2839976.738256678</v>
      </c>
      <c r="S719" s="25">
        <f t="shared" ca="1" si="527"/>
        <v>-2850660.9800204053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-19159.370958104049</v>
      </c>
      <c r="R720" s="25">
        <f t="array" aca="1" ref="R720" ca="1">INDEX('Lorri 401b'!L:L,MATCH('Retirement Calculator'!A720,'Lorri 401b'!N:N,0),0)</f>
        <v>-2873555.5086119706</v>
      </c>
      <c r="S720" s="25">
        <f t="shared" ca="1" si="527"/>
        <v>-2892714.8795700748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-27669.813190790588</v>
      </c>
      <c r="R721" s="25">
        <f t="array" aca="1" ref="R721" ca="1">INDEX('Lorri 401b'!L:L,MATCH('Retirement Calculator'!A721,'Lorri 401b'!N:N,0),0)</f>
        <v>-2907274.1905104099</v>
      </c>
      <c r="S721" s="25">
        <f t="shared" ca="1" si="527"/>
        <v>-2934944.0037012002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-36215.715599446652</v>
      </c>
      <c r="R722" s="25">
        <f t="array" aca="1" ref="R722" ca="1">INDEX('Lorri 401b'!L:L,MATCH('Retirement Calculator'!A722,'Lorri 401b'!N:N,0),0)</f>
        <v>-2941133.3669167594</v>
      </c>
      <c r="S722" s="25">
        <f t="shared" ca="1" si="527"/>
        <v>-2977349.082516206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-44797.225934805443</v>
      </c>
      <c r="R723" s="25">
        <f t="array" aca="1" ref="R723" ca="1">INDEX('Lorri 401b'!L:L,MATCH('Retirement Calculator'!A723,'Lorri 401b'!N:N,0),0)</f>
        <v>-2975133.6232248023</v>
      </c>
      <c r="S723" s="25">
        <f t="shared" ca="1" si="527"/>
        <v>-3019930.8491596077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-53414.492563228232</v>
      </c>
      <c r="R724" s="25">
        <f t="array" aca="1" ref="R724" ca="1">INDEX('Lorri 401b'!L:L,MATCH('Retirement Calculator'!A724,'Lorri 401b'!N:N,0),0)</f>
        <v>-3009275.5472674621</v>
      </c>
      <c r="S724" s="25">
        <f t="shared" ca="1" si="527"/>
        <v>-3062690.0398306902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-62067.664469269446</v>
      </c>
      <c r="R725" s="25">
        <f t="array" aca="1" ref="R725" ca="1">INDEX('Lorri 401b'!L:L,MATCH('Retirement Calculator'!A725,'Lorri 401b'!N:N,0),0)</f>
        <v>-3043559.7293269662</v>
      </c>
      <c r="S725" s="25">
        <f t="shared" ca="1" si="527"/>
        <v>-3105627.3937962358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-70756.891258252508</v>
      </c>
      <c r="R726" s="25">
        <f t="array" aca="1" ref="R726" ca="1">INDEX('Lorri 401b'!L:L,MATCH('Retirement Calculator'!A726,'Lorri 401b'!N:N,0),0)</f>
        <v>-3077986.7621450517</v>
      </c>
      <c r="S726" s="25">
        <f t="shared" ca="1" si="527"/>
        <v>-3148743.6534033041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-79482.323158856321</v>
      </c>
      <c r="R727" s="25">
        <f t="array" aca="1" ref="R727" ca="1">INDEX('Lorri 401b'!L:L,MATCH('Retirement Calculator'!A727,'Lorri 401b'!N:N,0),0)</f>
        <v>-3112557.2409332125</v>
      </c>
      <c r="S727" s="25">
        <f t="shared" ca="1" si="527"/>
        <v>-3192039.5640920689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-88244.111025712657</v>
      </c>
      <c r="R728" s="25">
        <f t="array" aca="1" ref="R728" ca="1">INDEX('Lorri 401b'!L:L,MATCH('Retirement Calculator'!A728,'Lorri 401b'!N:N,0),0)</f>
        <v>-3147271.7633829904</v>
      </c>
      <c r="S728" s="25">
        <f t="shared" ca="1" si="527"/>
        <v>-3235515.8744087028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-97042.406342014219</v>
      </c>
      <c r="R729" s="25">
        <f t="array" aca="1" ref="R729" ca="1">INDEX('Lorri 401b'!L:L,MATCH('Retirement Calculator'!A729,'Lorri 401b'!N:N,0),0)</f>
        <v>-3182130.9296763092</v>
      </c>
      <c r="S729" s="25">
        <f t="shared" ca="1" si="527"/>
        <v>-3279173.3360183234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-105877.36122213371</v>
      </c>
      <c r="R730" s="25">
        <f t="array" aca="1" ref="R730" ca="1">INDEX('Lorri 401b'!L:L,MATCH('Retirement Calculator'!A730,'Lorri 401b'!N:N,0),0)</f>
        <v>-3217135.3424958503</v>
      </c>
      <c r="S730" s="25">
        <f t="shared" ca="1" si="527"/>
        <v>-3323012.7037179838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-114749.1284142537</v>
      </c>
      <c r="R731" s="25">
        <f t="array" aca="1" ref="R731" ca="1">INDEX('Lorri 401b'!L:L,MATCH('Retirement Calculator'!A731,'Lorri 401b'!N:N,0),0)</f>
        <v>-3252285.6070354725</v>
      </c>
      <c r="S731" s="25">
        <f t="shared" ca="1" si="527"/>
        <v>-3367034.7354497262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-123657.86130300752</v>
      </c>
      <c r="R732" s="25">
        <f t="array" aca="1" ref="R732" ca="1">INDEX('Lorri 401b'!L:L,MATCH('Retirement Calculator'!A732,'Lorri 401b'!N:N,0),0)</f>
        <v>-3287582.3310106765</v>
      </c>
      <c r="S732" s="25">
        <f t="shared" ca="1" si="527"/>
        <v>-3411240.1923136842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-132603.71391213115</v>
      </c>
      <c r="R733" s="25">
        <f t="array" aca="1" ref="R733" ca="1">INDEX('Lorri 401b'!L:L,MATCH('Retirement Calculator'!A733,'Lorri 401b'!N:N,0),0)</f>
        <v>-3323026.1246691104</v>
      </c>
      <c r="S733" s="25">
        <f t="shared" ca="1" si="527"/>
        <v>-3455629.8385812417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-141586.84090712614</v>
      </c>
      <c r="R734" s="25">
        <f t="array" aca="1" ref="R734" ca="1">INDEX('Lorri 401b'!L:L,MATCH('Retirement Calculator'!A734,'Lorri 401b'!N:N,0),0)</f>
        <v>-3358617.6008011214</v>
      </c>
      <c r="S734" s="25">
        <f t="shared" ca="1" si="527"/>
        <v>-3500204.4417082476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-150607.3975979336</v>
      </c>
      <c r="R735" s="25">
        <f t="array" aca="1" ref="R735" ca="1">INDEX('Lorri 401b'!L:L,MATCH('Retirement Calculator'!A735,'Lorri 401b'!N:N,0),0)</f>
        <v>-3394357.3747503492</v>
      </c>
      <c r="S735" s="25">
        <f t="shared" ca="1" si="527"/>
        <v>-3544964.7723482829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-159665.53994161941</v>
      </c>
      <c r="R736" s="25">
        <f t="array" aca="1" ref="R736" ca="1">INDEX('Lorri 401b'!L:L,MATCH('Retirement Calculator'!A736,'Lorri 401b'!N:N,0),0)</f>
        <v>-3430246.0644243653</v>
      </c>
      <c r="S736" s="25">
        <f t="shared" ca="1" si="527"/>
        <v>-3589911.6043659849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-168761.42454507059</v>
      </c>
      <c r="R737" s="25">
        <f t="array" aca="1" ref="R737" ca="1">INDEX('Lorri 401b'!L:L,MATCH('Retirement Calculator'!A737,'Lorri 401b'!N:N,0),0)</f>
        <v>-3466284.2903053565</v>
      </c>
      <c r="S737" s="25">
        <f t="shared" ca="1" si="527"/>
        <v>-3635045.7148504271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-177895.20866770283</v>
      </c>
      <c r="R738" s="25">
        <f t="array" aca="1" ref="R738" ca="1">INDEX('Lorri 401b'!L:L,MATCH('Retirement Calculator'!A738,'Lorri 401b'!N:N,0),0)</f>
        <v>-3502472.6754608518</v>
      </c>
      <c r="S738" s="25">
        <f t="shared" ca="1" si="527"/>
        <v>-3680367.8841285547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-187067.05022417934</v>
      </c>
      <c r="R739" s="25">
        <f t="array" aca="1" ref="R739" ca="1">INDEX('Lorri 401b'!L:L,MATCH('Retirement Calculator'!A739,'Lorri 401b'!N:N,0),0)</f>
        <v>-3538811.8455544948</v>
      </c>
      <c r="S739" s="25">
        <f t="shared" ca="1" si="527"/>
        <v>-3725878.8957786742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-196277.1077871412</v>
      </c>
      <c r="R740" s="25">
        <f t="array" aca="1" ref="R740" ca="1">INDEX('Lorri 401b'!L:L,MATCH('Retirement Calculator'!A740,'Lorri 401b'!N:N,0),0)</f>
        <v>-3575302.4288568613</v>
      </c>
      <c r="S740" s="25">
        <f t="shared" ca="1" si="527"/>
        <v>-3771579.5366440024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-205525.54058994871</v>
      </c>
      <c r="R741" s="25">
        <f t="array" aca="1" ref="R741" ca="1">INDEX('Lorri 401b'!L:L,MATCH('Retirement Calculator'!A741,'Lorri 401b'!N:N,0),0)</f>
        <v>-3611945.0562563213</v>
      </c>
      <c r="S741" s="25">
        <f t="shared" ca="1" si="527"/>
        <v>-3817470.5968462699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-214812.50852943459</v>
      </c>
      <c r="R742" s="25">
        <f t="array" aca="1" ref="R742" ca="1">INDEX('Lorri 401b'!L:L,MATCH('Retirement Calculator'!A742,'Lorri 401b'!N:N,0),0)</f>
        <v>-3648740.3612699457</v>
      </c>
      <c r="S742" s="25">
        <f t="shared" ca="1" si="527"/>
        <v>-3863552.8697993802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-224138.17216866833</v>
      </c>
      <c r="R743" s="25">
        <f t="array" aca="1" ref="R743" ca="1">INDEX('Lorri 401b'!L:L,MATCH('Retirement Calculator'!A743,'Lorri 401b'!N:N,0),0)</f>
        <v>-3685688.98005446</v>
      </c>
      <c r="S743" s="25">
        <f t="shared" ca="1" si="527"/>
        <v>-3909827.1522231284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-233502.69273973221</v>
      </c>
      <c r="R744" s="25">
        <f t="array" aca="1" ref="R744" ca="1">INDEX('Lorri 401b'!L:L,MATCH('Retirement Calculator'!A744,'Lorri 401b'!N:N,0),0)</f>
        <v>-3722791.5514172432</v>
      </c>
      <c r="S744" s="25">
        <f t="shared" ca="1" si="527"/>
        <v>-3956294.2441569753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-242906.23214650888</v>
      </c>
      <c r="R745" s="25">
        <f t="array" aca="1" ref="R745" ca="1">INDEX('Lorri 401b'!L:L,MATCH('Retirement Calculator'!A745,'Lorri 401b'!N:N,0),0)</f>
        <v>-3760048.7168273712</v>
      </c>
      <c r="S745" s="25">
        <f t="shared" ca="1" si="527"/>
        <v>-4002954.9489738801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-252348.95296748044</v>
      </c>
      <c r="R746" s="25">
        <f t="array" aca="1" ref="R746" ca="1">INDEX('Lorri 401b'!L:L,MATCH('Retirement Calculator'!A746,'Lorri 401b'!N:N,0),0)</f>
        <v>-3797461.1204267079</v>
      </c>
      <c r="S746" s="25">
        <f t="shared" ca="1" si="527"/>
        <v>-4049810.0733941882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-261831.01845853936</v>
      </c>
      <c r="R747" s="25">
        <f t="array" aca="1" ref="R747" ca="1">INDEX('Lorri 401b'!L:L,MATCH('Retirement Calculator'!A747,'Lorri 401b'!N:N,0),0)</f>
        <v>-3835029.409041042</v>
      </c>
      <c r="S747" s="25">
        <f t="shared" ca="1" si="527"/>
        <v>-4096860.4274995811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-271352.59255581105</v>
      </c>
      <c r="R748" s="25">
        <f t="array" aca="1" ref="R748" ca="1">INDEX('Lorri 401b'!L:L,MATCH('Retirement Calculator'!A748,'Lorri 401b'!N:N,0),0)</f>
        <v>-3872754.2321912693</v>
      </c>
      <c r="S748" s="25">
        <f t="shared" ca="1" si="527"/>
        <v>-4144106.8247470804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-280913.83987848804</v>
      </c>
      <c r="R749" s="25">
        <f t="array" aca="1" ref="R749" ca="1">INDEX('Lorri 401b'!L:L,MATCH('Retirement Calculator'!A749,'Lorri 401b'!N:N,0),0)</f>
        <v>-3910636.2421046225</v>
      </c>
      <c r="S749" s="25">
        <f t="shared" ca="1" si="527"/>
        <v>-4191550.0819831104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-290514.92573167617</v>
      </c>
      <c r="R750" s="25">
        <f t="array" aca="1" ref="R750" ca="1">INDEX('Lorri 401b'!L:L,MATCH('Retirement Calculator'!A750,'Lorri 401b'!N:N,0),0)</f>
        <v>-3948676.0937259481</v>
      </c>
      <c r="S750" s="25">
        <f t="shared" ca="1" si="527"/>
        <v>-4239191.0194576243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-300156.01610925258</v>
      </c>
      <c r="R751" s="25">
        <f t="array" aca="1" ref="R751" ca="1">INDEX('Lorri 401b'!L:L,MATCH('Retirement Calculator'!A751,'Lorri 401b'!N:N,0),0)</f>
        <v>-3986874.4447290292</v>
      </c>
      <c r="S751" s="25">
        <f t="shared" ca="1" si="527"/>
        <v>-4287030.4608382815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-309837.27769673557</v>
      </c>
      <c r="R752" s="25">
        <f t="array" aca="1" ref="R752" ca="1">INDEX('Lorri 401b'!L:L,MATCH('Retirement Calculator'!A752,'Lorri 401b'!N:N,0),0)</f>
        <v>-4025231.9555279566</v>
      </c>
      <c r="S752" s="25">
        <f t="shared" ca="1" si="527"/>
        <v>-4335069.2332246918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-319558.87787416641</v>
      </c>
      <c r="R753" s="25">
        <f t="array" aca="1" ref="R753" ca="1">INDEX('Lorri 401b'!L:L,MATCH('Retirement Calculator'!A753,'Lorri 401b'!N:N,0),0)</f>
        <v>-4063749.289288546</v>
      </c>
      <c r="S753" s="25">
        <f t="shared" ca="1" si="527"/>
        <v>-4383308.1671627127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-329320.9847190032</v>
      </c>
      <c r="R754" s="25">
        <f t="array" aca="1" ref="R754" ca="1">INDEX('Lorri 401b'!L:L,MATCH('Retirement Calculator'!A754,'Lorri 401b'!N:N,0),0)</f>
        <v>-4102427.1119398046</v>
      </c>
      <c r="S754" s="25">
        <f t="shared" ca="1" si="527"/>
        <v>-4431748.0966588082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-339123.76700902684</v>
      </c>
      <c r="R755" s="25">
        <f t="array" aca="1" ref="R755" ca="1">INDEX('Lorri 401b'!L:L,MATCH('Retirement Calculator'!A755,'Lorri 401b'!N:N,0),0)</f>
        <v>-4141266.0921854433</v>
      </c>
      <c r="S755" s="25">
        <f t="shared" ca="1" si="527"/>
        <v>-4480389.8591944706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-348967.3942252589</v>
      </c>
      <c r="R756" s="25">
        <f t="array" aca="1" ref="R756" ca="1">INDEX('Lorri 401b'!L:L,MATCH('Retirement Calculator'!A756,'Lorri 401b'!N:N,0),0)</f>
        <v>-4180266.9015154387</v>
      </c>
      <c r="S756" s="25">
        <f t="shared" ca="1" si="527"/>
        <v>-4529234.2957406975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-358852.03655489191</v>
      </c>
      <c r="R757" s="25">
        <f t="array" aca="1" ref="R757" ca="1">INDEX('Lorri 401b'!L:L,MATCH('Retirement Calculator'!A757,'Lorri 401b'!N:N,0),0)</f>
        <v>-4219430.2142176423</v>
      </c>
      <c r="S757" s="25">
        <f t="shared" ca="1" si="527"/>
        <v>-4578282.2507725339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-368777.86489423172</v>
      </c>
      <c r="R758" s="25">
        <f t="array" aca="1" ref="R758" ca="1">INDEX('Lorri 401b'!L:L,MATCH('Retirement Calculator'!A758,'Lorri 401b'!N:N,0),0)</f>
        <v>-4258756.7073894385</v>
      </c>
      <c r="S758" s="25">
        <f t="shared" ca="1" si="527"/>
        <v>-4627534.5722836703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-378745.05085165211</v>
      </c>
      <c r="R759" s="25">
        <f t="array" aca="1" ref="R759" ca="1">INDEX('Lorri 401b'!L:L,MATCH('Retirement Calculator'!A759,'Lorri 401b'!N:N,0),0)</f>
        <v>-4298247.0609494504</v>
      </c>
      <c r="S759" s="25">
        <f t="shared" ca="1" si="527"/>
        <v>-4676992.1118011028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-388753.76675056177</v>
      </c>
      <c r="R760" s="25">
        <f t="array" aca="1" ref="R760" ca="1">INDEX('Lorri 401b'!L:L,MATCH('Retirement Calculator'!A760,'Lorri 401b'!N:N,0),0)</f>
        <v>-4337901.9576492952</v>
      </c>
      <c r="S760" s="25">
        <f t="shared" ca="1" si="527"/>
        <v>-4726655.7243998572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-398804.18563238357</v>
      </c>
      <c r="R761" s="25">
        <f t="array" aca="1" ref="R761" ca="1">INDEX('Lorri 401b'!L:L,MATCH('Retirement Calculator'!A761,'Lorri 401b'!N:N,0),0)</f>
        <v>-4377722.0830853898</v>
      </c>
      <c r="S761" s="25">
        <f t="shared" ca="1" si="527"/>
        <v>-4776526.2687177733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-408896.48125954624</v>
      </c>
      <c r="R762" s="25">
        <f t="array" aca="1" ref="R762" ca="1">INDEX('Lorri 401b'!L:L,MATCH('Retirement Calculator'!A762,'Lorri 401b'!N:N,0),0)</f>
        <v>-4417708.1257108012</v>
      </c>
      <c r="S762" s="25">
        <f t="shared" ca="1" si="527"/>
        <v>-4826604.6069703475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-419030.82811848877</v>
      </c>
      <c r="R763" s="25">
        <f t="array" aca="1" ref="R763" ca="1">INDEX('Lorri 401b'!L:L,MATCH('Retirement Calculator'!A763,'Lorri 401b'!N:N,0),0)</f>
        <v>-4457860.776847152</v>
      </c>
      <c r="S763" s="25">
        <f t="shared" ca="1" si="527"/>
        <v>-4876891.6049656412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-429207.40142267692</v>
      </c>
      <c r="R764" s="25">
        <f t="array" aca="1" ref="R764" ca="1">INDEX('Lorri 401b'!L:L,MATCH('Retirement Calculator'!A764,'Lorri 401b'!N:N,0),0)</f>
        <v>-4498180.7306965711</v>
      </c>
      <c r="S764" s="25">
        <f t="shared" ca="1" si="527"/>
        <v>-4927388.1321192477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-439426.37711563252</v>
      </c>
      <c r="R765" s="25">
        <f t="array" aca="1" ref="R765" ca="1">INDEX('Lorri 401b'!L:L,MATCH('Retirement Calculator'!A765,'Lorri 401b'!N:N,0),0)</f>
        <v>-4538668.6843536962</v>
      </c>
      <c r="S765" s="25">
        <f t="shared" ca="1" si="527"/>
        <v>-4978095.0614693286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-449687.93187397544</v>
      </c>
      <c r="R766" s="25">
        <f t="array" aca="1" ref="R766" ca="1">INDEX('Lorri 401b'!L:L,MATCH('Retirement Calculator'!A766,'Lorri 401b'!N:N,0),0)</f>
        <v>-4579325.3378177257</v>
      </c>
      <c r="S766" s="25">
        <f t="shared" ca="1" si="527"/>
        <v>-5029013.269691701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-459992.2431104781</v>
      </c>
      <c r="R767" s="25">
        <f t="array" aca="1" ref="R767" ca="1">INDEX('Lorri 401b'!L:L,MATCH('Retirement Calculator'!A767,'Lorri 401b'!N:N,0),0)</f>
        <v>-4620151.3940045219</v>
      </c>
      <c r="S767" s="25">
        <f t="shared" ca="1" si="527"/>
        <v>-5080143.6371149998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-470339.48897713283</v>
      </c>
      <c r="R768" s="25">
        <f t="array" aca="1" ref="R768" ca="1">INDEX('Lorri 401b'!L:L,MATCH('Retirement Calculator'!A768,'Lorri 401b'!N:N,0),0)</f>
        <v>-4661147.5587587636</v>
      </c>
      <c r="S768" s="25">
        <f t="shared" ca="1" si="527"/>
        <v>-5131487.047735896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-480729.84836823196</v>
      </c>
      <c r="R769" s="25">
        <f t="array" aca="1" ref="R769" ca="1">INDEX('Lorri 401b'!L:L,MATCH('Retirement Calculator'!A769,'Lorri 401b'!N:N,0),0)</f>
        <v>-4702314.5408661477</v>
      </c>
      <c r="S769" s="25">
        <f t="shared" ca="1" si="527"/>
        <v>-5183044.3892343799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-491163.5009234607</v>
      </c>
      <c r="R770" s="25">
        <f t="array" aca="1" ref="R770" ca="1">INDEX('Lorri 401b'!L:L,MATCH('Retirement Calculator'!A770,'Lorri 401b'!N:N,0),0)</f>
        <v>-4743653.0520656453</v>
      </c>
      <c r="S770" s="25">
        <f t="shared" ca="1" si="527"/>
        <v>-5234816.5529891057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-501640.62703100289</v>
      </c>
      <c r="R771" s="25">
        <f t="array" aca="1" ref="R771" ca="1">INDEX('Lorri 401b'!L:L,MATCH('Retirement Calculator'!A771,'Lorri 401b'!N:N,0),0)</f>
        <v>-4785163.8070618082</v>
      </c>
      <c r="S771" s="25">
        <f t="shared" ca="1" si="527"/>
        <v>-5286804.4340928113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-512161.40783065982</v>
      </c>
      <c r="R772" s="25">
        <f t="array" aca="1" ref="R772" ca="1">INDEX('Lorri 401b'!L:L,MATCH('Retirement Calculator'!A772,'Lorri 401b'!N:N,0),0)</f>
        <v>-4826847.5235371217</v>
      </c>
      <c r="S772" s="25">
        <f t="shared" ca="1" si="527"/>
        <v>-5339008.9313677819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-522726.025216982</v>
      </c>
      <c r="R773" s="25">
        <f t="array" aca="1" ref="R773" ca="1">INDEX('Lorri 401b'!L:L,MATCH('Retirement Calculator'!A773,'Lorri 401b'!N:N,0),0)</f>
        <v>-4868704.9221644159</v>
      </c>
      <c r="S773" s="25">
        <f t="shared" ca="1" si="527"/>
        <v>-5391430.9473813977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-533334.66184241383</v>
      </c>
      <c r="R774" s="25">
        <f t="array" aca="1" ref="R774" ca="1">INDEX('Lorri 401b'!L:L,MATCH('Retirement Calculator'!A774,'Lorri 401b'!N:N,0),0)</f>
        <v>-4910736.7266193237</v>
      </c>
      <c r="S774" s="25">
        <f t="shared" ca="1" si="527"/>
        <v>-5444071.3884617379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-543987.5011204516</v>
      </c>
      <c r="R775" s="25">
        <f t="array" aca="1" ref="R775" ca="1">INDEX('Lorri 401b'!L:L,MATCH('Retirement Calculator'!A775,'Lorri 401b'!N:N,0),0)</f>
        <v>-4952943.663592793</v>
      </c>
      <c r="S775" s="25">
        <f t="shared" ca="1" si="527"/>
        <v>-5496931.1647132449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-554684.72722881462</v>
      </c>
      <c r="R776" s="25">
        <f t="array" aca="1" ref="R776" ca="1">INDEX('Lorri 401b'!L:L,MATCH('Retirement Calculator'!A776,'Lorri 401b'!N:N,0),0)</f>
        <v>-4995326.4628036525</v>
      </c>
      <c r="S776" s="25">
        <f t="shared" ref="S776:S1030" ca="1" si="787">SUM(Q776:R776)</f>
        <v>-5550011.1900324672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-565426.52511262917</v>
      </c>
      <c r="R777" s="25">
        <f t="array" aca="1" ref="R777" ca="1">INDEX('Lorri 401b'!L:L,MATCH('Retirement Calculator'!A777,'Lorri 401b'!N:N,0),0)</f>
        <v>-5037885.8570112232</v>
      </c>
      <c r="S777" s="25">
        <f t="shared" ca="1" si="787"/>
        <v>-5603312.3821238521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-576213.08048762626</v>
      </c>
      <c r="R778" s="25">
        <f t="array" aca="1" ref="R778" ca="1">INDEX('Lorri 401b'!L:L,MATCH('Retirement Calculator'!A778,'Lorri 401b'!N:N,0),0)</f>
        <v>-5080622.5820279922</v>
      </c>
      <c r="S778" s="25">
        <f t="shared" ca="1" si="787"/>
        <v>-5656835.6625156188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-587044.57984335243</v>
      </c>
      <c r="R779" s="25">
        <f t="array" aca="1" ref="R779" ca="1">INDEX('Lorri 401b'!L:L,MATCH('Retirement Calculator'!A779,'Lorri 401b'!N:N,0),0)</f>
        <v>-5123537.3767323317</v>
      </c>
      <c r="S779" s="25">
        <f t="shared" ca="1" si="787"/>
        <v>-5710581.9565756842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-597921.21044639417</v>
      </c>
      <c r="R780" s="25">
        <f t="array" aca="1" ref="R780" ca="1">INDEX('Lorri 401b'!L:L,MATCH('Retirement Calculator'!A780,'Lorri 401b'!N:N,0),0)</f>
        <v>-5166630.9830812719</v>
      </c>
      <c r="S780" s="25">
        <f t="shared" ca="1" si="787"/>
        <v>-5764552.1935276659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-608843.16034361522</v>
      </c>
      <c r="R781" s="25">
        <f t="array" aca="1" ref="R781" ca="1">INDEX('Lorri 401b'!L:L,MATCH('Retirement Calculator'!A781,'Lorri 401b'!N:N,0),0)</f>
        <v>-5209904.1461233329</v>
      </c>
      <c r="S781" s="25">
        <f t="shared" ca="1" si="787"/>
        <v>-5818747.3064669482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-619810.61836540804</v>
      </c>
      <c r="R782" s="25">
        <f t="array" aca="1" ref="R782" ca="1">INDEX('Lorri 401b'!L:L,MATCH('Retirement Calculator'!A782,'Lorri 401b'!N:N,0),0)</f>
        <v>-5253357.6140114022</v>
      </c>
      <c r="S782" s="25">
        <f t="shared" ca="1" si="787"/>
        <v>-5873168.2323768102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-630823.77412895835</v>
      </c>
      <c r="R783" s="25">
        <f t="array" aca="1" ref="R783" ca="1">INDEX('Lorri 401b'!L:L,MATCH('Retirement Calculator'!A783,'Lorri 401b'!N:N,0),0)</f>
        <v>-5296992.1380156726</v>
      </c>
      <c r="S783" s="25">
        <f t="shared" ca="1" si="787"/>
        <v>-5927815.9121446311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-641882.81804152345</v>
      </c>
      <c r="R784" s="25">
        <f t="array" aca="1" ref="R784" ca="1">INDEX('Lorri 401b'!L:L,MATCH('Retirement Calculator'!A784,'Lorri 401b'!N:N,0),0)</f>
        <v>-5340808.4725366272</v>
      </c>
      <c r="S784" s="25">
        <f t="shared" ca="1" si="787"/>
        <v>-5982691.2905781511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-652987.94130372419</v>
      </c>
      <c r="R785" s="25">
        <f t="array" aca="1" ref="R785" ca="1">INDEX('Lorri 401b'!L:L,MATCH('Retirement Calculator'!A785,'Lorri 401b'!N:N,0),0)</f>
        <v>-5384807.3751180852</v>
      </c>
      <c r="S785" s="25">
        <f t="shared" ca="1" si="787"/>
        <v>-6037795.3164218096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-664139.3359128508</v>
      </c>
      <c r="R786" s="25">
        <f t="array" aca="1" ref="R786" ca="1">INDEX('Lorri 401b'!L:L,MATCH('Retirement Calculator'!A786,'Lorri 401b'!N:N,0),0)</f>
        <v>-5428989.6064602993</v>
      </c>
      <c r="S786" s="25">
        <f t="shared" ca="1" si="787"/>
        <v>-6093128.94237315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-675337.19466618216</v>
      </c>
      <c r="R787" s="25">
        <f t="array" aca="1" ref="R787" ca="1">INDEX('Lorri 401b'!L:L,MATCH('Retirement Calculator'!A787,'Lorri 401b'!N:N,0),0)</f>
        <v>-5473355.9304331066</v>
      </c>
      <c r="S787" s="25">
        <f t="shared" ca="1" si="787"/>
        <v>-6148693.1250992883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-686581.71116431907</v>
      </c>
      <c r="R788" s="25">
        <f t="array" aca="1" ref="R788" ca="1">INDEX('Lorri 401b'!L:L,MATCH('Retirement Calculator'!A788,'Lorri 401b'!N:N,0),0)</f>
        <v>-5517907.1140891332</v>
      </c>
      <c r="S788" s="25">
        <f t="shared" ca="1" si="787"/>
        <v>-6204488.8252534522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-697873.07981453149</v>
      </c>
      <c r="R789" s="25">
        <f t="array" aca="1" ref="R789" ca="1">INDEX('Lorri 401b'!L:L,MATCH('Retirement Calculator'!A789,'Lorri 401b'!N:N,0),0)</f>
        <v>-5562643.9276770605</v>
      </c>
      <c r="S789" s="25">
        <f t="shared" ca="1" si="787"/>
        <v>-6260517.0074915923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-709211.49583411985</v>
      </c>
      <c r="R790" s="25">
        <f t="array" aca="1" ref="R790" ca="1">INDEX('Lorri 401b'!L:L,MATCH('Retirement Calculator'!A790,'Lorri 401b'!N:N,0),0)</f>
        <v>-5607567.1446549371</v>
      </c>
      <c r="S790" s="25">
        <f t="shared" ca="1" si="787"/>
        <v>-6316778.6404890567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-720597.15525378974</v>
      </c>
      <c r="R791" s="25">
        <f t="array" aca="1" ref="R791" ca="1">INDEX('Lorri 401b'!L:L,MATCH('Retirement Calculator'!A791,'Lorri 401b'!N:N,0),0)</f>
        <v>-5652677.5417035548</v>
      </c>
      <c r="S791" s="25">
        <f t="shared" ca="1" si="787"/>
        <v>-6373274.6969573442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-732030.25492104166</v>
      </c>
      <c r="R792" s="25">
        <f t="array" aca="1" ref="R792" ca="1">INDEX('Lorri 401b'!L:L,MATCH('Retirement Calculator'!A792,'Lorri 401b'!N:N,0),0)</f>
        <v>-5697975.8987398753</v>
      </c>
      <c r="S792" s="25">
        <f t="shared" ca="1" si="787"/>
        <v>-6430006.1536609167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-743510.99250357377</v>
      </c>
      <c r="R793" s="25">
        <f t="array" aca="1" ref="R793" ca="1">INDEX('Lorri 401b'!L:L,MATCH('Retirement Calculator'!A793,'Lorri 401b'!N:N,0),0)</f>
        <v>-5743462.9989305139</v>
      </c>
      <c r="S793" s="25">
        <f t="shared" ca="1" si="787"/>
        <v>-6486973.991434088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-755039.56649269979</v>
      </c>
      <c r="R794" s="25">
        <f t="array" aca="1" ref="R794" ca="1">INDEX('Lorri 401b'!L:L,MATCH('Retirement Calculator'!A794,'Lorri 401b'!N:N,0),0)</f>
        <v>-5789139.6287052799</v>
      </c>
      <c r="S794" s="25">
        <f t="shared" ca="1" si="787"/>
        <v>-6544179.1951979799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-766616.17620678048</v>
      </c>
      <c r="R795" s="25">
        <f t="array" aca="1" ref="R795" ca="1">INDEX('Lorri 401b'!L:L,MATCH('Retirement Calculator'!A795,'Lorri 401b'!N:N,0),0)</f>
        <v>-5835006.5777707743</v>
      </c>
      <c r="S795" s="25">
        <f t="shared" ca="1" si="787"/>
        <v>-6601622.7539775549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-778241.0217946698</v>
      </c>
      <c r="R796" s="25">
        <f t="array" aca="1" ref="R796" ca="1">INDEX('Lorri 401b'!L:L,MATCH('Retirement Calculator'!A796,'Lorri 401b'!N:N,0),0)</f>
        <v>-5881064.6391240414</v>
      </c>
      <c r="S796" s="25">
        <f t="shared" ca="1" si="787"/>
        <v>-6659305.6609187108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-789914.3042391754</v>
      </c>
      <c r="R797" s="25">
        <f t="array" aca="1" ref="R797" ca="1">INDEX('Lorri 401b'!L:L,MATCH('Retirement Calculator'!A797,'Lorri 401b'!N:N,0),0)</f>
        <v>-5927314.6090662805</v>
      </c>
      <c r="S797" s="25">
        <f t="shared" ca="1" si="787"/>
        <v>-6717228.9133054558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-801636.22536053311</v>
      </c>
      <c r="R798" s="25">
        <f t="array" aca="1" ref="R798" ca="1">INDEX('Lorri 401b'!L:L,MATCH('Retirement Calculator'!A798,'Lorri 401b'!N:N,0),0)</f>
        <v>-5973757.2872166121</v>
      </c>
      <c r="S798" s="25">
        <f t="shared" ca="1" si="787"/>
        <v>-6775393.5125771454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-813406.98781989643</v>
      </c>
      <c r="R799" s="25">
        <f t="array" aca="1" ref="R799" ca="1">INDEX('Lorri 401b'!L:L,MATCH('Retirement Calculator'!A799,'Lorri 401b'!N:N,0),0)</f>
        <v>-6020393.4765259037</v>
      </c>
      <c r="S799" s="25">
        <f t="shared" ca="1" si="787"/>
        <v>-6833800.4643457998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-825226.79512284044</v>
      </c>
      <c r="R800" s="25">
        <f t="array" aca="1" ref="R800" ca="1">INDEX('Lorri 401b'!L:L,MATCH('Retirement Calculator'!A800,'Lorri 401b'!N:N,0),0)</f>
        <v>-6067223.9832906509</v>
      </c>
      <c r="S800" s="25">
        <f t="shared" ca="1" si="787"/>
        <v>-6892450.7784134913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-837095.85162288009</v>
      </c>
      <c r="R801" s="25">
        <f t="array" aca="1" ref="R801" ca="1">INDEX('Lorri 401b'!L:L,MATCH('Retirement Calculator'!A801,'Lorri 401b'!N:N,0),0)</f>
        <v>-6114249.6171669178</v>
      </c>
      <c r="S801" s="25">
        <f t="shared" ca="1" si="787"/>
        <v>-6951345.4687897982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-849014.36252500315</v>
      </c>
      <c r="R802" s="25">
        <f t="array" aca="1" ref="R802" ca="1">INDEX('Lorri 401b'!L:L,MATCH('Retirement Calculator'!A802,'Lorri 401b'!N:N,0),0)</f>
        <v>-6161471.1911843354</v>
      </c>
      <c r="S802" s="25">
        <f t="shared" ca="1" si="787"/>
        <v>-7010485.5537093384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-860982.53388921847</v>
      </c>
      <c r="R803" s="25">
        <f t="array" aca="1" ref="R803" ca="1">INDEX('Lorri 401b'!L:L,MATCH('Retirement Calculator'!A803,'Lorri 401b'!N:N,0),0)</f>
        <v>-6208889.5217601592</v>
      </c>
      <c r="S803" s="25">
        <f t="shared" ca="1" si="787"/>
        <v>-7069872.0556493774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-873000.57263411803</v>
      </c>
      <c r="R804" s="25">
        <f t="array" aca="1" ref="R804" ca="1">INDEX('Lorri 401b'!L:L,MATCH('Retirement Calculator'!A804,'Lorri 401b'!N:N,0),0)</f>
        <v>-6256505.4287133822</v>
      </c>
      <c r="S804" s="25">
        <f t="shared" ca="1" si="787"/>
        <v>-7129506.0013474999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-885068.68654045463</v>
      </c>
      <c r="R805" s="25">
        <f t="array" aca="1" ref="R805" ca="1">INDEX('Lorri 401b'!L:L,MATCH('Retirement Calculator'!A805,'Lorri 401b'!N:N,0),0)</f>
        <v>-6304319.73527891</v>
      </c>
      <c r="S805" s="25">
        <f t="shared" ca="1" si="787"/>
        <v>-7189388.4218193647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-897187.08425473433</v>
      </c>
      <c r="R806" s="25">
        <f t="array" aca="1" ref="R806" ca="1">INDEX('Lorri 401b'!L:L,MATCH('Retirement Calculator'!A806,'Lorri 401b'!N:N,0),0)</f>
        <v>-6352333.2681217948</v>
      </c>
      <c r="S806" s="25">
        <f t="shared" ca="1" si="787"/>
        <v>-7249520.352376529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-909355.97529282351</v>
      </c>
      <c r="R807" s="25">
        <f t="array" aca="1" ref="R807" ca="1">INDEX('Lorri 401b'!L:L,MATCH('Retirement Calculator'!A807,'Lorri 401b'!N:N,0),0)</f>
        <v>-6400546.8573515248</v>
      </c>
      <c r="S807" s="25">
        <f t="shared" ca="1" si="787"/>
        <v>-7309902.832644348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-921575.57004357141</v>
      </c>
      <c r="R808" s="25">
        <f t="array" aca="1" ref="R808" ca="1">INDEX('Lorri 401b'!L:L,MATCH('Retirement Calculator'!A808,'Lorri 401b'!N:N,0),0)</f>
        <v>-6448961.3365363786</v>
      </c>
      <c r="S808" s="25">
        <f t="shared" ca="1" si="787"/>
        <v>-7370536.9065799499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-933846.07977244735</v>
      </c>
      <c r="R809" s="25">
        <f t="array" aca="1" ref="R809" ca="1">INDEX('Lorri 401b'!L:L,MATCH('Retirement Calculator'!A809,'Lorri 401b'!N:N,0),0)</f>
        <v>-6497577.5427178359</v>
      </c>
      <c r="S809" s="25">
        <f t="shared" ca="1" si="787"/>
        <v>-7431423.6224902831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-946167.7166251936</v>
      </c>
      <c r="R810" s="25">
        <f t="array" aca="1" ref="R810" ca="1">INDEX('Lorri 401b'!L:L,MATCH('Retirement Calculator'!A810,'Lorri 401b'!N:N,0),0)</f>
        <v>-6546396.3164250497</v>
      </c>
      <c r="S810" s="25">
        <f t="shared" ca="1" si="787"/>
        <v>-7492564.0330502428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-958540.69363149302</v>
      </c>
      <c r="R811" s="25">
        <f t="array" aca="1" ref="R811" ca="1">INDEX('Lorri 401b'!L:L,MATCH('Retirement Calculator'!A811,'Lorri 401b'!N:N,0),0)</f>
        <v>-6595418.5016893763</v>
      </c>
      <c r="S811" s="25">
        <f t="shared" ca="1" si="787"/>
        <v>-7553959.1953208689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-970965.22470865201</v>
      </c>
      <c r="R812" s="25">
        <f t="array" aca="1" ref="R812" ca="1">INDEX('Lorri 401b'!L:L,MATCH('Retirement Calculator'!A812,'Lorri 401b'!N:N,0),0)</f>
        <v>-6644644.9460589709</v>
      </c>
      <c r="S812" s="25">
        <f t="shared" ca="1" si="787"/>
        <v>-7615610.170767623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-983441.5246652991</v>
      </c>
      <c r="R813" s="25">
        <f t="array" aca="1" ref="R813" ca="1">INDEX('Lorri 401b'!L:L,MATCH('Retirement Calculator'!A813,'Lorri 401b'!N:N,0),0)</f>
        <v>-6694076.5006134389</v>
      </c>
      <c r="S813" s="25">
        <f t="shared" ca="1" si="787"/>
        <v>-7677518.0252787378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-995969.80920509901</v>
      </c>
      <c r="R814" s="25">
        <f t="array" aca="1" ref="R814" ca="1">INDEX('Lorri 401b'!L:L,MATCH('Retirement Calculator'!A814,'Lorri 401b'!N:N,0),0)</f>
        <v>-6743714.0199785503</v>
      </c>
      <c r="S814" s="25">
        <f t="shared" ca="1" si="787"/>
        <v>-7739683.8291836493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-1008550.2949304814</v>
      </c>
      <c r="R815" s="25">
        <f t="array" aca="1" ref="R815" ca="1">INDEX('Lorri 401b'!L:L,MATCH('Retirement Calculator'!A815,'Lorri 401b'!N:N,0),0)</f>
        <v>-6793558.3623410165</v>
      </c>
      <c r="S815" s="25">
        <f t="shared" ca="1" si="787"/>
        <v>-7802108.6572714979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-1021183.1993463861</v>
      </c>
      <c r="R816" s="25">
        <f t="array" aca="1" ref="R816" ca="1">INDEX('Lorri 401b'!L:L,MATCH('Retirement Calculator'!A816,'Lorri 401b'!N:N,0),0)</f>
        <v>-6843610.3894633269</v>
      </c>
      <c r="S816" s="25">
        <f t="shared" ca="1" si="787"/>
        <v>-7864793.5888097128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-1033868.7408640238</v>
      </c>
      <c r="R817" s="25">
        <f t="array" aca="1" ref="R817" ca="1">INDEX('Lorri 401b'!L:L,MATCH('Retirement Calculator'!A817,'Lorri 401b'!N:N,0),0)</f>
        <v>-6893870.9666986465</v>
      </c>
      <c r="S817" s="25">
        <f t="shared" ca="1" si="787"/>
        <v>-7927739.7075626701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-1046607.1388046517</v>
      </c>
      <c r="R818" s="25">
        <f t="array" aca="1" ref="R818" ca="1">INDEX('Lorri 401b'!L:L,MATCH('Retirement Calculator'!A818,'Lorri 401b'!N:N,0),0)</f>
        <v>-6944340.9630057802</v>
      </c>
      <c r="S818" s="25">
        <f t="shared" ca="1" si="787"/>
        <v>-7990948.101810432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-1059398.6134033657</v>
      </c>
      <c r="R819" s="25">
        <f t="array" aca="1" ref="R819" ca="1">INDEX('Lorri 401b'!L:L,MATCH('Retirement Calculator'!A819,'Lorri 401b'!N:N,0),0)</f>
        <v>-6995021.2509641936</v>
      </c>
      <c r="S819" s="25">
        <f t="shared" ca="1" si="787"/>
        <v>-8054419.8643675596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-1072243.3858129075</v>
      </c>
      <c r="R820" s="25">
        <f t="array" aca="1" ref="R820" ca="1">INDEX('Lorri 401b'!L:L,MATCH('Retirement Calculator'!A820,'Lorri 401b'!N:N,0),0)</f>
        <v>-7045912.7067891005</v>
      </c>
      <c r="S820" s="25">
        <f t="shared" ca="1" si="787"/>
        <v>-8118156.092602008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-1085141.6781074891</v>
      </c>
      <c r="R821" s="25">
        <f t="array" aca="1" ref="R821" ca="1">INDEX('Lorri 401b'!L:L,MATCH('Retirement Calculator'!A821,'Lorri 401b'!N:N,0),0)</f>
        <v>-7097016.2103466112</v>
      </c>
      <c r="S821" s="25">
        <f t="shared" ca="1" si="787"/>
        <v>-8182157.8884541001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-1098093.7132866315</v>
      </c>
      <c r="R822" s="25">
        <f t="array" aca="1" ref="R822" ca="1">INDEX('Lorri 401b'!L:L,MATCH('Retirement Calculator'!A822,'Lorri 401b'!N:N,0),0)</f>
        <v>-7148332.6451689443</v>
      </c>
      <c r="S822" s="25">
        <f t="shared" ca="1" si="787"/>
        <v>-8246426.358455576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-1111099.7152790201</v>
      </c>
      <c r="R823" s="25">
        <f t="array" aca="1" ref="R823" ca="1">INDEX('Lorri 401b'!L:L,MATCH('Retirement Calculator'!A823,'Lorri 401b'!N:N,0),0)</f>
        <v>-7199862.8984697042</v>
      </c>
      <c r="S823" s="25">
        <f t="shared" ca="1" si="787"/>
        <v>-8310962.6137487246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-1124159.9089463772</v>
      </c>
      <c r="R824" s="25">
        <f t="array" aca="1" ref="R824" ca="1">INDEX('Lorri 401b'!L:L,MATCH('Retirement Calculator'!A824,'Lorri 401b'!N:N,0),0)</f>
        <v>-7251607.8611592175</v>
      </c>
      <c r="S824" s="25">
        <f t="shared" ca="1" si="787"/>
        <v>-8375767.7701055948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-1137274.5200873483</v>
      </c>
      <c r="R825" s="25">
        <f t="array" aca="1" ref="R825" ca="1">INDEX('Lorri 401b'!L:L,MATCH('Retirement Calculator'!A825,'Lorri 401b'!N:N,0),0)</f>
        <v>-7303568.4278599368</v>
      </c>
      <c r="S825" s="25">
        <f t="shared" ca="1" si="787"/>
        <v>-8440842.9479472861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-1150443.7754414068</v>
      </c>
      <c r="R826" s="25">
        <f t="array" aca="1" ref="R826" ca="1">INDEX('Lorri 401b'!L:L,MATCH('Retirement Calculator'!A826,'Lorri 401b'!N:N,0),0)</f>
        <v>-7355745.496921909</v>
      </c>
      <c r="S826" s="25">
        <f t="shared" ca="1" si="787"/>
        <v>-8506189.2723633163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-1163667.9026927736</v>
      </c>
      <c r="R827" s="25">
        <f t="array" aca="1" ref="R827" ca="1">INDEX('Lorri 401b'!L:L,MATCH('Retirement Calculator'!A827,'Lorri 401b'!N:N,0),0)</f>
        <v>-7408139.9704383062</v>
      </c>
      <c r="S827" s="25">
        <f t="shared" ca="1" si="787"/>
        <v>-8571807.8731310796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-1176947.1304743546</v>
      </c>
      <c r="R828" s="25">
        <f t="array" aca="1" ref="R828" ca="1">INDEX('Lorri 401b'!L:L,MATCH('Retirement Calculator'!A828,'Lorri 401b'!N:N,0),0)</f>
        <v>-7460752.7542610215</v>
      </c>
      <c r="S828" s="25">
        <f t="shared" ca="1" si="787"/>
        <v>-8637699.8847353756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-1190281.6883716921</v>
      </c>
      <c r="R829" s="25">
        <f t="array" aca="1" ref="R829" ca="1">INDEX('Lorri 401b'!L:L,MATCH('Retirement Calculator'!A829,'Lorri 401b'!N:N,0),0)</f>
        <v>-7513584.7580163311</v>
      </c>
      <c r="S829" s="25">
        <f t="shared" ca="1" si="787"/>
        <v>-8703866.446388023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-1203671.8069269352</v>
      </c>
      <c r="R830" s="25">
        <f t="array" aca="1" ref="R830" ca="1">INDEX('Lorri 401b'!L:L,MATCH('Retirement Calculator'!A830,'Lorri 401b'!N:N,0),0)</f>
        <v>-7566636.8951206217</v>
      </c>
      <c r="S830" s="25">
        <f t="shared" ca="1" si="787"/>
        <v>-8770308.7020475566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-1217117.7176428251</v>
      </c>
      <c r="R831" s="25">
        <f t="array" aca="1" ref="R831" ca="1">INDEX('Lorri 401b'!L:L,MATCH('Retirement Calculator'!A831,'Lorri 401b'!N:N,0),0)</f>
        <v>-7619910.0827961797</v>
      </c>
      <c r="S831" s="25">
        <f t="shared" ca="1" si="787"/>
        <v>-8837027.8004390039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-1230619.6529866979</v>
      </c>
      <c r="R832" s="25">
        <f t="array" aca="1" ref="R832" ca="1">INDEX('Lorri 401b'!L:L,MATCH('Retirement Calculator'!A832,'Lorri 401b'!N:N,0),0)</f>
        <v>-7673405.2420870531</v>
      </c>
      <c r="S832" s="25">
        <f t="shared" ca="1" si="787"/>
        <v>-8904024.895073751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-1244177.8463945035</v>
      </c>
      <c r="R833" s="25">
        <f t="array" aca="1" ref="R833" ca="1">INDEX('Lorri 401b'!L:L,MATCH('Retirement Calculator'!A833,'Lorri 401b'!N:N,0),0)</f>
        <v>-7727123.2978749713</v>
      </c>
      <c r="S833" s="25">
        <f t="shared" ca="1" si="787"/>
        <v>-8971301.1442694739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-1257792.5322748418</v>
      </c>
      <c r="R834" s="25">
        <f t="array" aca="1" ref="R834" ca="1">INDEX('Lorri 401b'!L:L,MATCH('Retirement Calculator'!A834,'Lorri 401b'!N:N,0),0)</f>
        <v>-7781065.1788953394</v>
      </c>
      <c r="S834" s="25">
        <f t="shared" ca="1" si="787"/>
        <v>-9038857.7111701816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-1271463.9460130148</v>
      </c>
      <c r="R835" s="25">
        <f t="array" aca="1" ref="R835" ca="1">INDEX('Lorri 401b'!L:L,MATCH('Retirement Calculator'!A835,'Lorri 401b'!N:N,0),0)</f>
        <v>-7835231.8177532926</v>
      </c>
      <c r="S835" s="25">
        <f t="shared" ca="1" si="787"/>
        <v>-9106695.7637663074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-1285192.3239750967</v>
      </c>
      <c r="R836" s="25">
        <f t="array" aca="1" ref="R836" ca="1">INDEX('Lorri 401b'!L:L,MATCH('Retirement Calculator'!A836,'Lorri 401b'!N:N,0),0)</f>
        <v>-7889624.1509398203</v>
      </c>
      <c r="S836" s="25">
        <f t="shared" ca="1" si="787"/>
        <v>-9174816.4749149177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-1298977.9035120206</v>
      </c>
      <c r="R837" s="25">
        <f t="array" aca="1" ref="R837" ca="1">INDEX('Lorri 401b'!L:L,MATCH('Retirement Calculator'!A837,'Lorri 401b'!N:N,0),0)</f>
        <v>-7944243.1188479587</v>
      </c>
      <c r="S837" s="25">
        <f t="shared" ca="1" si="787"/>
        <v>-9243221.0223599784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-1312820.9229636819</v>
      </c>
      <c r="R838" s="25">
        <f t="array" aca="1" ref="R838" ca="1">INDEX('Lorri 401b'!L:L,MATCH('Retirement Calculator'!A838,'Lorri 401b'!N:N,0),0)</f>
        <v>-7999089.6657890473</v>
      </c>
      <c r="S838" s="25">
        <f t="shared" ca="1" si="787"/>
        <v>-9311910.5887527298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-1326721.6216630584</v>
      </c>
      <c r="R839" s="25">
        <f t="array" aca="1" ref="R839" ca="1">INDEX('Lorri 401b'!L:L,MATCH('Retirement Calculator'!A839,'Lorri 401b'!N:N,0),0)</f>
        <v>-8054164.7400090573</v>
      </c>
      <c r="S839" s="25">
        <f t="shared" ca="1" si="787"/>
        <v>-9380886.3616721164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-1340680.239940349</v>
      </c>
      <c r="R840" s="25">
        <f t="array" aca="1" ref="R840" ca="1">INDEX('Lorri 401b'!L:L,MATCH('Retirement Calculator'!A840,'Lorri 401b'!N:N,0),0)</f>
        <v>-8109469.2937049838</v>
      </c>
      <c r="S840" s="25">
        <f t="shared" ca="1" si="787"/>
        <v>-9450149.5336453319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-1354697.0191271282</v>
      </c>
      <c r="R841" s="25">
        <f t="array" aca="1" ref="R841" ca="1">INDEX('Lorri 401b'!L:L,MATCH('Retirement Calculator'!A841,'Lorri 401b'!N:N,0),0)</f>
        <v>-8165004.2830413105</v>
      </c>
      <c r="S841" s="25">
        <f t="shared" ca="1" si="787"/>
        <v>-9519701.3021684382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-1368772.2015605189</v>
      </c>
      <c r="R842" s="25">
        <f t="array" aca="1" ref="R842" ca="1">INDEX('Lorri 401b'!L:L,MATCH('Retirement Calculator'!A842,'Lorri 401b'!N:N,0),0)</f>
        <v>-8220770.6681665387</v>
      </c>
      <c r="S842" s="25">
        <f t="shared" ca="1" si="787"/>
        <v>-9589542.8697270583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-1382906.0305873821</v>
      </c>
      <c r="R843" s="25">
        <f t="array" aca="1" ref="R843" ca="1">INDEX('Lorri 401b'!L:L,MATCH('Retirement Calculator'!A843,'Lorri 401b'!N:N,0),0)</f>
        <v>-8276769.4132297887</v>
      </c>
      <c r="S843" s="25">
        <f t="shared" ca="1" si="787"/>
        <v>-9659675.4438171703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-1397098.750568524</v>
      </c>
      <c r="R844" s="25">
        <f t="array" aca="1" ref="R844" ca="1">INDEX('Lorri 401b'!L:L,MATCH('Retirement Calculator'!A844,'Lorri 401b'!N:N,0),0)</f>
        <v>-8333001.4863974685</v>
      </c>
      <c r="S844" s="25">
        <f t="shared" ca="1" si="787"/>
        <v>-9730100.2369659916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-1411350.6068829207</v>
      </c>
      <c r="R845" s="25">
        <f t="array" aca="1" ref="R845" ca="1">INDEX('Lorri 401b'!L:L,MATCH('Retirement Calculator'!A845,'Lorri 401b'!N:N,0),0)</f>
        <v>-8389467.8598700128</v>
      </c>
      <c r="S845" s="25">
        <f t="shared" ca="1" si="787"/>
        <v>-9800818.4667529333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-1425661.8459319607</v>
      </c>
      <c r="R846" s="25">
        <f t="array" aca="1" ref="R846" ca="1">INDEX('Lorri 401b'!L:L,MATCH('Retirement Calculator'!A846,'Lorri 401b'!N:N,0),0)</f>
        <v>-8446169.5098986942</v>
      </c>
      <c r="S846" s="25">
        <f t="shared" ca="1" si="787"/>
        <v>-9871831.3558306545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-1440032.715143705</v>
      </c>
      <c r="R847" s="25">
        <f t="array" aca="1" ref="R847" ca="1">INDEX('Lorri 401b'!L:L,MATCH('Retirement Calculator'!A847,'Lorri 401b'!N:N,0),0)</f>
        <v>-8503107.4168024957</v>
      </c>
      <c r="S847" s="25">
        <f t="shared" ca="1" si="787"/>
        <v>-9943140.1319462005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-1454463.4629771649</v>
      </c>
      <c r="R848" s="25">
        <f t="array" aca="1" ref="R848" ca="1">INDEX('Lorri 401b'!L:L,MATCH('Retirement Calculator'!A848,'Lorri 401b'!N:N,0),0)</f>
        <v>-8560282.5649850629</v>
      </c>
      <c r="S848" s="25">
        <f t="shared" ca="1" si="787"/>
        <v>-10014746.027962228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-1468954.3389265975</v>
      </c>
      <c r="R849" s="25">
        <f t="array" aca="1" ref="R849" ca="1">INDEX('Lorri 401b'!L:L,MATCH('Retirement Calculator'!A849,'Lorri 401b'!N:N,0),0)</f>
        <v>-8617695.9429517239</v>
      </c>
      <c r="S849" s="25">
        <f t="shared" ca="1" si="787"/>
        <v>-10086650.281878322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-1483505.5935258195</v>
      </c>
      <c r="R850" s="25">
        <f t="array" aca="1" ref="R850" ca="1">INDEX('Lorri 401b'!L:L,MATCH('Retirement Calculator'!A850,'Lorri 401b'!N:N,0),0)</f>
        <v>-8675348.543326579</v>
      </c>
      <c r="S850" s="25">
        <f t="shared" ca="1" si="787"/>
        <v>-10158854.136852399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-1498117.4783525381</v>
      </c>
      <c r="R851" s="25">
        <f t="array" aca="1" ref="R851" ca="1">INDEX('Lorri 401b'!L:L,MATCH('Retirement Calculator'!A851,'Lorri 401b'!N:N,0),0)</f>
        <v>-8733241.3628696632</v>
      </c>
      <c r="S851" s="25">
        <f t="shared" ca="1" si="787"/>
        <v>-10231358.841222201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-1512790.2460327013</v>
      </c>
      <c r="R852" s="25">
        <f t="array" aca="1" ref="R852" ca="1">INDEX('Lorri 401b'!L:L,MATCH('Retirement Calculator'!A852,'Lorri 401b'!N:N,0),0)</f>
        <v>-8791375.4024941772</v>
      </c>
      <c r="S852" s="25">
        <f t="shared" ca="1" si="787"/>
        <v>-10304165.648526879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-1527524.1502448653</v>
      </c>
      <c r="R853" s="25">
        <f t="array" aca="1" ref="R853" ca="1">INDEX('Lorri 401b'!L:L,MATCH('Retirement Calculator'!A853,'Lorri 401b'!N:N,0),0)</f>
        <v>-8849751.6672837939</v>
      </c>
      <c r="S853" s="25">
        <f t="shared" ca="1" si="787"/>
        <v>-10377275.817528659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-1542319.44572458</v>
      </c>
      <c r="R854" s="25">
        <f t="array" aca="1" ref="R854" ca="1">INDEX('Lorri 401b'!L:L,MATCH('Retirement Calculator'!A854,'Lorri 401b'!N:N,0),0)</f>
        <v>-8908371.1665100325</v>
      </c>
      <c r="S854" s="25">
        <f t="shared" ca="1" si="787"/>
        <v>-10450690.612234613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-1557176.3882687935</v>
      </c>
      <c r="R855" s="25">
        <f t="array" aca="1" ref="R855" ca="1">INDEX('Lorri 401b'!L:L,MATCH('Retirement Calculator'!A855,'Lorri 401b'!N:N,0),0)</f>
        <v>-8967234.9136497136</v>
      </c>
      <c r="S855" s="25">
        <f t="shared" ca="1" si="787"/>
        <v>-10524411.301918507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-1572095.2347402745</v>
      </c>
      <c r="R856" s="25">
        <f t="array" aca="1" ref="R856" ca="1">INDEX('Lorri 401b'!L:L,MATCH('Retirement Calculator'!A856,'Lorri 401b'!N:N,0),0)</f>
        <v>-9026343.9264024775</v>
      </c>
      <c r="S856" s="25">
        <f t="shared" ca="1" si="787"/>
        <v>-10598439.161142752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-1587076.2430720534</v>
      </c>
      <c r="R857" s="25">
        <f t="array" aca="1" ref="R857" ca="1">INDEX('Lorri 401b'!L:L,MATCH('Retirement Calculator'!A857,'Lorri 401b'!N:N,0),0)</f>
        <v>-9085699.2267083786</v>
      </c>
      <c r="S857" s="25">
        <f t="shared" ca="1" si="787"/>
        <v>-10672775.469780432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-1602119.6722718815</v>
      </c>
      <c r="R858" s="25">
        <f t="array" aca="1" ref="R858" ca="1">INDEX('Lorri 401b'!L:L,MATCH('Retirement Calculator'!A858,'Lorri 401b'!N:N,0),0)</f>
        <v>-9145301.8407655545</v>
      </c>
      <c r="S858" s="25">
        <f t="shared" ca="1" si="787"/>
        <v>-10747421.513037436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-1617225.7824267088</v>
      </c>
      <c r="R859" s="25">
        <f t="array" aca="1" ref="R859" ca="1">INDEX('Lorri 401b'!L:L,MATCH('Retirement Calculator'!A859,'Lorri 401b'!N:N,0),0)</f>
        <v>-9205152.7990479674</v>
      </c>
      <c r="S859" s="25">
        <f t="shared" ca="1" si="787"/>
        <v>-10822378.581474677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-1632394.8347071812</v>
      </c>
      <c r="R860" s="25">
        <f t="array" aca="1" ref="R860" ca="1">INDEX('Lorri 401b'!L:L,MATCH('Retirement Calculator'!A860,'Lorri 401b'!N:N,0),0)</f>
        <v>-9265253.1363232248</v>
      </c>
      <c r="S860" s="25">
        <f t="shared" ca="1" si="787"/>
        <v>-10897647.971030407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-1647627.0913721556</v>
      </c>
      <c r="R861" s="25">
        <f t="array" aca="1" ref="R861" ca="1">INDEX('Lorri 401b'!L:L,MATCH('Retirement Calculator'!A861,'Lorri 401b'!N:N,0),0)</f>
        <v>-9325603.8916704617</v>
      </c>
      <c r="S861" s="25">
        <f t="shared" ca="1" si="787"/>
        <v>-10973230.983042616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-1662922.815773234</v>
      </c>
      <c r="R862" s="25">
        <f t="array" aca="1" ref="R862" ca="1">INDEX('Lorri 401b'!L:L,MATCH('Retirement Calculator'!A862,'Lorri 401b'!N:N,0),0)</f>
        <v>-9386206.1084983125</v>
      </c>
      <c r="S862" s="25">
        <f t="shared" ca="1" si="787"/>
        <v>-11049128.924271546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-1678282.2723593169</v>
      </c>
      <c r="R863" s="25">
        <f t="array" aca="1" ref="R863" ca="1">INDEX('Lorri 401b'!L:L,MATCH('Retirement Calculator'!A863,'Lorri 401b'!N:N,0),0)</f>
        <v>-9447060.8345629461</v>
      </c>
      <c r="S863" s="25">
        <f t="shared" ca="1" si="787"/>
        <v>-11125343.106922263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-1693705.7266811752</v>
      </c>
      <c r="R864" s="25">
        <f t="array" aca="1" ref="R864" ca="1">INDEX('Lorri 401b'!L:L,MATCH('Retirement Calculator'!A864,'Lorri 401b'!N:N,0),0)</f>
        <v>-9508169.1219861824</v>
      </c>
      <c r="S864" s="25">
        <f t="shared" ca="1" si="787"/>
        <v>-11201874.848667357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-1709193.4453960413</v>
      </c>
      <c r="R865" s="25">
        <f t="array" aca="1" ref="R865" ca="1">INDEX('Lorri 401b'!L:L,MATCH('Retirement Calculator'!A865,'Lorri 401b'!N:N,0),0)</f>
        <v>-9569532.027273681</v>
      </c>
      <c r="S865" s="25">
        <f t="shared" ca="1" si="787"/>
        <v>-11278725.472669723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-1724745.6962722193</v>
      </c>
      <c r="R866" s="25">
        <f t="array" aca="1" ref="R866" ca="1">INDEX('Lorri 401b'!L:L,MATCH('Retirement Calculator'!A866,'Lorri 401b'!N:N,0),0)</f>
        <v>-9631150.6113332119</v>
      </c>
      <c r="S866" s="25">
        <f t="shared" ca="1" si="787"/>
        <v>-11355896.30760543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-1740362.7481937145</v>
      </c>
      <c r="R867" s="25">
        <f t="array" aca="1" ref="R867" ca="1">INDEX('Lorri 401b'!L:L,MATCH('Retirement Calculator'!A867,'Lorri 401b'!N:N,0),0)</f>
        <v>-9693025.9394929912</v>
      </c>
      <c r="S867" s="25">
        <f t="shared" ca="1" si="787"/>
        <v>-11433388.687686706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-1756044.8711648828</v>
      </c>
      <c r="R868" s="25">
        <f t="array" aca="1" ref="R868" ca="1">INDEX('Lorri 401b'!L:L,MATCH('Retirement Calculator'!A868,'Lorri 401b'!N:N,0),0)</f>
        <v>-9755159.0815201029</v>
      </c>
      <c r="S868" s="25">
        <f t="shared" ca="1" si="787"/>
        <v>-11511203.952684985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-1771792.3363150975</v>
      </c>
      <c r="R869" s="25">
        <f t="array" aca="1" ref="R869" ca="1">INDEX('Lorri 401b'!L:L,MATCH('Retirement Calculator'!A869,'Lorri 401b'!N:N,0),0)</f>
        <v>-9817551.111638993</v>
      </c>
      <c r="S869" s="25">
        <f t="shared" ca="1" si="787"/>
        <v>-11589343.44795409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-1787605.4159034381</v>
      </c>
      <c r="R870" s="25">
        <f t="array" aca="1" ref="R870" ca="1">INDEX('Lorri 401b'!L:L,MATCH('Retirement Calculator'!A870,'Lorri 401b'!N:N,0),0)</f>
        <v>-9880203.1085500456</v>
      </c>
      <c r="S870" s="25">
        <f t="shared" ca="1" si="787"/>
        <v>-11667808.524453484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-1803484.3833233968</v>
      </c>
      <c r="R871" s="25">
        <f t="array" aca="1" ref="R871" ca="1">INDEX('Lorri 401b'!L:L,MATCH('Retirement Calculator'!A871,'Lorri 401b'!N:N,0),0)</f>
        <v>-9943116.1554482281</v>
      </c>
      <c r="S871" s="25">
        <f t="shared" ca="1" si="787"/>
        <v>-11746600.538771626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-1819429.5131076053</v>
      </c>
      <c r="R872" s="25">
        <f t="array" aca="1" ref="R872" ca="1">INDEX('Lorri 401b'!L:L,MATCH('Retirement Calculator'!A872,'Lorri 401b'!N:N,0),0)</f>
        <v>-10006291.34004182</v>
      </c>
      <c r="S872" s="25">
        <f t="shared" ca="1" si="787"/>
        <v>-11825720.853149425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-1835441.0809325813</v>
      </c>
      <c r="R873" s="25">
        <f t="array" aca="1" ref="R873" ca="1">INDEX('Lorri 401b'!L:L,MATCH('Retirement Calculator'!A873,'Lorri 401b'!N:N,0),0)</f>
        <v>-10069729.754571218</v>
      </c>
      <c r="S873" s="25">
        <f t="shared" ca="1" si="787"/>
        <v>-11905170.8355038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-1851519.3636234947</v>
      </c>
      <c r="R874" s="25">
        <f t="array" aca="1" ref="R874" ca="1">INDEX('Lorri 401b'!L:L,MATCH('Retirement Calculator'!A874,'Lorri 401b'!N:N,0),0)</f>
        <v>-10133432.495827822</v>
      </c>
      <c r="S874" s="25">
        <f t="shared" ca="1" si="787"/>
        <v>-11984951.859451316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-1867664.6391589537</v>
      </c>
      <c r="R875" s="25">
        <f t="array" aca="1" ref="R875" ca="1">INDEX('Lorri 401b'!L:L,MATCH('Retirement Calculator'!A875,'Lorri 401b'!N:N,0),0)</f>
        <v>-10197400.665172994</v>
      </c>
      <c r="S875" s="25">
        <f t="shared" ca="1" si="787"/>
        <v>-12065065.304331947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-1883877.1866758105</v>
      </c>
      <c r="R876" s="25">
        <f t="array" aca="1" ref="R876" ca="1">INDEX('Lorri 401b'!L:L,MATCH('Retirement Calculator'!A876,'Lorri 401b'!N:N,0),0)</f>
        <v>-10261635.368557105</v>
      </c>
      <c r="S876" s="25">
        <f t="shared" ca="1" si="787"/>
        <v>-12145512.555232916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-1900157.2864739874</v>
      </c>
      <c r="R877" s="25">
        <f t="array" aca="1" ref="R877" ca="1">INDEX('Lorri 401b'!L:L,MATCH('Retirement Calculator'!A877,'Lorri 401b'!N:N,0),0)</f>
        <v>-10326137.716538649</v>
      </c>
      <c r="S877" s="25">
        <f t="shared" ca="1" si="787"/>
        <v>-12226295.003012637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-1916505.2200213235</v>
      </c>
      <c r="R878" s="25">
        <f t="array" aca="1" ref="R878" ca="1">INDEX('Lorri 401b'!L:L,MATCH('Retirement Calculator'!A878,'Lorri 401b'!N:N,0),0)</f>
        <v>-10390908.82430345</v>
      </c>
      <c r="S878" s="25">
        <f t="shared" ca="1" si="787"/>
        <v>-12307414.044324774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-1932921.2699584402</v>
      </c>
      <c r="R879" s="25">
        <f t="array" aca="1" ref="R879" ca="1">INDEX('Lorri 401b'!L:L,MATCH('Retirement Calculator'!A879,'Lorri 401b'!N:N,0),0)</f>
        <v>-10455949.811683938</v>
      </c>
      <c r="S879" s="25">
        <f t="shared" ca="1" si="787"/>
        <v>-12388871.081642378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-1949405.7201036282</v>
      </c>
      <c r="R880" s="25">
        <f t="array" aca="1" ref="R880" ca="1">INDEX('Lorri 401b'!L:L,MATCH('Retirement Calculator'!A880,'Lorri 401b'!N:N,0),0)</f>
        <v>-10521261.803178512</v>
      </c>
      <c r="S880" s="25">
        <f t="shared" ca="1" si="787"/>
        <v>-12470667.52328214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-1965958.8554577543</v>
      </c>
      <c r="R881" s="25">
        <f t="array" aca="1" ref="R881" ca="1">INDEX('Lorri 401b'!L:L,MATCH('Retirement Calculator'!A881,'Lorri 401b'!N:N,0),0)</f>
        <v>-10586845.927970979</v>
      </c>
      <c r="S881" s="25">
        <f t="shared" ca="1" si="787"/>
        <v>-12552804.783428734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-1982580.9622091893</v>
      </c>
      <c r="R882" s="25">
        <f t="array" aca="1" ref="R882" ca="1">INDEX('Lorri 401b'!L:L,MATCH('Retirement Calculator'!A882,'Lorri 401b'!N:N,0),0)</f>
        <v>-10652703.319950081</v>
      </c>
      <c r="S882" s="25">
        <f t="shared" ca="1" si="787"/>
        <v>-12635284.282159271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-1999272.3277387554</v>
      </c>
      <c r="R883" s="25">
        <f t="array" aca="1" ref="R883" ca="1">INDEX('Lorri 401b'!L:L,MATCH('Retirement Calculator'!A883,'Lorri 401b'!N:N,0),0)</f>
        <v>-10718835.117729098</v>
      </c>
      <c r="S883" s="25">
        <f t="shared" ca="1" si="787"/>
        <v>-12718107.445467852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-2016033.2406246946</v>
      </c>
      <c r="R884" s="25">
        <f t="array" aca="1" ref="R884" ca="1">INDEX('Lorri 401b'!L:L,MATCH('Retirement Calculator'!A884,'Lorri 401b'!N:N,0),0)</f>
        <v>-10785242.464665525</v>
      </c>
      <c r="S884" s="25">
        <f t="shared" ca="1" si="787"/>
        <v>-12801275.705290219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-2032863.9906476587</v>
      </c>
      <c r="R885" s="25">
        <f t="array" aca="1" ref="R885" ca="1">INDEX('Lorri 401b'!L:L,MATCH('Retirement Calculator'!A885,'Lorri 401b'!N:N,0),0)</f>
        <v>-10851926.508880854</v>
      </c>
      <c r="S885" s="25">
        <f t="shared" ca="1" si="787"/>
        <v>-12884790.499528512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-2049764.8687957183</v>
      </c>
      <c r="R886" s="25">
        <f t="array" aca="1" ref="R886" ca="1">INDEX('Lorri 401b'!L:L,MATCH('Retirement Calculator'!A886,'Lorri 401b'!N:N,0),0)</f>
        <v>-10918888.403280415</v>
      </c>
      <c r="S886" s="25">
        <f t="shared" ca="1" si="787"/>
        <v>-12968653.272076134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-2066736.167269395</v>
      </c>
      <c r="R887" s="25">
        <f t="array" aca="1" ref="R887" ca="1">INDEX('Lorri 401b'!L:L,MATCH('Retirement Calculator'!A887,'Lorri 401b'!N:N,0),0)</f>
        <v>-10986129.305573307</v>
      </c>
      <c r="S887" s="25">
        <f t="shared" ca="1" si="787"/>
        <v>-13052865.472842703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-2083778.179486712</v>
      </c>
      <c r="R888" s="25">
        <f t="array" aca="1" ref="R888" ca="1">INDEX('Lorri 401b'!L:L,MATCH('Retirement Calculator'!A888,'Lorri 401b'!N:N,0),0)</f>
        <v>-11053650.378292419</v>
      </c>
      <c r="S888" s="25">
        <f t="shared" ca="1" si="787"/>
        <v>-13137428.557779131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-2100891.2000882677</v>
      </c>
      <c r="R889" s="25">
        <f t="array" aca="1" ref="R889" ca="1">INDEX('Lorri 401b'!L:L,MATCH('Retirement Calculator'!A889,'Lorri 401b'!N:N,0),0)</f>
        <v>-11121452.788814528</v>
      </c>
      <c r="S889" s="25">
        <f t="shared" ca="1" si="787"/>
        <v>-13222343.988902796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-2118075.5249423301</v>
      </c>
      <c r="R890" s="25">
        <f t="array" aca="1" ref="R890" ca="1">INDEX('Lorri 401b'!L:L,MATCH('Retirement Calculator'!A890,'Lorri 401b'!N:N,0),0)</f>
        <v>-11189537.709380478</v>
      </c>
      <c r="S890" s="25">
        <f t="shared" ca="1" si="787"/>
        <v>-13307613.234322809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-2135331.4511499512</v>
      </c>
      <c r="R891" s="25">
        <f t="array" aca="1" ref="R891" ca="1">INDEX('Lorri 401b'!L:L,MATCH('Retirement Calculator'!A891,'Lorri 401b'!N:N,0),0)</f>
        <v>-11257906.317115452</v>
      </c>
      <c r="S891" s="25">
        <f t="shared" ca="1" si="787"/>
        <v>-13393237.768265404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-2152659.277050104</v>
      </c>
      <c r="R892" s="25">
        <f t="array" aca="1" ref="R892" ca="1">INDEX('Lorri 401b'!L:L,MATCH('Retirement Calculator'!A892,'Lorri 401b'!N:N,0),0)</f>
        <v>-11326559.794049323</v>
      </c>
      <c r="S892" s="25">
        <f t="shared" ca="1" si="787"/>
        <v>-13479219.071099427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-2170059.302224841</v>
      </c>
      <c r="R893" s="25">
        <f t="array" aca="1" ref="R893" ca="1">INDEX('Lorri 401b'!L:L,MATCH('Retirement Calculator'!A893,'Lorri 401b'!N:N,0),0)</f>
        <v>-11395499.327137085</v>
      </c>
      <c r="S893" s="25">
        <f t="shared" ca="1" si="787"/>
        <v>-13565558.629361926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-2187531.8275044723</v>
      </c>
      <c r="R894" s="25">
        <f t="array" aca="1" ref="R894" ca="1">INDEX('Lorri 401b'!L:L,MATCH('Retirement Calculator'!A894,'Lorri 401b'!N:N,0),0)</f>
        <v>-11464726.108279379</v>
      </c>
      <c r="S894" s="25">
        <f t="shared" ca="1" si="787"/>
        <v>-13652257.935783852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-2205077.1549727689</v>
      </c>
      <c r="R895" s="25">
        <f t="array" aca="1" ref="R895" ca="1">INDEX('Lorri 401b'!L:L,MATCH('Retirement Calculator'!A895,'Lorri 401b'!N:N,0),0)</f>
        <v>-11534241.3343431</v>
      </c>
      <c r="S895" s="25">
        <f t="shared" ca="1" si="787"/>
        <v>-13739318.489315869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-2222695.5879721832</v>
      </c>
      <c r="R896" s="25">
        <f t="array" aca="1" ref="R896" ca="1">INDEX('Lorri 401b'!L:L,MATCH('Retirement Calculator'!A896,'Lorri 401b'!N:N,0),0)</f>
        <v>-11604046.207182087</v>
      </c>
      <c r="S896" s="25">
        <f t="shared" ca="1" si="787"/>
        <v>-13826741.79515427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-2240387.4311090955</v>
      </c>
      <c r="R897" s="25">
        <f t="array" aca="1" ref="R897" ca="1">INDEX('Lorri 401b'!L:L,MATCH('Retirement Calculator'!A897,'Lorri 401b'!N:N,0),0)</f>
        <v>-11674141.933657903</v>
      </c>
      <c r="S897" s="25">
        <f t="shared" ca="1" si="787"/>
        <v>-13914529.364766998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-2258152.9902590779</v>
      </c>
      <c r="R898" s="25">
        <f t="array" aca="1" ref="R898" ca="1">INDEX('Lorri 401b'!L:L,MATCH('Retirement Calculator'!A898,'Lorri 401b'!N:N,0),0)</f>
        <v>-11744529.7256607</v>
      </c>
      <c r="S898" s="25">
        <f t="shared" ca="1" si="787"/>
        <v>-14002682.715919778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-2275992.5725721852</v>
      </c>
      <c r="R899" s="25">
        <f t="array" aca="1" ref="R899" ca="1">INDEX('Lorri 401b'!L:L,MATCH('Retirement Calculator'!A899,'Lorri 401b'!N:N,0),0)</f>
        <v>-11815210.800130177</v>
      </c>
      <c r="S899" s="25">
        <f t="shared" ca="1" si="787"/>
        <v>-14091203.372702362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-2293906.486478264</v>
      </c>
      <c r="R900" s="25">
        <f t="array" aca="1" ref="R900" ca="1">INDEX('Lorri 401b'!L:L,MATCH('Retirement Calculator'!A900,'Lorri 401b'!N:N,0),0)</f>
        <v>-11886186.379076609</v>
      </c>
      <c r="S900" s="25">
        <f t="shared" ca="1" si="787"/>
        <v>-14180092.865554873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-2311895.0416922849</v>
      </c>
      <c r="R901" s="25">
        <f t="array" aca="1" ref="R901" ca="1">INDEX('Lorri 401b'!L:L,MATCH('Retirement Calculator'!A901,'Lorri 401b'!N:N,0),0)</f>
        <v>-11957457.689601986</v>
      </c>
      <c r="S901" s="25">
        <f t="shared" ca="1" si="787"/>
        <v>-14269352.731294271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-2329958.5492196972</v>
      </c>
      <c r="R902" s="25">
        <f t="array" aca="1" ref="R902" ca="1">INDEX('Lorri 401b'!L:L,MATCH('Retirement Calculator'!A902,'Lorri 401b'!N:N,0),0)</f>
        <v>-12029025.963921217</v>
      </c>
      <c r="S902" s="25">
        <f t="shared" ca="1" si="787"/>
        <v>-14358984.513140915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-2348097.3213618072</v>
      </c>
      <c r="R903" s="25">
        <f t="array" aca="1" ref="R903" ca="1">INDEX('Lorri 401b'!L:L,MATCH('Retirement Calculator'!A903,'Lorri 401b'!N:N,0),0)</f>
        <v>-12100892.439383445</v>
      </c>
      <c r="S903" s="25">
        <f t="shared" ca="1" si="787"/>
        <v>-14448989.760745253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-2366311.6717211762</v>
      </c>
      <c r="R904" s="25">
        <f t="array" aca="1" ref="R904" ca="1">INDEX('Lorri 401b'!L:L,MATCH('Retirement Calculator'!A904,'Lorri 401b'!N:N,0),0)</f>
        <v>-12173058.358493432</v>
      </c>
      <c r="S904" s="25">
        <f t="shared" ca="1" si="787"/>
        <v>-14539370.030214608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-2384601.9152070424</v>
      </c>
      <c r="R905" s="25">
        <f t="array" aca="1" ref="R905" ca="1">INDEX('Lorri 401b'!L:L,MATCH('Retirement Calculator'!A905,'Lorri 401b'!N:N,0),0)</f>
        <v>-12245524.968933046</v>
      </c>
      <c r="S905" s="25">
        <f t="shared" ca="1" si="787"/>
        <v>-14630126.884140089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-2402968.3680407666</v>
      </c>
      <c r="R906" s="25">
        <f t="array" aca="1" ref="R906" ca="1">INDEX('Lorri 401b'!L:L,MATCH('Retirement Calculator'!A906,'Lorri 401b'!N:N,0),0)</f>
        <v>-12318293.523582824</v>
      </c>
      <c r="S906" s="25">
        <f t="shared" ca="1" si="787"/>
        <v>-14721261.89162359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-2421411.3477612976</v>
      </c>
      <c r="R907" s="25">
        <f t="array" aca="1" ref="R907" ca="1">INDEX('Lorri 401b'!L:L,MATCH('Retirement Calculator'!A907,'Lorri 401b'!N:N,0),0)</f>
        <v>-12391365.280543642</v>
      </c>
      <c r="S907" s="25">
        <f t="shared" ca="1" si="787"/>
        <v>-14812776.62830494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-2439931.1732306643</v>
      </c>
      <c r="R908" s="25">
        <f t="array" aca="1" ref="R908" ca="1">INDEX('Lorri 401b'!L:L,MATCH('Retirement Calculator'!A908,'Lorri 401b'!N:N,0),0)</f>
        <v>-12464741.503158463</v>
      </c>
      <c r="S908" s="25">
        <f t="shared" ca="1" si="787"/>
        <v>-14904672.676389128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-2458528.1646394869</v>
      </c>
      <c r="R909" s="25">
        <f t="array" aca="1" ref="R909" ca="1">INDEX('Lorri 401b'!L:L,MATCH('Retirement Calculator'!A909,'Lorri 401b'!N:N,0),0)</f>
        <v>-12538423.46003418</v>
      </c>
      <c r="S909" s="25">
        <f t="shared" ca="1" si="787"/>
        <v>-14996951.624673668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-2477202.643512513</v>
      </c>
      <c r="R910" s="25">
        <f t="array" aca="1" ref="R910" ca="1">INDEX('Lorri 401b'!L:L,MATCH('Retirement Calculator'!A910,'Lorri 401b'!N:N,0),0)</f>
        <v>-12612412.425063547</v>
      </c>
      <c r="S910" s="25">
        <f t="shared" ca="1" si="787"/>
        <v>-15089615.06857606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-2495954.9327141764</v>
      </c>
      <c r="R911" s="25">
        <f t="array" aca="1" ref="R911" ca="1">INDEX('Lorri 401b'!L:L,MATCH('Retirement Calculator'!A911,'Lorri 401b'!N:N,0),0)</f>
        <v>-12686709.677447202</v>
      </c>
      <c r="S911" s="25">
        <f t="shared" ca="1" si="787"/>
        <v>-15182664.610161379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-2514785.3564541801</v>
      </c>
      <c r="R912" s="25">
        <f t="array" aca="1" ref="R912" ca="1">INDEX('Lorri 401b'!L:L,MATCH('Retirement Calculator'!A912,'Lorri 401b'!N:N,0),0)</f>
        <v>-12761316.501715789</v>
      </c>
      <c r="S912" s="25">
        <f t="shared" ca="1" si="787"/>
        <v>-15276101.858169969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-2533694.2402931005</v>
      </c>
      <c r="R913" s="25">
        <f t="array" aca="1" ref="R913" ca="1">INDEX('Lorri 401b'!L:L,MATCH('Retirement Calculator'!A913,'Lorri 401b'!N:N,0),0)</f>
        <v>-12836234.187752161</v>
      </c>
      <c r="S913" s="25">
        <f t="shared" ca="1" si="787"/>
        <v>-15369928.428045262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-2552681.9111480163</v>
      </c>
      <c r="R914" s="25">
        <f t="array" aca="1" ref="R914" ca="1">INDEX('Lorri 401b'!L:L,MATCH('Retirement Calculator'!A914,'Lorri 401b'!N:N,0),0)</f>
        <v>-12911464.030813685</v>
      </c>
      <c r="S914" s="25">
        <f t="shared" ca="1" si="787"/>
        <v>-15464145.941961702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-2571748.6972981612</v>
      </c>
      <c r="R915" s="25">
        <f t="array" aca="1" ref="R915" ca="1">INDEX('Lorri 401b'!L:L,MATCH('Retirement Calculator'!A915,'Lorri 401b'!N:N,0),0)</f>
        <v>-12987007.331554633</v>
      </c>
      <c r="S915" s="25">
        <f t="shared" ca="1" si="787"/>
        <v>-15558756.028852794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-2590894.9283905984</v>
      </c>
      <c r="R916" s="25">
        <f t="array" aca="1" ref="R916" ca="1">INDEX('Lorri 401b'!L:L,MATCH('Retirement Calculator'!A916,'Lorri 401b'!N:N,0),0)</f>
        <v>-13062865.396048667</v>
      </c>
      <c r="S916" s="25">
        <f t="shared" ca="1" si="787"/>
        <v>-15653760.324439265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-2610120.9354459206</v>
      </c>
      <c r="R917" s="25">
        <f t="array" aca="1" ref="R917" ca="1">INDEX('Lorri 401b'!L:L,MATCH('Retirement Calculator'!A917,'Lorri 401b'!N:N,0),0)</f>
        <v>-13139039.535811426</v>
      </c>
      <c r="S917" s="25">
        <f t="shared" ca="1" si="787"/>
        <v>-15749160.471257348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-2629427.0508639733</v>
      </c>
      <c r="R918" s="25">
        <f t="array" aca="1" ref="R918" ca="1">INDEX('Lorri 401b'!L:L,MATCH('Retirement Calculator'!A918,'Lorri 401b'!N:N,0),0)</f>
        <v>-13215531.067823198</v>
      </c>
      <c r="S918" s="25">
        <f t="shared" ca="1" si="787"/>
        <v>-15844958.118687171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-2648813.6084296014</v>
      </c>
      <c r="R919" s="25">
        <f t="array" aca="1" ref="R919" ca="1">INDEX('Lorri 401b'!L:L,MATCH('Retirement Calculator'!A919,'Lorri 401b'!N:N,0),0)</f>
        <v>-13292341.314551685</v>
      </c>
      <c r="S919" s="25">
        <f t="shared" ca="1" si="787"/>
        <v>-15941154.922981286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-2668280.9433184196</v>
      </c>
      <c r="R920" s="25">
        <f t="array" aca="1" ref="R920" ca="1">INDEX('Lorri 401b'!L:L,MATCH('Retirement Calculator'!A920,'Lorri 401b'!N:N,0),0)</f>
        <v>-13369471.603974873</v>
      </c>
      <c r="S920" s="25">
        <f t="shared" ca="1" si="787"/>
        <v>-16037752.547293292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-2687829.3921026075</v>
      </c>
      <c r="R921" s="25">
        <f t="array" aca="1" ref="R921" ca="1">INDEX('Lorri 401b'!L:L,MATCH('Retirement Calculator'!A921,'Lorri 401b'!N:N,0),0)</f>
        <v>-13446923.269603992</v>
      </c>
      <c r="S921" s="25">
        <f t="shared" ca="1" si="787"/>
        <v>-16134752.6617066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-2707459.2927567298</v>
      </c>
      <c r="R922" s="25">
        <f t="array" aca="1" ref="R922" ca="1">INDEX('Lorri 401b'!L:L,MATCH('Retirement Calculator'!A922,'Lorri 401b'!N:N,0),0)</f>
        <v>-13524697.650506565</v>
      </c>
      <c r="S922" s="25">
        <f t="shared" ca="1" si="787"/>
        <v>-16232156.943263296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-2727170.9846635773</v>
      </c>
      <c r="R923" s="25">
        <f t="array" aca="1" ref="R923" ca="1">INDEX('Lorri 401b'!L:L,MATCH('Retirement Calculator'!A923,'Lorri 401b'!N:N,0),0)</f>
        <v>-13602796.091329565</v>
      </c>
      <c r="S923" s="25">
        <f t="shared" ca="1" si="787"/>
        <v>-16329967.075993143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-2746964.808620037</v>
      </c>
      <c r="R924" s="25">
        <f t="array" aca="1" ref="R924" ca="1">INDEX('Lorri 401b'!L:L,MATCH('Retirement Calculator'!A924,'Lorri 401b'!N:N,0),0)</f>
        <v>-13681219.942322662</v>
      </c>
      <c r="S924" s="25">
        <f t="shared" ca="1" si="787"/>
        <v>-16428184.7509427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-2766841.1068429817</v>
      </c>
      <c r="R925" s="25">
        <f t="array" aca="1" ref="R925" ca="1">INDEX('Lorri 401b'!L:L,MATCH('Retirement Calculator'!A925,'Lorri 401b'!N:N,0),0)</f>
        <v>-13759970.559361564</v>
      </c>
      <c r="S925" s="25">
        <f t="shared" ca="1" si="787"/>
        <v>-16526811.666204546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-2786800.2229751889</v>
      </c>
      <c r="R926" s="25">
        <f t="array" aca="1" ref="R926" ca="1">INDEX('Lorri 401b'!L:L,MATCH('Retirement Calculator'!A926,'Lorri 401b'!N:N,0),0)</f>
        <v>-13839049.30397146</v>
      </c>
      <c r="S926" s="25">
        <f t="shared" ca="1" si="787"/>
        <v>-16625849.526946649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-2806842.5020912802</v>
      </c>
      <c r="R927" s="25">
        <f t="array" aca="1" ref="R927" ca="1">INDEX('Lorri 401b'!L:L,MATCH('Retirement Calculator'!A927,'Lorri 401b'!N:N,0),0)</f>
        <v>-13918457.543350564</v>
      </c>
      <c r="S927" s="25">
        <f t="shared" ca="1" si="787"/>
        <v>-16725300.045441844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-2826968.2907036887</v>
      </c>
      <c r="R928" s="25">
        <f t="array" aca="1" ref="R928" ca="1">INDEX('Lorri 401b'!L:L,MATCH('Retirement Calculator'!A928,'Lorri 401b'!N:N,0),0)</f>
        <v>-13998196.650393749</v>
      </c>
      <c r="S928" s="25">
        <f t="shared" ca="1" si="787"/>
        <v>-16825164.941097438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-2847177.9367686487</v>
      </c>
      <c r="R929" s="25">
        <f t="array" aca="1" ref="R929" ca="1">INDEX('Lorri 401b'!L:L,MATCH('Retirement Calculator'!A929,'Lorri 401b'!N:N,0),0)</f>
        <v>-14078268.003716279</v>
      </c>
      <c r="S929" s="25">
        <f t="shared" ca="1" si="787"/>
        <v>-16925445.940484926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-2867471.7896922128</v>
      </c>
      <c r="R930" s="25">
        <f t="array" aca="1" ref="R930" ca="1">INDEX('Lorri 401b'!L:L,MATCH('Retirement Calculator'!A930,'Lorri 401b'!N:N,0),0)</f>
        <v>-14158672.987677654</v>
      </c>
      <c r="S930" s="25">
        <f t="shared" ca="1" si="787"/>
        <v>-17026144.777369868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-2887850.2003362919</v>
      </c>
      <c r="R931" s="25">
        <f t="array" aca="1" ref="R931" ca="1">INDEX('Lorri 401b'!L:L,MATCH('Retirement Calculator'!A931,'Lorri 401b'!N:N,0),0)</f>
        <v>-14239412.992405534</v>
      </c>
      <c r="S931" s="25">
        <f t="shared" ca="1" si="787"/>
        <v>-17127263.192741826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-2908313.5210247212</v>
      </c>
      <c r="R932" s="25">
        <f t="array" aca="1" ref="R932" ca="1">INDEX('Lorri 401b'!L:L,MATCH('Retirement Calculator'!A932,'Lorri 401b'!N:N,0),0)</f>
        <v>-14320489.413819781</v>
      </c>
      <c r="S932" s="25">
        <f t="shared" ca="1" si="787"/>
        <v>-17228802.934844501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-2928862.1055493522</v>
      </c>
      <c r="R933" s="25">
        <f t="array" aca="1" ref="R933" ca="1">INDEX('Lorri 401b'!L:L,MATCH('Retirement Calculator'!A933,'Lorri 401b'!N:N,0),0)</f>
        <v>-14401903.653656587</v>
      </c>
      <c r="S933" s="25">
        <f t="shared" ca="1" si="787"/>
        <v>-17330765.759205937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-2949496.3091761693</v>
      </c>
      <c r="R934" s="25">
        <f t="array" aca="1" ref="R934" ca="1">INDEX('Lorri 401b'!L:L,MATCH('Retirement Calculator'!A934,'Lorri 401b'!N:N,0),0)</f>
        <v>-14483657.119492713</v>
      </c>
      <c r="S934" s="25">
        <f t="shared" ca="1" si="787"/>
        <v>-17433153.428668883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-2970216.4886514312</v>
      </c>
      <c r="R935" s="25">
        <f t="array" aca="1" ref="R935" ca="1">INDEX('Lorri 401b'!L:L,MATCH('Retirement Calculator'!A935,'Lorri 401b'!N:N,0),0)</f>
        <v>-14565751.224769823</v>
      </c>
      <c r="S935" s="25">
        <f t="shared" ca="1" si="787"/>
        <v>-17535967.713421255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-2991023.0022078403</v>
      </c>
      <c r="R936" s="25">
        <f t="array" aca="1" ref="R936" ca="1">INDEX('Lorri 401b'!L:L,MATCH('Retirement Calculator'!A936,'Lorri 401b'!N:N,0),0)</f>
        <v>-14648187.388818922</v>
      </c>
      <c r="S936" s="25">
        <f t="shared" ca="1" si="787"/>
        <v>-17639210.391026761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-3011916.2095707343</v>
      </c>
      <c r="R937" s="25">
        <f t="array" aca="1" ref="R937" ca="1">INDEX('Lorri 401b'!L:L,MATCH('Retirement Calculator'!A937,'Lorri 401b'!N:N,0),0)</f>
        <v>-14730967.036884891</v>
      </c>
      <c r="S937" s="25">
        <f t="shared" ca="1" si="787"/>
        <v>-17742883.246455625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-3032896.4719643071</v>
      </c>
      <c r="R938" s="25">
        <f t="array" aca="1" ref="R938" ca="1">INDEX('Lorri 401b'!L:L,MATCH('Retirement Calculator'!A938,'Lorri 401b'!N:N,0),0)</f>
        <v>-14814091.600151135</v>
      </c>
      <c r="S938" s="25">
        <f t="shared" ca="1" si="787"/>
        <v>-17846988.072115444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-3053964.1521178531</v>
      </c>
      <c r="R939" s="25">
        <f t="array" aca="1" ref="R939" ca="1">INDEX('Lorri 401b'!L:L,MATCH('Retirement Calculator'!A939,'Lorri 401b'!N:N,0),0)</f>
        <v>-14897562.51576432</v>
      </c>
      <c r="S939" s="25">
        <f t="shared" ca="1" si="787"/>
        <v>-17951526.667882174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-3075119.6142720389</v>
      </c>
      <c r="R940" s="25">
        <f t="array" aca="1" ref="R940" ca="1">INDEX('Lorri 401b'!L:L,MATCH('Retirement Calculator'!A940,'Lorri 401b'!N:N,0),0)</f>
        <v>-14981381.226859229</v>
      </c>
      <c r="S940" s="25">
        <f t="shared" ca="1" si="787"/>
        <v>-18056500.841131266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-3096363.2241852004</v>
      </c>
      <c r="R941" s="25">
        <f t="array" aca="1" ref="R941" ca="1">INDEX('Lorri 401b'!L:L,MATCH('Retirement Calculator'!A941,'Lorri 401b'!N:N,0),0)</f>
        <v>-15065549.182583699</v>
      </c>
      <c r="S941" s="25">
        <f t="shared" ca="1" si="787"/>
        <v>-18161912.406768899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-3117695.3491396667</v>
      </c>
      <c r="R942" s="25">
        <f t="array" aca="1" ref="R942" ca="1">INDEX('Lorri 401b'!L:L,MATCH('Retirement Calculator'!A942,'Lorri 401b'!N:N,0),0)</f>
        <v>-15150067.838123688</v>
      </c>
      <c r="S942" s="25">
        <f t="shared" ca="1" si="787"/>
        <v>-18267763.187263355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-3139116.35794811</v>
      </c>
      <c r="R943" s="25">
        <f t="array" aca="1" ref="R943" ca="1">INDEX('Lorri 401b'!L:L,MATCH('Retirement Calculator'!A943,'Lorri 401b'!N:N,0),0)</f>
        <v>-15234938.654728428</v>
      </c>
      <c r="S943" s="25">
        <f t="shared" ca="1" si="787"/>
        <v>-18374055.012676537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-3160626.6209599217</v>
      </c>
      <c r="R944" s="25">
        <f t="array" aca="1" ref="R944" ca="1">INDEX('Lorri 401b'!L:L,MATCH('Retirement Calculator'!A944,'Lorri 401b'!N:N,0),0)</f>
        <v>-15320163.099735687</v>
      </c>
      <c r="S944" s="25">
        <f t="shared" ca="1" si="787"/>
        <v>-18480789.720695607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-3182226.5100676161</v>
      </c>
      <c r="R945" s="25">
        <f t="array" aca="1" ref="R945" ca="1">INDEX('Lorri 401b'!L:L,MATCH('Retirement Calculator'!A945,'Lorri 401b'!N:N,0),0)</f>
        <v>-15405742.646597141</v>
      </c>
      <c r="S945" s="25">
        <f t="shared" ca="1" si="787"/>
        <v>-18587969.156664759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-3203916.398713259</v>
      </c>
      <c r="R946" s="25">
        <f t="array" aca="1" ref="R946" ca="1">INDEX('Lorri 401b'!L:L,MATCH('Retirement Calculator'!A946,'Lorri 401b'!N:N,0),0)</f>
        <v>-15491678.774903852</v>
      </c>
      <c r="S946" s="25">
        <f t="shared" ca="1" si="787"/>
        <v>-18695595.17361711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-3225696.6618949254</v>
      </c>
      <c r="R947" s="25">
        <f t="array" aca="1" ref="R947" ca="1">INDEX('Lorri 401b'!L:L,MATCH('Retirement Calculator'!A947,'Lorri 401b'!N:N,0),0)</f>
        <v>-15577972.970411843</v>
      </c>
      <c r="S947" s="25">
        <f t="shared" ca="1" si="787"/>
        <v>-18803669.632306769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-3247567.6761731822</v>
      </c>
      <c r="R948" s="25">
        <f t="array" aca="1" ref="R948" ca="1">INDEX('Lorri 401b'!L:L,MATCH('Retirement Calculator'!A948,'Lorri 401b'!N:N,0),0)</f>
        <v>-15664626.725067781</v>
      </c>
      <c r="S948" s="25">
        <f t="shared" ca="1" si="787"/>
        <v>-18912194.401240963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-3269529.8196775983</v>
      </c>
      <c r="R949" s="25">
        <f t="array" aca="1" ref="R949" ca="1">INDEX('Lorri 401b'!L:L,MATCH('Retirement Calculator'!A949,'Lorri 401b'!N:N,0),0)</f>
        <v>-15751641.537034787</v>
      </c>
      <c r="S949" s="25">
        <f t="shared" ca="1" si="787"/>
        <v>-19021171.356712386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-3291583.4721132829</v>
      </c>
      <c r="R950" s="25">
        <f t="array" aca="1" ref="R950" ca="1">INDEX('Lorri 401b'!L:L,MATCH('Retirement Calculator'!A950,'Lorri 401b'!N:N,0),0)</f>
        <v>-15839018.910718322</v>
      </c>
      <c r="S950" s="25">
        <f t="shared" ca="1" si="787"/>
        <v>-19130602.382831603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-3313729.0147674493</v>
      </c>
      <c r="R951" s="25">
        <f t="array" aca="1" ref="R951" ca="1">INDEX('Lorri 401b'!L:L,MATCH('Retirement Calculator'!A951,'Lorri 401b'!N:N,0),0)</f>
        <v>-15926760.356792204</v>
      </c>
      <c r="S951" s="25">
        <f t="shared" ca="1" si="787"/>
        <v>-19240489.371559653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-3335966.8305160082</v>
      </c>
      <c r="R952" s="25">
        <f t="array" aca="1" ref="R952" ca="1">INDEX('Lorri 401b'!L:L,MATCH('Retirement Calculator'!A952,'Lorri 401b'!N:N,0),0)</f>
        <v>-16014867.392224729</v>
      </c>
      <c r="S952" s="25">
        <f t="shared" ca="1" si="787"/>
        <v>-19350834.222740736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-3358297.3038301864</v>
      </c>
      <c r="R953" s="25">
        <f t="array" aca="1" ref="R953" ca="1">INDEX('Lorri 401b'!L:L,MATCH('Retirement Calculator'!A953,'Lorri 401b'!N:N,0),0)</f>
        <v>-16103341.540304888</v>
      </c>
      <c r="S953" s="25">
        <f t="shared" ca="1" si="787"/>
        <v>-19461638.844135076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-3380720.8207831737</v>
      </c>
      <c r="R954" s="25">
        <f t="array" aca="1" ref="R954" ca="1">INDEX('Lorri 401b'!L:L,MATCH('Retirement Calculator'!A954,'Lorri 401b'!N:N,0),0)</f>
        <v>-16192184.330668716</v>
      </c>
      <c r="S954" s="25">
        <f t="shared" ca="1" si="787"/>
        <v>-19572905.151451889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-3403237.7690567984</v>
      </c>
      <c r="R955" s="25">
        <f t="array" aca="1" ref="R955" ca="1">INDEX('Lorri 401b'!L:L,MATCH('Retirement Calculator'!A955,'Lorri 401b'!N:N,0),0)</f>
        <v>-16281397.299325725</v>
      </c>
      <c r="S955" s="25">
        <f t="shared" ca="1" si="787"/>
        <v>-19684635.068382524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-3425848.5379482298</v>
      </c>
      <c r="R956" s="25">
        <f t="array" aca="1" ref="R956" ca="1">INDEX('Lorri 401b'!L:L,MATCH('Retirement Calculator'!A956,'Lorri 401b'!N:N,0),0)</f>
        <v>-16370981.988685472</v>
      </c>
      <c r="S956" s="25">
        <f t="shared" ca="1" si="787"/>
        <v>-19796830.526633702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-3448553.518376709</v>
      </c>
      <c r="R957" s="25">
        <f t="array" aca="1" ref="R957" ca="1">INDEX('Lorri 401b'!L:L,MATCH('Retirement Calculator'!A957,'Lorri 401b'!N:N,0),0)</f>
        <v>-16460939.947584217</v>
      </c>
      <c r="S957" s="25">
        <f t="shared" ca="1" si="787"/>
        <v>-19909493.465960927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-3471353.1028903066</v>
      </c>
      <c r="R958" s="25">
        <f t="array" aca="1" ref="R958" ca="1">INDEX('Lorri 401b'!L:L,MATCH('Retirement Calculator'!A958,'Lorri 401b'!N:N,0),0)</f>
        <v>-16551272.731311709</v>
      </c>
      <c r="S958" s="25">
        <f t="shared" ca="1" si="787"/>
        <v>-20022625.834202014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-3494247.6856727111</v>
      </c>
      <c r="R959" s="25">
        <f t="array" aca="1" ref="R959" ca="1">INDEX('Lorri 401b'!L:L,MATCH('Retirement Calculator'!A959,'Lorri 401b'!N:N,0),0)</f>
        <v>-16641981.901638065</v>
      </c>
      <c r="S959" s="25">
        <f t="shared" ca="1" si="787"/>
        <v>-20136229.587310776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-3517237.6625500419</v>
      </c>
      <c r="R960" s="25">
        <f t="array" aca="1" ref="R960" ca="1">INDEX('Lorri 401b'!L:L,MATCH('Retirement Calculator'!A960,'Lorri 401b'!N:N,0),0)</f>
        <v>-16733069.02684078</v>
      </c>
      <c r="S960" s="25">
        <f t="shared" ca="1" si="787"/>
        <v>-20250306.689390823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-3540323.4309976953</v>
      </c>
      <c r="R961" s="25">
        <f t="array" aca="1" ref="R961" ca="1">INDEX('Lorri 401b'!L:L,MATCH('Retirement Calculator'!A961,'Lorri 401b'!N:N,0),0)</f>
        <v>-16824535.681731839</v>
      </c>
      <c r="S961" s="25">
        <f t="shared" ca="1" si="787"/>
        <v>-20364859.112729535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-3563505.3901472138</v>
      </c>
      <c r="R962" s="25">
        <f t="array" aca="1" ref="R962" ca="1">INDEX('Lorri 401b'!L:L,MATCH('Retirement Calculator'!A962,'Lorri 401b'!N:N,0),0)</f>
        <v>-16916383.447684944</v>
      </c>
      <c r="S962" s="25">
        <f t="shared" ca="1" si="787"/>
        <v>-20479888.837832157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-3586783.9407931888</v>
      </c>
      <c r="R963" s="25">
        <f t="array" aca="1" ref="R963" ca="1">INDEX('Lorri 401b'!L:L,MATCH('Retirement Calculator'!A963,'Lorri 401b'!N:N,0),0)</f>
        <v>-17008613.912662853</v>
      </c>
      <c r="S963" s="25">
        <f t="shared" ca="1" si="787"/>
        <v>-20595397.853456043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-3610159.4854001882</v>
      </c>
      <c r="R964" s="25">
        <f t="array" aca="1" ref="R964" ca="1">INDEX('Lorri 401b'!L:L,MATCH('Retirement Calculator'!A964,'Lorri 401b'!N:N,0),0)</f>
        <v>-17101228.671244837</v>
      </c>
      <c r="S964" s="25">
        <f t="shared" ca="1" si="787"/>
        <v>-20711388.156645026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-3633632.4281097171</v>
      </c>
      <c r="R965" s="25">
        <f t="array" aca="1" ref="R965" ca="1">INDEX('Lorri 401b'!L:L,MATCH('Retirement Calculator'!A965,'Lorri 401b'!N:N,0),0)</f>
        <v>-17194229.324654244</v>
      </c>
      <c r="S965" s="25">
        <f t="shared" ca="1" si="787"/>
        <v>-20827861.752763961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-3657203.1747472021</v>
      </c>
      <c r="R966" s="25">
        <f t="array" aca="1" ref="R966" ca="1">INDEX('Lorri 401b'!L:L,MATCH('Retirement Calculator'!A966,'Lorri 401b'!N:N,0),0)</f>
        <v>-17287617.480786193</v>
      </c>
      <c r="S966" s="25">
        <f t="shared" ca="1" si="787"/>
        <v>-20944820.655533396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-3680872.13282901</v>
      </c>
      <c r="R967" s="25">
        <f t="array" aca="1" ref="R967" ca="1">INDEX('Lorri 401b'!L:L,MATCH('Retirement Calculator'!A967,'Lorri 401b'!N:N,0),0)</f>
        <v>-17381394.754235357</v>
      </c>
      <c r="S967" s="25">
        <f t="shared" ca="1" si="787"/>
        <v>-21062266.887064368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-3704639.7115694922</v>
      </c>
      <c r="R968" s="25">
        <f t="array" aca="1" ref="R968" ca="1">INDEX('Lorri 401b'!L:L,MATCH('Retirement Calculator'!A968,'Lorri 401b'!N:N,0),0)</f>
        <v>-17475562.766323894</v>
      </c>
      <c r="S968" s="25">
        <f t="shared" ca="1" si="787"/>
        <v>-21180202.477893386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-3728506.3218880598</v>
      </c>
      <c r="R969" s="25">
        <f t="array" aca="1" ref="R969" ca="1">INDEX('Lorri 401b'!L:L,MATCH('Retirement Calculator'!A969,'Lorri 401b'!N:N,0),0)</f>
        <v>-17570123.145129465</v>
      </c>
      <c r="S969" s="25">
        <f t="shared" ca="1" si="787"/>
        <v>-21298629.467017524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-3752472.3764162883</v>
      </c>
      <c r="R970" s="25">
        <f t="array" aca="1" ref="R970" ca="1">INDEX('Lorri 401b'!L:L,MATCH('Retirement Calculator'!A970,'Lorri 401b'!N:N,0),0)</f>
        <v>-17665077.525513392</v>
      </c>
      <c r="S970" s="25">
        <f t="shared" ca="1" si="787"/>
        <v>-21417549.90192968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-3776538.289505051</v>
      </c>
      <c r="R971" s="25">
        <f t="array" aca="1" ref="R971" ca="1">INDEX('Lorri 401b'!L:L,MATCH('Retirement Calculator'!A971,'Lorri 401b'!N:N,0),0)</f>
        <v>-17760427.549148921</v>
      </c>
      <c r="S971" s="25">
        <f t="shared" ca="1" si="787"/>
        <v>-21536965.838653971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-3800704.4772316832</v>
      </c>
      <c r="R972" s="25">
        <f t="array" aca="1" ref="R972" ca="1">INDEX('Lorri 401b'!L:L,MATCH('Retirement Calculator'!A972,'Lorri 401b'!N:N,0),0)</f>
        <v>-17856174.864549596</v>
      </c>
      <c r="S972" s="25">
        <f t="shared" ca="1" si="787"/>
        <v>-21656879.341781281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-3824971.3574071764</v>
      </c>
      <c r="R973" s="25">
        <f t="array" aca="1" ref="R973" ca="1">INDEX('Lorri 401b'!L:L,MATCH('Retirement Calculator'!A973,'Lorri 401b'!N:N,0),0)</f>
        <v>-17952321.127097774</v>
      </c>
      <c r="S973" s="25">
        <f t="shared" ca="1" si="787"/>
        <v>-21777292.484504949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-3849339.3495834009</v>
      </c>
      <c r="R974" s="25">
        <f t="array" aca="1" ref="R974" ca="1">INDEX('Lorri 401b'!L:L,MATCH('Retirement Calculator'!A974,'Lorri 401b'!N:N,0),0)</f>
        <v>-18048867.999073237</v>
      </c>
      <c r="S974" s="25">
        <f t="shared" ca="1" si="787"/>
        <v>-21898207.348656639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-3873808.8750603599</v>
      </c>
      <c r="R975" s="25">
        <f t="array" aca="1" ref="R975" ca="1">INDEX('Lorri 401b'!L:L,MATCH('Retirement Calculator'!A975,'Lorri 401b'!N:N,0),0)</f>
        <v>-18145817.149681929</v>
      </c>
      <c r="S975" s="25">
        <f t="shared" ca="1" si="787"/>
        <v>-22019626.02474229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-3898380.3568934728</v>
      </c>
      <c r="R976" s="25">
        <f t="array" aca="1" ref="R976" ca="1">INDEX('Lorri 401b'!L:L,MATCH('Retirement Calculator'!A976,'Lorri 401b'!N:N,0),0)</f>
        <v>-18243170.255084828</v>
      </c>
      <c r="S976" s="25">
        <f t="shared" ca="1" si="787"/>
        <v>-22141550.6119783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-3923054.2199008903</v>
      </c>
      <c r="R977" s="25">
        <f t="array" aca="1" ref="R977" ca="1">INDEX('Lorri 401b'!L:L,MATCH('Retirement Calculator'!A977,'Lorri 401b'!N:N,0),0)</f>
        <v>-18340928.998426903</v>
      </c>
      <c r="S977" s="25">
        <f t="shared" ca="1" si="787"/>
        <v>-22263983.218327794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-3947830.8906708388</v>
      </c>
      <c r="R978" s="25">
        <f t="array" aca="1" ref="R978" ca="1">INDEX('Lorri 401b'!L:L,MATCH('Retirement Calculator'!A978,'Lorri 401b'!N:N,0),0)</f>
        <v>-18439095.069866236</v>
      </c>
      <c r="S978" s="25">
        <f t="shared" ca="1" si="787"/>
        <v>-22386925.960537076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-3972710.797568995</v>
      </c>
      <c r="R979" s="25">
        <f t="array" aca="1" ref="R979" ca="1">INDEX('Lorri 401b'!L:L,MATCH('Retirement Calculator'!A979,'Lorri 401b'!N:N,0),0)</f>
        <v>-18537670.166603234</v>
      </c>
      <c r="S979" s="25">
        <f t="shared" ca="1" si="787"/>
        <v>-22510380.964172229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-3997694.370745894</v>
      </c>
      <c r="R980" s="25">
        <f t="array" aca="1" ref="R980" ca="1">INDEX('Lorri 401b'!L:L,MATCH('Retirement Calculator'!A980,'Lorri 401b'!N:N,0),0)</f>
        <v>-18636655.992909968</v>
      </c>
      <c r="S980" s="25">
        <f t="shared" ca="1" si="787"/>
        <v>-22634350.363655861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-4022782.0421443633</v>
      </c>
      <c r="R981" s="25">
        <f t="array" aca="1" ref="R981" ca="1">INDEX('Lorri 401b'!L:L,MATCH('Retirement Calculator'!A981,'Lorri 401b'!N:N,0),0)</f>
        <v>-18736054.260159649</v>
      </c>
      <c r="S981" s="25">
        <f t="shared" ca="1" si="787"/>
        <v>-22758836.302304011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-4047974.2455069926</v>
      </c>
      <c r="R982" s="25">
        <f t="array" aca="1" ref="R982" ca="1">INDEX('Lorri 401b'!L:L,MATCH('Retirement Calculator'!A982,'Lorri 401b'!N:N,0),0)</f>
        <v>-18835866.686856203</v>
      </c>
      <c r="S982" s="25">
        <f t="shared" ca="1" si="787"/>
        <v>-22883840.932363197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-4073271.4163836329</v>
      </c>
      <c r="R983" s="25">
        <f t="array" aca="1" ref="R983" ca="1">INDEX('Lorri 401b'!L:L,MATCH('Retirement Calculator'!A983,'Lorri 401b'!N:N,0),0)</f>
        <v>-18936094.998663992</v>
      </c>
      <c r="S983" s="25">
        <f t="shared" ca="1" si="787"/>
        <v>-23009366.415047623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-4098673.9921389259</v>
      </c>
      <c r="R984" s="25">
        <f t="array" aca="1" ref="R984" ca="1">INDEX('Lorri 401b'!L:L,MATCH('Retirement Calculator'!A984,'Lorri 401b'!N:N,0),0)</f>
        <v>-19036740.928437646</v>
      </c>
      <c r="S984" s="25">
        <f t="shared" ca="1" si="787"/>
        <v>-23135414.920576572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-4124182.4119598661</v>
      </c>
      <c r="R985" s="25">
        <f t="array" aca="1" ref="R985" ca="1">INDEX('Lorri 401b'!L:L,MATCH('Retirement Calculator'!A985,'Lorri 401b'!N:N,0),0)</f>
        <v>-19137806.216252025</v>
      </c>
      <c r="S985" s="25">
        <f t="shared" ca="1" si="787"/>
        <v>-23261988.628211893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-4149797.1168633937</v>
      </c>
      <c r="R986" s="25">
        <f t="array" aca="1" ref="R986" ca="1">INDEX('Lorri 401b'!L:L,MATCH('Retirement Calculator'!A986,'Lorri 401b'!N:N,0),0)</f>
        <v>-19239292.609432299</v>
      </c>
      <c r="S986" s="25">
        <f t="shared" ca="1" si="787"/>
        <v>-23389089.726295691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-4175518.549704019</v>
      </c>
      <c r="R987" s="25">
        <f t="array" aca="1" ref="R987" ca="1">INDEX('Lorri 401b'!L:L,MATCH('Retirement Calculator'!A987,'Lorri 401b'!N:N,0),0)</f>
        <v>-19341201.862584155</v>
      </c>
      <c r="S987" s="25">
        <f t="shared" ca="1" si="787"/>
        <v>-23516720.412288174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-4201347.1551814806</v>
      </c>
      <c r="R988" s="25">
        <f t="array" aca="1" ref="R988" ca="1">INDEX('Lorri 401b'!L:L,MATCH('Retirement Calculator'!A988,'Lorri 401b'!N:N,0),0)</f>
        <v>-19443535.737624142</v>
      </c>
      <c r="S988" s="25">
        <f t="shared" ca="1" si="787"/>
        <v>-23644882.892805621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-4227283.3798484318</v>
      </c>
      <c r="R989" s="25">
        <f t="array" aca="1" ref="R989" ca="1">INDEX('Lorri 401b'!L:L,MATCH('Retirement Calculator'!A989,'Lorri 401b'!N:N,0),0)</f>
        <v>-19546296.00381013</v>
      </c>
      <c r="S989" s="25">
        <f t="shared" ca="1" si="787"/>
        <v>-23773579.383658562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-4253327.6721181618</v>
      </c>
      <c r="R990" s="25">
        <f t="array" aca="1" ref="R990" ca="1">INDEX('Lorri 401b'!L:L,MATCH('Retirement Calculator'!A990,'Lorri 401b'!N:N,0),0)</f>
        <v>-19649484.437771894</v>
      </c>
      <c r="S990" s="25">
        <f t="shared" ca="1" si="787"/>
        <v>-23902812.109890055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-4279480.4822723484</v>
      </c>
      <c r="R991" s="25">
        <f t="array" aca="1" ref="R991" ca="1">INDEX('Lorri 401b'!L:L,MATCH('Retirement Calculator'!A991,'Lorri 401b'!N:N,0),0)</f>
        <v>-19753102.823541831</v>
      </c>
      <c r="S991" s="25">
        <f t="shared" ca="1" si="787"/>
        <v>-24032583.305814181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-4305742.2624688447</v>
      </c>
      <c r="R992" s="25">
        <f t="array" aca="1" ref="R992" ca="1">INDEX('Lorri 401b'!L:L,MATCH('Retirement Calculator'!A992,'Lorri 401b'!N:N,0),0)</f>
        <v>-19857152.952585809</v>
      </c>
      <c r="S992" s="25">
        <f t="shared" ca="1" si="787"/>
        <v>-24162895.215054654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-4332113.466749493</v>
      </c>
      <c r="R993" s="25">
        <f t="array" aca="1" ref="R993" ca="1">INDEX('Lorri 401b'!L:L,MATCH('Retirement Calculator'!A993,'Lorri 401b'!N:N,0),0)</f>
        <v>-19961636.623834137</v>
      </c>
      <c r="S993" s="25">
        <f t="shared" ca="1" si="787"/>
        <v>-24293750.09058363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-4358594.5510479771</v>
      </c>
      <c r="R994" s="25">
        <f t="array" aca="1" ref="R994" ca="1">INDEX('Lorri 401b'!L:L,MATCH('Retirement Calculator'!A994,'Lorri 401b'!N:N,0),0)</f>
        <v>-20066555.643712666</v>
      </c>
      <c r="S994" s="25">
        <f t="shared" ca="1" si="787"/>
        <v>-24425150.194760643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-4385185.9731977051</v>
      </c>
      <c r="R995" s="25">
        <f t="array" aca="1" ref="R995" ca="1">INDEX('Lorri 401b'!L:L,MATCH('Retirement Calculator'!A995,'Lorri 401b'!N:N,0),0)</f>
        <v>-20171911.826174024</v>
      </c>
      <c r="S995" s="25">
        <f t="shared" ca="1" si="787"/>
        <v>-24557097.799371731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-4411888.1929397238</v>
      </c>
      <c r="R996" s="25">
        <f t="array" aca="1" ref="R996" ca="1">INDEX('Lorri 401b'!L:L,MATCH('Retirement Calculator'!A996,'Lorri 401b'!N:N,0),0)</f>
        <v>-20277706.992728971</v>
      </c>
      <c r="S996" s="25">
        <f t="shared" ca="1" si="787"/>
        <v>-24689595.185668696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-4438701.671930667</v>
      </c>
      <c r="R997" s="25">
        <f t="array" aca="1" ref="R997" ca="1">INDEX('Lorri 401b'!L:L,MATCH('Retirement Calculator'!A997,'Lorri 401b'!N:N,0),0)</f>
        <v>-20383942.972477898</v>
      </c>
      <c r="S997" s="25">
        <f t="shared" ca="1" si="787"/>
        <v>-24822644.644408565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-4465626.8737507397</v>
      </c>
      <c r="R998" s="25">
        <f t="array" aca="1" ref="R998" ca="1">INDEX('Lorri 401b'!L:L,MATCH('Retirement Calculator'!A998,'Lorri 401b'!N:N,0),0)</f>
        <v>-20490621.602142446</v>
      </c>
      <c r="S998" s="25">
        <f t="shared" ca="1" si="787"/>
        <v>-24956248.475893185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-4492664.2639117287</v>
      </c>
      <c r="R999" s="25">
        <f t="array" aca="1" ref="R999" ca="1">INDEX('Lorri 401b'!L:L,MATCH('Retirement Calculator'!A999,'Lorri 401b'!N:N,0),0)</f>
        <v>-20597744.72609726</v>
      </c>
      <c r="S999" s="25">
        <f t="shared" ca="1" si="787"/>
        <v>-25090408.990008987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-4519814.3098650556</v>
      </c>
      <c r="R1000" s="25">
        <f t="array" aca="1" ref="R1000" ca="1">INDEX('Lorri 401b'!L:L,MATCH('Retirement Calculator'!A1000,'Lorri 401b'!N:N,0),0)</f>
        <v>-20705314.196401887</v>
      </c>
      <c r="S1000" s="25">
        <f t="shared" ca="1" si="787"/>
        <v>-25225128.506266944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-4547077.4810098549</v>
      </c>
      <c r="R1001" s="25">
        <f t="array" aca="1" ref="R1001" ca="1">INDEX('Lorri 401b'!L:L,MATCH('Retirement Calculator'!A1001,'Lorri 401b'!N:N,0),0)</f>
        <v>-20813331.872832783</v>
      </c>
      <c r="S1001" s="25">
        <f t="shared" ca="1" si="787"/>
        <v>-25360409.353842638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-4574454.2487010909</v>
      </c>
      <c r="R1002" s="25">
        <f t="array" aca="1" ref="R1002" ca="1">INDEX('Lorri 401b'!L:L,MATCH('Retirement Calculator'!A1002,'Lorri 401b'!N:N,0),0)</f>
        <v>-20921799.622915473</v>
      </c>
      <c r="S1002" s="25">
        <f t="shared" ca="1" si="787"/>
        <v>-25496253.871616565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-4601945.0862577064</v>
      </c>
      <c r="R1003" s="25">
        <f t="array" aca="1" ref="R1003" ca="1">INDEX('Lorri 401b'!L:L,MATCH('Retirement Calculator'!A1003,'Lorri 401b'!N:N,0),0)</f>
        <v>-21030719.321956843</v>
      </c>
      <c r="S1003" s="25">
        <f t="shared" ca="1" si="787"/>
        <v>-25632664.40821455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-4629550.4689708082</v>
      </c>
      <c r="R1004" s="25">
        <f t="array" aca="1" ref="R1004" ca="1">INDEX('Lorri 401b'!L:L,MATCH('Retirement Calculator'!A1004,'Lorri 401b'!N:N,0),0)</f>
        <v>-21140092.853077553</v>
      </c>
      <c r="S1004" s="25">
        <f t="shared" ca="1" si="787"/>
        <v>-25769643.322048362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-4657270.8741118815</v>
      </c>
      <c r="R1005" s="25">
        <f t="array" aca="1" ref="R1005" ca="1">INDEX('Lorri 401b'!L:L,MATCH('Retirement Calculator'!A1005,'Lorri 401b'!N:N,0),0)</f>
        <v>-21249922.1072446</v>
      </c>
      <c r="S1005" s="25">
        <f t="shared" ca="1" si="787"/>
        <v>-25907192.981356479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-4685106.7809410421</v>
      </c>
      <c r="R1006" s="25">
        <f t="array" aca="1" ref="R1006" ca="1">INDEX('Lorri 401b'!L:L,MATCH('Retirement Calculator'!A1006,'Lorri 401b'!N:N,0),0)</f>
        <v>-21360208.983304005</v>
      </c>
      <c r="S1006" s="25">
        <f t="shared" ca="1" si="787"/>
        <v>-26045315.764245048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-4713058.6707153246</v>
      </c>
      <c r="R1007" s="25">
        <f t="array" aca="1" ref="R1007" ca="1">INDEX('Lorri 401b'!L:L,MATCH('Retirement Calculator'!A1007,'Lorri 401b'!N:N,0),0)</f>
        <v>-21470955.388013661</v>
      </c>
      <c r="S1007" s="25">
        <f t="shared" ca="1" si="787"/>
        <v>-26184014.058728985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-4741127.0266969996</v>
      </c>
      <c r="R1008" s="25">
        <f t="array" aca="1" ref="R1008" ca="1">INDEX('Lorri 401b'!L:L,MATCH('Retirement Calculator'!A1008,'Lorri 401b'!N:N,0),0)</f>
        <v>-21582163.236076273</v>
      </c>
      <c r="S1008" s="25">
        <f t="shared" ca="1" si="787"/>
        <v>-26323290.262773272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-4769312.3341619316</v>
      </c>
      <c r="R1009" s="25">
        <f t="array" aca="1" ref="R1009" ca="1">INDEX('Lorri 401b'!L:L,MATCH('Retirement Calculator'!A1009,'Lorri 401b'!N:N,0),0)</f>
        <v>-21693834.45017248</v>
      </c>
      <c r="S1009" s="25">
        <f t="shared" ca="1" si="787"/>
        <v>-26463146.784334414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-4797615.0804079678</v>
      </c>
      <c r="R1010" s="25">
        <f t="array" aca="1" ref="R1010" ca="1">INDEX('Lorri 401b'!L:L,MATCH('Retirement Calculator'!A1010,'Lorri 401b'!N:N,0),0)</f>
        <v>-21805970.960994087</v>
      </c>
      <c r="S1010" s="25">
        <f t="shared" ca="1" si="787"/>
        <v>-26603586.041402057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-4826035.754763362</v>
      </c>
      <c r="R1011" s="25">
        <f t="array" aca="1" ref="R1011" ca="1">INDEX('Lorri 401b'!L:L,MATCH('Retirement Calculator'!A1011,'Lorri 401b'!N:N,0),0)</f>
        <v>-21918574.707277451</v>
      </c>
      <c r="S1011" s="25">
        <f t="shared" ca="1" si="787"/>
        <v>-26744610.462040812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-4854574.8485952374</v>
      </c>
      <c r="R1012" s="25">
        <f t="array" aca="1" ref="R1012" ca="1">INDEX('Lorri 401b'!L:L,MATCH('Retirement Calculator'!A1012,'Lorri 401b'!N:N,0),0)</f>
        <v>-22031647.635836996</v>
      </c>
      <c r="S1012" s="25">
        <f t="shared" ca="1" si="787"/>
        <v>-26886222.484432235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-4883232.8553180788</v>
      </c>
      <c r="R1013" s="25">
        <f t="array" aca="1" ref="R1013" ca="1">INDEX('Lorri 401b'!L:L,MATCH('Retirement Calculator'!A1013,'Lorri 401b'!N:N,0),0)</f>
        <v>-22145191.701598871</v>
      </c>
      <c r="S1013" s="25">
        <f t="shared" ca="1" si="787"/>
        <v>-27028424.556916952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-4912010.2704022657</v>
      </c>
      <c r="R1014" s="25">
        <f t="array" aca="1" ref="R1014" ca="1">INDEX('Lorri 401b'!L:L,MATCH('Retirement Calculator'!A1014,'Lorri 401b'!N:N,0),0)</f>
        <v>-22259208.867634755</v>
      </c>
      <c r="S1014" s="25">
        <f t="shared" ca="1" si="787"/>
        <v>-27171219.138037018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-4940907.5913826367</v>
      </c>
      <c r="R1015" s="25">
        <f t="array" aca="1" ref="R1015" ca="1">INDEX('Lorri 401b'!L:L,MATCH('Retirement Calculator'!A1015,'Lorri 401b'!N:N,0),0)</f>
        <v>-22373701.105195787</v>
      </c>
      <c r="S1015" s="25">
        <f t="shared" ca="1" si="787"/>
        <v>-27314608.696578424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-4969925.3178670928</v>
      </c>
      <c r="R1016" s="25">
        <f t="array" aca="1" ref="R1016" ca="1">INDEX('Lorri 401b'!L:L,MATCH('Retirement Calculator'!A1016,'Lorri 401b'!N:N,0),0)</f>
        <v>-22488670.393746659</v>
      </c>
      <c r="S1016" s="25">
        <f t="shared" ca="1" si="787"/>
        <v>-27458595.711613752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-4999063.9515452338</v>
      </c>
      <c r="R1017" s="25">
        <f t="array" aca="1" ref="R1017" ca="1">INDEX('Lorri 401b'!L:L,MATCH('Retirement Calculator'!A1017,'Lorri 401b'!N:N,0),0)</f>
        <v>-22604118.720999826</v>
      </c>
      <c r="S1017" s="25">
        <f t="shared" ca="1" si="787"/>
        <v>-27603182.672545061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-5028323.9961970337</v>
      </c>
      <c r="R1018" s="25">
        <f t="array" aca="1" ref="R1018" ca="1">INDEX('Lorri 401b'!L:L,MATCH('Retirement Calculator'!A1018,'Lorri 401b'!N:N,0),0)</f>
        <v>-22720048.082949881</v>
      </c>
      <c r="S1018" s="25">
        <f t="shared" ca="1" si="787"/>
        <v>-27748372.079146914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-5057705.9577015489</v>
      </c>
      <c r="R1019" s="25">
        <f t="array" aca="1" ref="R1019" ca="1">INDEX('Lorri 401b'!L:L,MATCH('Retirement Calculator'!A1019,'Lorri 401b'!N:N,0),0)</f>
        <v>-22836460.483908061</v>
      </c>
      <c r="S1019" s="25">
        <f t="shared" ca="1" si="787"/>
        <v>-27894166.44160961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-5087210.344045667</v>
      </c>
      <c r="R1020" s="25">
        <f t="array" aca="1" ref="R1020" ca="1">INDEX('Lorri 401b'!L:L,MATCH('Retirement Calculator'!A1020,'Lorri 401b'!N:N,0),0)</f>
        <v>-22953357.936536901</v>
      </c>
      <c r="S1020" s="25">
        <f t="shared" ca="1" si="787"/>
        <v>-28040568.28058257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-5116837.6653328855</v>
      </c>
      <c r="R1021" s="25">
        <f t="array" aca="1" ref="R1021" ca="1">INDEX('Lorri 401b'!L:L,MATCH('Retirement Calculator'!A1021,'Lorri 401b'!N:N,0),0)</f>
        <v>-23070742.461885028</v>
      </c>
      <c r="S1021" s="25">
        <f t="shared" ca="1" si="787"/>
        <v>-28187580.127217911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-5146588.4337921338</v>
      </c>
      <c r="R1022" s="25">
        <f t="array" aca="1" ref="R1022" ca="1">INDEX('Lorri 401b'!L:L,MATCH('Retirement Calculator'!A1022,'Lorri 401b'!N:N,0),0)</f>
        <v>-23188616.089422103</v>
      </c>
      <c r="S1022" s="25">
        <f t="shared" ca="1" si="787"/>
        <v>-28335204.523214236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-5176463.1637866292</v>
      </c>
      <c r="R1023" s="25">
        <f t="array" aca="1" ref="R1023" ca="1">INDEX('Lorri 401b'!L:L,MATCH('Retirement Calculator'!A1023,'Lorri 401b'!N:N,0),0)</f>
        <v>-23306980.857073918</v>
      </c>
      <c r="S1023" s="25">
        <f t="shared" ca="1" si="787"/>
        <v>-28483444.020860545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-5206462.3718227679</v>
      </c>
      <c r="R1024" s="25">
        <f t="array" aca="1" ref="R1024" ca="1">INDEX('Lorri 401b'!L:L,MATCH('Retirement Calculator'!A1024,'Lorri 401b'!N:N,0),0)</f>
        <v>-23425838.811257616</v>
      </c>
      <c r="S1024" s="25">
        <f t="shared" ca="1" si="787"/>
        <v>-28632301.183080383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-5236586.5765590575</v>
      </c>
      <c r="R1025" s="25">
        <f t="array" aca="1" ref="R1025" ca="1">INDEX('Lorri 401b'!L:L,MATCH('Retirement Calculator'!A1025,'Lorri 401b'!N:N,0),0)</f>
        <v>-23545192.006917078</v>
      </c>
      <c r="S1025" s="25">
        <f t="shared" ca="1" si="787"/>
        <v>-28781778.583476134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-5266836.2988150818</v>
      </c>
      <c r="R1026" s="25">
        <f t="array" aca="1" ref="R1026" ca="1">INDEX('Lorri 401b'!L:L,MATCH('Retirement Calculator'!A1026,'Lorri 401b'!N:N,0),0)</f>
        <v>-23665042.507558454</v>
      </c>
      <c r="S1026" s="25">
        <f t="shared" ca="1" si="787"/>
        <v>-28931878.806373537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-5297212.0615805062</v>
      </c>
      <c r="R1027" s="25">
        <f t="array" aca="1" ref="R1027" ca="1">INDEX('Lorri 401b'!L:L,MATCH('Retirement Calculator'!A1027,'Lorri 401b'!N:N,0),0)</f>
        <v>-23785392.385285836</v>
      </c>
      <c r="S1027" s="25">
        <f t="shared" ca="1" si="787"/>
        <v>-29082604.446866341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-5327714.39002412</v>
      </c>
      <c r="R1028" s="25">
        <f t="array" aca="1" ref="R1028" ca="1">INDEX('Lorri 401b'!L:L,MATCH('Retirement Calculator'!A1028,'Lorri 401b'!N:N,0),0)</f>
        <v>-23906243.720837083</v>
      </c>
      <c r="S1028" s="25">
        <f t="shared" ca="1" si="787"/>
        <v>-29233958.110861205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-5358343.8115029149</v>
      </c>
      <c r="R1029" s="25">
        <f t="array" aca="1" ref="R1029" ca="1">INDEX('Lorri 401b'!L:L,MATCH('Retirement Calculator'!A1029,'Lorri 401b'!N:N,0),0)</f>
        <v>-24027598.603619792</v>
      </c>
      <c r="S1029" s="25">
        <f t="shared" ca="1" si="787"/>
        <v>-29385942.415122706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-5389100.8555712048</v>
      </c>
      <c r="R1030" s="25">
        <f t="array" aca="1" ref="R1030" ca="1">INDEX('Lorri 401b'!L:L,MATCH('Retirement Calculator'!A1030,'Lorri 401b'!N:N,0),0)</f>
        <v>-24149459.131747428</v>
      </c>
      <c r="S1030" s="25">
        <f t="shared" ca="1" si="787"/>
        <v>-29538559.987318635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-5419986.0539897792</v>
      </c>
      <c r="R1031" s="25">
        <f t="array" aca="1" ref="R1031" ca="1">INDEX('Lorri 401b'!L:L,MATCH('Retirement Calculator'!A1031,'Lorri 401b'!N:N,0),0)</f>
        <v>-24271827.412075598</v>
      </c>
      <c r="S1031" s="25">
        <f t="shared" ref="S1031:S1171" ca="1" si="1047">SUM(Q1031:R1031)</f>
        <v>-29691813.466065377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-5450999.940735098</v>
      </c>
      <c r="R1032" s="25">
        <f t="array" aca="1" ref="R1032" ca="1">INDEX('Lorri 401b'!L:L,MATCH('Retirement Calculator'!A1032,'Lorri 401b'!N:N,0),0)</f>
        <v>-24394705.560238469</v>
      </c>
      <c r="S1032" s="25">
        <f t="shared" ca="1" si="1047"/>
        <v>-29845705.500973567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-5482143.0520085227</v>
      </c>
      <c r="R1033" s="25">
        <f t="array" aca="1" ref="R1033" ca="1">INDEX('Lorri 401b'!L:L,MATCH('Retirement Calculator'!A1033,'Lorri 401b'!N:N,0),0)</f>
        <v>-24518095.700685352</v>
      </c>
      <c r="S1033" s="25">
        <f t="shared" ca="1" si="1047"/>
        <v>-30000238.752693877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-5513415.926245586</v>
      </c>
      <c r="R1034" s="25">
        <f t="array" aca="1" ref="R1034" ca="1">INDEX('Lorri 401b'!L:L,MATCH('Retirement Calculator'!A1034,'Lorri 401b'!N:N,0),0)</f>
        <v>-24641999.966717429</v>
      </c>
      <c r="S1034" s="25">
        <f t="shared" ca="1" si="1047"/>
        <v>-30155415.892963015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-5544819.1041253041</v>
      </c>
      <c r="R1035" s="25">
        <f t="array" aca="1" ref="R1035" ca="1">INDEX('Lorri 401b'!L:L,MATCH('Retirement Calculator'!A1035,'Lorri 401b'!N:N,0),0)</f>
        <v>-24766420.50052464</v>
      </c>
      <c r="S1035" s="25">
        <f t="shared" ca="1" si="1047"/>
        <v>-30311239.604649946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-5576353.1285795206</v>
      </c>
      <c r="R1036" s="25">
        <f t="array" aca="1" ref="R1036" ca="1">INDEX('Lorri 401b'!L:L,MATCH('Retirement Calculator'!A1036,'Lorri 401b'!N:N,0),0)</f>
        <v>-24891359.453222714</v>
      </c>
      <c r="S1036" s="25">
        <f t="shared" ca="1" si="1047"/>
        <v>-30467712.581802234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-5608018.5448022969</v>
      </c>
      <c r="R1037" s="25">
        <f t="array" aca="1" ref="R1037" ca="1">INDEX('Lorri 401b'!L:L,MATCH('Retirement Calculator'!A1037,'Lorri 401b'!N:N,0),0)</f>
        <v>-25016818.984890364</v>
      </c>
      <c r="S1037" s="25">
        <f t="shared" ca="1" si="1047"/>
        <v>-30624837.529692661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-5639815.9002593346</v>
      </c>
      <c r="R1038" s="25">
        <f t="array" aca="1" ref="R1038" ca="1">INDEX('Lorri 401b'!L:L,MATCH('Retirement Calculator'!A1038,'Lorri 401b'!N:N,0),0)</f>
        <v>-25142801.264606629</v>
      </c>
      <c r="S1038" s="25">
        <f t="shared" ca="1" si="1047"/>
        <v>-30782617.164865963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-5671745.7446974432</v>
      </c>
      <c r="R1039" s="25">
        <f t="array" aca="1" ref="R1039" ca="1">INDEX('Lorri 401b'!L:L,MATCH('Retirement Calculator'!A1039,'Lorri 401b'!N:N,0),0)</f>
        <v>-25269308.470488377</v>
      </c>
      <c r="S1039" s="25">
        <f t="shared" ca="1" si="1047"/>
        <v>-30941054.215185821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-5703808.6301540434</v>
      </c>
      <c r="R1040" s="25">
        <f t="array" aca="1" ref="R1040" ca="1">INDEX('Lorri 401b'!L:L,MATCH('Retirement Calculator'!A1040,'Lorri 401b'!N:N,0),0)</f>
        <v>-25396342.789727967</v>
      </c>
      <c r="S1040" s="25">
        <f t="shared" ca="1" si="1047"/>
        <v>-31100151.419882011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-5736005.1109667132</v>
      </c>
      <c r="R1041" s="25">
        <f t="array" aca="1" ref="R1041" ca="1">INDEX('Lorri 401b'!L:L,MATCH('Retirement Calculator'!A1041,'Lorri 401b'!N:N,0),0)</f>
        <v>-25523906.418631054</v>
      </c>
      <c r="S1041" s="25">
        <f t="shared" ca="1" si="1047"/>
        <v>-31259911.529597767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-5768335.743782769</v>
      </c>
      <c r="R1042" s="25">
        <f t="array" aca="1" ref="R1042" ca="1">INDEX('Lorri 401b'!L:L,MATCH('Retirement Calculator'!A1042,'Lorri 401b'!N:N,0),0)</f>
        <v>-25652001.562654573</v>
      </c>
      <c r="S1042" s="25">
        <f t="shared" ca="1" si="1047"/>
        <v>-31420337.306437343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-5800801.0875688922</v>
      </c>
      <c r="R1043" s="25">
        <f t="array" aca="1" ref="R1043" ca="1">INDEX('Lorri 401b'!L:L,MATCH('Retirement Calculator'!A1043,'Lorri 401b'!N:N,0),0)</f>
        <v>-25780630.436444856</v>
      </c>
      <c r="S1043" s="25">
        <f t="shared" ca="1" si="1047"/>
        <v>-31581431.52401375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-5833401.7036207905</v>
      </c>
      <c r="R1044" s="25">
        <f t="array" aca="1" ref="R1044" ca="1">INDEX('Lorri 401b'!L:L,MATCH('Retirement Calculator'!A1044,'Lorri 401b'!N:N,0),0)</f>
        <v>-25909795.263875932</v>
      </c>
      <c r="S1044" s="25">
        <f t="shared" ca="1" si="1047"/>
        <v>-31743196.967496723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-5866138.1555729052</v>
      </c>
      <c r="R1045" s="25">
        <f t="array" aca="1" ref="R1045" ca="1">INDEX('Lorri 401b'!L:L,MATCH('Retirement Calculator'!A1045,'Lorri 401b'!N:N,0),0)</f>
        <v>-26039498.27808797</v>
      </c>
      <c r="S1045" s="25">
        <f t="shared" ca="1" si="1047"/>
        <v>-31905636.433660876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-5899011.0094081536</v>
      </c>
      <c r="R1046" s="25">
        <f t="array" aca="1" ref="R1046" ca="1">INDEX('Lorri 401b'!L:L,MATCH('Retirement Calculator'!A1046,'Lorri 401b'!N:N,0),0)</f>
        <v>-26169741.721525893</v>
      </c>
      <c r="S1046" s="25">
        <f t="shared" ca="1" si="1047"/>
        <v>-32068752.730934046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-5932020.8334677154</v>
      </c>
      <c r="R1047" s="25">
        <f t="array" aca="1" ref="R1047" ca="1">INDEX('Lorri 401b'!L:L,MATCH('Retirement Calculator'!A1047,'Lorri 401b'!N:N,0),0)</f>
        <v>-26300527.845978137</v>
      </c>
      <c r="S1047" s="25">
        <f t="shared" ca="1" si="1047"/>
        <v>-32232548.679445852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-5965168.1984608592</v>
      </c>
      <c r="R1048" s="25">
        <f t="array" aca="1" ref="R1048" ca="1">INDEX('Lorri 401b'!L:L,MATCH('Retirement Calculator'!A1048,'Lorri 401b'!N:N,0),0)</f>
        <v>-26431858.912615601</v>
      </c>
      <c r="S1048" s="25">
        <f t="shared" ca="1" si="1047"/>
        <v>-32397027.111076459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-5998453.6774748079</v>
      </c>
      <c r="R1049" s="25">
        <f t="array" aca="1" ref="R1049" ca="1">INDEX('Lorri 401b'!L:L,MATCH('Retirement Calculator'!A1049,'Lorri 401b'!N:N,0),0)</f>
        <v>-26563737.19203072</v>
      </c>
      <c r="S1049" s="25">
        <f t="shared" ca="1" si="1047"/>
        <v>-32562190.869505528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-6031877.845984648</v>
      </c>
      <c r="R1050" s="25">
        <f t="array" aca="1" ref="R1050" ca="1">INDEX('Lorri 401b'!L:L,MATCH('Retirement Calculator'!A1050,'Lorri 401b'!N:N,0),0)</f>
        <v>-26696164.964276735</v>
      </c>
      <c r="S1050" s="25">
        <f t="shared" ca="1" si="1047"/>
        <v>-32728042.810261384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-6065441.2818632787</v>
      </c>
      <c r="R1051" s="25">
        <f t="array" aca="1" ref="R1051" ca="1">INDEX('Lorri 401b'!L:L,MATCH('Retirement Calculator'!A1051,'Lorri 401b'!N:N,0),0)</f>
        <v>-26829144.518907111</v>
      </c>
      <c r="S1051" s="25">
        <f t="shared" ca="1" si="1047"/>
        <v>-32894585.800770391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-6099144.5653914036</v>
      </c>
      <c r="R1052" s="25">
        <f t="array" aca="1" ref="R1052" ca="1">INDEX('Lorri 401b'!L:L,MATCH('Retirement Calculator'!A1052,'Lorri 401b'!N:N,0),0)</f>
        <v>-26962678.155015111</v>
      </c>
      <c r="S1052" s="25">
        <f t="shared" ca="1" si="1047"/>
        <v>-33061822.720406514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-6132988.2792675626</v>
      </c>
      <c r="R1053" s="25">
        <f t="array" aca="1" ref="R1053" ca="1">INDEX('Lorri 401b'!L:L,MATCH('Retirement Calculator'!A1053,'Lorri 401b'!N:N,0),0)</f>
        <v>-27096768.181273561</v>
      </c>
      <c r="S1053" s="25">
        <f t="shared" ca="1" si="1047"/>
        <v>-33229756.460541122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-6166973.0086182058</v>
      </c>
      <c r="R1054" s="25">
        <f t="array" aca="1" ref="R1054" ca="1">INDEX('Lorri 401b'!L:L,MATCH('Retirement Calculator'!A1054,'Lorri 401b'!N:N,0),0)</f>
        <v>-27231416.915974755</v>
      </c>
      <c r="S1054" s="25">
        <f t="shared" ca="1" si="1047"/>
        <v>-33398389.924592961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-6201099.3410078101</v>
      </c>
      <c r="R1055" s="25">
        <f t="array" aca="1" ref="R1055" ca="1">INDEX('Lorri 401b'!L:L,MATCH('Retirement Calculator'!A1055,'Lorri 401b'!N:N,0),0)</f>
        <v>-27366626.687070537</v>
      </c>
      <c r="S1055" s="25">
        <f t="shared" ca="1" si="1047"/>
        <v>-33567726.028078347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-6235367.8664490376</v>
      </c>
      <c r="R1056" s="25">
        <f t="array" aca="1" ref="R1056" ca="1">INDEX('Lorri 401b'!L:L,MATCH('Retirement Calculator'!A1056,'Lorri 401b'!N:N,0),0)</f>
        <v>-27502399.832212552</v>
      </c>
      <c r="S1056" s="25">
        <f t="shared" ca="1" si="1047"/>
        <v>-33737767.698661588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-6269779.1774129365</v>
      </c>
      <c r="R1057" s="25">
        <f t="array" aca="1" ref="R1057" ca="1">INDEX('Lorri 401b'!L:L,MATCH('Retirement Calculator'!A1057,'Lorri 401b'!N:N,0),0)</f>
        <v>-27638738.698792659</v>
      </c>
      <c r="S1057" s="25">
        <f t="shared" ca="1" si="1047"/>
        <v>-33908517.876205593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-6304333.8688391848</v>
      </c>
      <c r="R1058" s="25">
        <f t="array" aca="1" ref="R1058" ca="1">INDEX('Lorri 401b'!L:L,MATCH('Retirement Calculator'!A1058,'Lorri 401b'!N:N,0),0)</f>
        <v>-27775645.643983517</v>
      </c>
      <c r="S1058" s="25">
        <f t="shared" ca="1" si="1047"/>
        <v>-34079979.512822703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-6339032.5381463757</v>
      </c>
      <c r="R1059" s="25">
        <f t="array" aca="1" ref="R1059" ca="1">INDEX('Lorri 401b'!L:L,MATCH('Retirement Calculator'!A1059,'Lorri 401b'!N:N,0),0)</f>
        <v>-27913123.034779336</v>
      </c>
      <c r="S1059" s="25">
        <f t="shared" ca="1" si="1047"/>
        <v>-34252155.572925709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-6373875.785242347</v>
      </c>
      <c r="R1060" s="25">
        <f t="array" aca="1" ref="R1060" ca="1">INDEX('Lorri 401b'!L:L,MATCH('Retirement Calculator'!A1060,'Lorri 401b'!N:N,0),0)</f>
        <v>-28051173.248036806</v>
      </c>
      <c r="S1060" s="25">
        <f t="shared" ca="1" si="1047"/>
        <v>-34425049.033279151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-6408864.2125345515</v>
      </c>
      <c r="R1061" s="25">
        <f t="array" aca="1" ref="R1061" ca="1">INDEX('Lorri 401b'!L:L,MATCH('Retirement Calculator'!A1061,'Lorri 401b'!N:N,0),0)</f>
        <v>-28189798.670516182</v>
      </c>
      <c r="S1061" s="25">
        <f t="shared" ca="1" si="1047"/>
        <v>-34598662.883050732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-6443998.4249404734</v>
      </c>
      <c r="R1062" s="25">
        <f t="array" aca="1" ref="R1062" ca="1">INDEX('Lorri 401b'!L:L,MATCH('Retirement Calculator'!A1062,'Lorri 401b'!N:N,0),0)</f>
        <v>-28329001.698922552</v>
      </c>
      <c r="S1062" s="25">
        <f t="shared" ca="1" si="1047"/>
        <v>-34773000.123863026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-6479279.0298980866</v>
      </c>
      <c r="R1063" s="25">
        <f t="array" aca="1" ref="R1063" ca="1">INDEX('Lorri 401b'!L:L,MATCH('Retirement Calculator'!A1063,'Lorri 401b'!N:N,0),0)</f>
        <v>-28468784.739947286</v>
      </c>
      <c r="S1063" s="25">
        <f t="shared" ca="1" si="1047"/>
        <v>-34948063.769845374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-6514706.6373763569</v>
      </c>
      <c r="R1064" s="25">
        <f t="array" aca="1" ref="R1064" ca="1">INDEX('Lorri 401b'!L:L,MATCH('Retirement Calculator'!A1064,'Lorri 401b'!N:N,0),0)</f>
        <v>-28609150.210309621</v>
      </c>
      <c r="S1064" s="25">
        <f t="shared" ca="1" si="1047"/>
        <v>-35123856.847685978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-6550281.8598857867</v>
      </c>
      <c r="R1065" s="25">
        <f t="array" aca="1" ref="R1065" ca="1">INDEX('Lorri 401b'!L:L,MATCH('Retirement Calculator'!A1065,'Lorri 401b'!N:N,0),0)</f>
        <v>-28750100.536798466</v>
      </c>
      <c r="S1065" s="25">
        <f t="shared" ca="1" si="1047"/>
        <v>-35300382.396684252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-6586005.3124890057</v>
      </c>
      <c r="R1066" s="25">
        <f t="array" aca="1" ref="R1066" ca="1">INDEX('Lorri 401b'!L:L,MATCH('Retirement Calculator'!A1066,'Lorri 401b'!N:N,0),0)</f>
        <v>-28891638.156314347</v>
      </c>
      <c r="S1066" s="25">
        <f t="shared" ca="1" si="1047"/>
        <v>-35477643.468803354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-6621877.6128114043</v>
      </c>
      <c r="R1067" s="25">
        <f t="array" aca="1" ref="R1067" ca="1">INDEX('Lorri 401b'!L:L,MATCH('Retirement Calculator'!A1067,'Lorri 401b'!N:N,0),0)</f>
        <v>-29033765.515911546</v>
      </c>
      <c r="S1067" s="25">
        <f t="shared" ca="1" si="1047"/>
        <v>-35655643.128722951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-6657899.3810518133</v>
      </c>
      <c r="R1068" s="25">
        <f t="array" aca="1" ref="R1068" ca="1">INDEX('Lorri 401b'!L:L,MATCH('Retirement Calculator'!A1068,'Lorri 401b'!N:N,0),0)</f>
        <v>-29176485.0728404</v>
      </c>
      <c r="S1068" s="25">
        <f t="shared" ca="1" si="1047"/>
        <v>-35834384.453892216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-6694071.2399932239</v>
      </c>
      <c r="R1069" s="25">
        <f t="array" aca="1" ref="R1069" ca="1">INDEX('Lorri 401b'!L:L,MATCH('Retirement Calculator'!A1069,'Lorri 401b'!N:N,0),0)</f>
        <v>-29319799.294589791</v>
      </c>
      <c r="S1069" s="25">
        <f t="shared" ca="1" si="1047"/>
        <v>-36013870.534583017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-6730393.8150135567</v>
      </c>
      <c r="R1070" s="25">
        <f t="array" aca="1" ref="R1070" ca="1">INDEX('Lorri 401b'!L:L,MATCH('Retirement Calculator'!A1070,'Lorri 401b'!N:N,0),0)</f>
        <v>-29463710.658929802</v>
      </c>
      <c r="S1070" s="25">
        <f t="shared" ca="1" si="1047"/>
        <v>-36194104.47394336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-6766867.7340964749</v>
      </c>
      <c r="R1071" s="25">
        <f t="array" aca="1" ref="R1071" ca="1">INDEX('Lorri 401b'!L:L,MATCH('Retirement Calculator'!A1071,'Lorri 401b'!N:N,0),0)</f>
        <v>-29608221.653954566</v>
      </c>
      <c r="S1071" s="25">
        <f t="shared" ca="1" si="1047"/>
        <v>-36375089.38805104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-6803493.6278422382</v>
      </c>
      <c r="R1072" s="25">
        <f t="array" aca="1" ref="R1072" ca="1">INDEX('Lorri 401b'!L:L,MATCH('Retirement Calculator'!A1072,'Lorri 401b'!N:N,0),0)</f>
        <v>-29753334.778125264</v>
      </c>
      <c r="S1072" s="25">
        <f t="shared" ca="1" si="1047"/>
        <v>-36556828.405967504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-6840272.1294786092</v>
      </c>
      <c r="R1073" s="25">
        <f t="array" aca="1" ref="R1073" ca="1">INDEX('Lorri 401b'!L:L,MATCH('Retirement Calculator'!A1073,'Lorri 401b'!N:N,0),0)</f>
        <v>-29899052.540313341</v>
      </c>
      <c r="S1073" s="25">
        <f t="shared" ca="1" si="1047"/>
        <v>-36739324.669791952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-6877203.8748717979</v>
      </c>
      <c r="R1074" s="25">
        <f t="array" aca="1" ref="R1074" ca="1">INDEX('Lorri 401b'!L:L,MATCH('Retirement Calculator'!A1074,'Lorri 401b'!N:N,0),0)</f>
        <v>-30045377.459843867</v>
      </c>
      <c r="S1074" s="25">
        <f t="shared" ca="1" si="1047"/>
        <v>-36922581.334715664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-6914289.5025374582</v>
      </c>
      <c r="R1075" s="25">
        <f t="array" aca="1" ref="R1075" ca="1">INDEX('Lorri 401b'!L:L,MATCH('Retirement Calculator'!A1075,'Lorri 401b'!N:N,0),0)</f>
        <v>-30192312.066539105</v>
      </c>
      <c r="S1075" s="25">
        <f t="shared" ca="1" si="1047"/>
        <v>-37106601.56907656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-6951529.6536517255</v>
      </c>
      <c r="R1076" s="25">
        <f t="array" aca="1" ref="R1076" ca="1">INDEX('Lorri 401b'!L:L,MATCH('Retirement Calculator'!A1076,'Lorri 401b'!N:N,0),0)</f>
        <v>-30339858.900762241</v>
      </c>
      <c r="S1076" s="25">
        <f t="shared" ca="1" si="1047"/>
        <v>-37291388.554413967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-6988924.9720623028</v>
      </c>
      <c r="R1077" s="25">
        <f t="array" aca="1" ref="R1077" ca="1">INDEX('Lorri 401b'!L:L,MATCH('Retirement Calculator'!A1077,'Lorri 401b'!N:N,0),0)</f>
        <v>-30488020.513461307</v>
      </c>
      <c r="S1077" s="25">
        <f t="shared" ca="1" si="1047"/>
        <v>-37476945.485523611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-7026476.10429959</v>
      </c>
      <c r="R1078" s="25">
        <f t="array" aca="1" ref="R1078" ca="1">INDEX('Lorri 401b'!L:L,MATCH('Retirement Calculator'!A1078,'Lorri 401b'!N:N,0),0)</f>
        <v>-30636799.466213282</v>
      </c>
      <c r="S1078" s="25">
        <f t="shared" ca="1" si="1047"/>
        <v>-37663275.570512876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-7064183.6995878667</v>
      </c>
      <c r="R1079" s="25">
        <f t="array" aca="1" ref="R1079" ca="1">INDEX('Lorri 401b'!L:L,MATCH('Retirement Calculator'!A1079,'Lorri 401b'!N:N,0),0)</f>
        <v>-30786198.331268393</v>
      </c>
      <c r="S1079" s="25">
        <f t="shared" ca="1" si="1047"/>
        <v>-37850382.030856259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-7102048.4098565103</v>
      </c>
      <c r="R1080" s="25">
        <f t="array" aca="1" ref="R1080" ca="1">INDEX('Lorri 401b'!L:L,MATCH('Retirement Calculator'!A1080,'Lorri 401b'!N:N,0),0)</f>
        <v>-30936219.691594567</v>
      </c>
      <c r="S1080" s="25">
        <f t="shared" ca="1" si="1047"/>
        <v>-38038268.101451077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-7140070.8897512741</v>
      </c>
      <c r="R1081" s="25">
        <f t="array" aca="1" ref="R1081" ca="1">INDEX('Lorri 401b'!L:L,MATCH('Retirement Calculator'!A1081,'Lorri 401b'!N:N,0),0)</f>
        <v>-31086866.140922099</v>
      </c>
      <c r="S1081" s="25">
        <f t="shared" ca="1" si="1047"/>
        <v>-38226937.03067337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-7178251.7966455994</v>
      </c>
      <c r="R1082" s="25">
        <f t="array" aca="1" ref="R1082" ca="1">INDEX('Lorri 401b'!L:L,MATCH('Retirement Calculator'!A1082,'Lorri 401b'!N:N,0),0)</f>
        <v>-31238140.283788495</v>
      </c>
      <c r="S1082" s="25">
        <f t="shared" ca="1" si="1047"/>
        <v>-38416392.080434091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-7216591.7906519845</v>
      </c>
      <c r="R1083" s="25">
        <f t="array" aca="1" ref="R1083" ca="1">INDEX('Lorri 401b'!L:L,MATCH('Retirement Calculator'!A1083,'Lorri 401b'!N:N,0),0)</f>
        <v>-31390044.735583503</v>
      </c>
      <c r="S1083" s="25">
        <f t="shared" ca="1" si="1047"/>
        <v>-38606636.526235491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-7255091.5346333962</v>
      </c>
      <c r="R1084" s="25">
        <f t="array" aca="1" ref="R1084" ca="1">INDEX('Lorri 401b'!L:L,MATCH('Retirement Calculator'!A1084,'Lorri 401b'!N:N,0),0)</f>
        <v>-31542582.122594323</v>
      </c>
      <c r="S1084" s="25">
        <f t="shared" ca="1" si="1047"/>
        <v>-38797673.657227717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-7293751.6942147296</v>
      </c>
      <c r="R1085" s="25">
        <f t="array" aca="1" ref="R1085" ca="1">INDEX('Lorri 401b'!L:L,MATCH('Retirement Calculator'!A1085,'Lorri 401b'!N:N,0),0)</f>
        <v>-31695755.08205102</v>
      </c>
      <c r="S1085" s="25">
        <f t="shared" ca="1" si="1047"/>
        <v>-38989506.776265748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-7332572.9377943194</v>
      </c>
      <c r="R1086" s="25">
        <f t="array" aca="1" ref="R1086" ca="1">INDEX('Lorri 401b'!L:L,MATCH('Retirement Calculator'!A1086,'Lorri 401b'!N:N,0),0)</f>
        <v>-31849566.262172122</v>
      </c>
      <c r="S1086" s="25">
        <f t="shared" ca="1" si="1047"/>
        <v>-39182139.199966438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-7371555.9365554899</v>
      </c>
      <c r="R1087" s="25">
        <f t="array" aca="1" ref="R1087" ca="1">INDEX('Lorri 401b'!L:L,MATCH('Retirement Calculator'!A1087,'Lorri 401b'!N:N,0),0)</f>
        <v>-32004018.322210394</v>
      </c>
      <c r="S1087" s="25">
        <f t="shared" ca="1" si="1047"/>
        <v>-39375574.258765884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-7410701.3644781662</v>
      </c>
      <c r="R1088" s="25">
        <f t="array" aca="1" ref="R1088" ca="1">INDEX('Lorri 401b'!L:L,MATCH('Retirement Calculator'!A1088,'Lorri 401b'!N:N,0),0)</f>
        <v>-32159113.932498824</v>
      </c>
      <c r="S1088" s="25">
        <f t="shared" ca="1" si="1047"/>
        <v>-39569815.296976991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-7450009.8983505201</v>
      </c>
      <c r="R1089" s="25">
        <f t="array" aca="1" ref="R1089" ca="1">INDEX('Lorri 401b'!L:L,MATCH('Retirement Calculator'!A1089,'Lorri 401b'!N:N,0),0)</f>
        <v>-32314855.77449679</v>
      </c>
      <c r="S1089" s="25">
        <f t="shared" ca="1" si="1047"/>
        <v>-39764865.672847308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-7489482.2177806748</v>
      </c>
      <c r="R1090" s="25">
        <f t="array" aca="1" ref="R1090" ca="1">INDEX('Lorri 401b'!L:L,MATCH('Retirement Calculator'!A1090,'Lorri 401b'!N:N,0),0)</f>
        <v>-32471246.540836416</v>
      </c>
      <c r="S1090" s="25">
        <f t="shared" ca="1" si="1047"/>
        <v>-39960728.758617088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-7529119.005208456</v>
      </c>
      <c r="R1091" s="25">
        <f t="array" aca="1" ref="R1091" ca="1">INDEX('Lorri 401b'!L:L,MATCH('Retirement Calculator'!A1091,'Lorri 401b'!N:N,0),0)</f>
        <v>-32628288.935369123</v>
      </c>
      <c r="S1091" s="25">
        <f t="shared" ca="1" si="1047"/>
        <v>-40157407.940577582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-7568920.9459171854</v>
      </c>
      <c r="R1092" s="25">
        <f t="array" aca="1" ref="R1092" ca="1">INDEX('Lorri 401b'!L:L,MATCH('Retirement Calculator'!A1092,'Lorri 401b'!N:N,0),0)</f>
        <v>-32785985.673212383</v>
      </c>
      <c r="S1092" s="25">
        <f t="shared" ca="1" si="1047"/>
        <v>-40354906.619129568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-7608888.7280455353</v>
      </c>
      <c r="R1093" s="25">
        <f t="array" aca="1" ref="R1093" ca="1">INDEX('Lorri 401b'!L:L,MATCH('Retirement Calculator'!A1093,'Lorri 401b'!N:N,0),0)</f>
        <v>-32944339.480796658</v>
      </c>
      <c r="S1093" s="25">
        <f t="shared" ca="1" si="1047"/>
        <v>-40553228.208842196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-7649023.0425994201</v>
      </c>
      <c r="R1094" s="25">
        <f t="array" aca="1" ref="R1094" ca="1">INDEX('Lorri 401b'!L:L,MATCH('Retirement Calculator'!A1094,'Lorri 401b'!N:N,0),0)</f>
        <v>-33103353.095912531</v>
      </c>
      <c r="S1094" s="25">
        <f t="shared" ca="1" si="1047"/>
        <v>-40752376.138511948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-7689324.5834639454</v>
      </c>
      <c r="R1095" s="25">
        <f t="array" aca="1" ref="R1095" ca="1">INDEX('Lorri 401b'!L:L,MATCH('Retirement Calculator'!A1095,'Lorri 401b'!N:N,0),0)</f>
        <v>-33263029.267758057</v>
      </c>
      <c r="S1095" s="25">
        <f t="shared" ca="1" si="1047"/>
        <v>-40952353.851222001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-7729794.0474154064</v>
      </c>
      <c r="R1096" s="25">
        <f t="array" aca="1" ref="R1096" ca="1">INDEX('Lorri 401b'!L:L,MATCH('Retirement Calculator'!A1096,'Lorri 401b'!N:N,0),0)</f>
        <v>-33423370.756986272</v>
      </c>
      <c r="S1096" s="25">
        <f t="shared" ca="1" si="1047"/>
        <v>-41153164.804401681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-7770432.1341333324</v>
      </c>
      <c r="R1097" s="25">
        <f t="array" aca="1" ref="R1097" ca="1">INDEX('Lorri 401b'!L:L,MATCH('Retirement Calculator'!A1097,'Lorri 401b'!N:N,0),0)</f>
        <v>-33584380.335752934</v>
      </c>
      <c r="S1097" s="25">
        <f t="shared" ca="1" si="1047"/>
        <v>-41354812.469886266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-7811239.5462125828</v>
      </c>
      <c r="R1098" s="25">
        <f t="array" aca="1" ref="R1098" ca="1">INDEX('Lorri 401b'!L:L,MATCH('Retirement Calculator'!A1098,'Lorri 401b'!N:N,0),0)</f>
        <v>-33746060.78776446</v>
      </c>
      <c r="S1098" s="25">
        <f t="shared" ca="1" si="1047"/>
        <v>-41557300.333977044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-7852216.9891754966</v>
      </c>
      <c r="R1099" s="25">
        <f t="array" aca="1" ref="R1099" ca="1">INDEX('Lorri 401b'!L:L,MATCH('Retirement Calculator'!A1099,'Lorri 401b'!N:N,0),0)</f>
        <v>-33908414.90832603</v>
      </c>
      <c r="S1099" s="25">
        <f t="shared" ca="1" si="1047"/>
        <v>-41760631.897501528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-7893365.1714840895</v>
      </c>
      <c r="R1100" s="25">
        <f t="array" aca="1" ref="R1100" ca="1">INDEX('Lorri 401b'!L:L,MATCH('Retirement Calculator'!A1100,'Lorri 401b'!N:N,0),0)</f>
        <v>-34071445.504389942</v>
      </c>
      <c r="S1100" s="25">
        <f t="shared" ca="1" si="1047"/>
        <v>-41964810.675874032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-7934684.8045523008</v>
      </c>
      <c r="R1101" s="25">
        <f t="array" aca="1" ref="R1101" ca="1">INDEX('Lorri 401b'!L:L,MATCH('Retirement Calculator'!A1101,'Lorri 401b'!N:N,0),0)</f>
        <v>-34235155.394604124</v>
      </c>
      <c r="S1101" s="25">
        <f t="shared" ca="1" si="1047"/>
        <v>-42169840.199156426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-7976176.6027582968</v>
      </c>
      <c r="R1102" s="25">
        <f t="array" aca="1" ref="R1102" ca="1">INDEX('Lorri 401b'!L:L,MATCH('Retirement Calculator'!A1102,'Lorri 401b'!N:N,0),0)</f>
        <v>-34399547.409360863</v>
      </c>
      <c r="S1102" s="25">
        <f t="shared" ca="1" si="1047"/>
        <v>-42375724.012119159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-8017841.2834568173</v>
      </c>
      <c r="R1103" s="25">
        <f t="array" aca="1" ref="R1103" ca="1">INDEX('Lorri 401b'!L:L,MATCH('Retirement Calculator'!A1103,'Lorri 401b'!N:N,0),0)</f>
        <v>-34564624.390845753</v>
      </c>
      <c r="S1103" s="25">
        <f t="shared" ca="1" si="1047"/>
        <v>-42582465.674302571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-8059679.5669915816</v>
      </c>
      <c r="R1104" s="25">
        <f t="array" aca="1" ref="R1104" ca="1">INDEX('Lorri 401b'!L:L,MATCH('Retirement Calculator'!A1104,'Lorri 401b'!N:N,0),0)</f>
        <v>-34730389.193086833</v>
      </c>
      <c r="S1104" s="25">
        <f t="shared" ca="1" si="1047"/>
        <v>-42790068.760078415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-8101692.1767077409</v>
      </c>
      <c r="R1105" s="25">
        <f t="array" aca="1" ref="R1105" ca="1">INDEX('Lorri 401b'!L:L,MATCH('Retirement Calculator'!A1105,'Lorri 401b'!N:N,0),0)</f>
        <v>-34896844.682003915</v>
      </c>
      <c r="S1105" s="25">
        <f t="shared" ca="1" si="1047"/>
        <v>-42998536.85871166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-8143879.838964384</v>
      </c>
      <c r="R1106" s="25">
        <f t="array" aca="1" ref="R1106" ca="1">INDEX('Lorri 401b'!L:L,MATCH('Retirement Calculator'!A1106,'Lorri 401b'!N:N,0),0)</f>
        <v>-35063993.735458151</v>
      </c>
      <c r="S1106" s="25">
        <f t="shared" ca="1" si="1047"/>
        <v>-43207873.574422538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-8186243.2831470966</v>
      </c>
      <c r="R1107" s="25">
        <f t="array" aca="1" ref="R1107" ca="1">INDEX('Lorri 401b'!L:L,MATCH('Retirement Calculator'!A1107,'Lorri 401b'!N:N,0),0)</f>
        <v>-35231839.243301779</v>
      </c>
      <c r="S1107" s="25">
        <f t="shared" ca="1" si="1047"/>
        <v>-43418082.526448876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-8228783.2416805709</v>
      </c>
      <c r="R1108" s="25">
        <f t="array" aca="1" ref="R1108" ca="1">INDEX('Lorri 401b'!L:L,MATCH('Retirement Calculator'!A1108,'Lorri 401b'!N:N,0),0)</f>
        <v>-35400384.107428089</v>
      </c>
      <c r="S1108" s="25">
        <f t="shared" ca="1" si="1047"/>
        <v>-43629167.349108659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-8271500.450041268</v>
      </c>
      <c r="R1109" s="25">
        <f t="array" aca="1" ref="R1109" ca="1">INDEX('Lorri 401b'!L:L,MATCH('Retirement Calculator'!A1109,'Lorri 401b'!N:N,0),0)</f>
        <v>-35569631.241821595</v>
      </c>
      <c r="S1109" s="25">
        <f t="shared" ca="1" si="1047"/>
        <v>-43841131.691862866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-8314395.6467701346</v>
      </c>
      <c r="R1110" s="25">
        <f t="array" aca="1" ref="R1110" ca="1">INDEX('Lorri 401b'!L:L,MATCH('Retirement Calculator'!A1110,'Lorri 401b'!N:N,0),0)</f>
        <v>-35739583.572608404</v>
      </c>
      <c r="S1110" s="25">
        <f t="shared" ca="1" si="1047"/>
        <v>-44053979.219378538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-8357469.5734853717</v>
      </c>
      <c r="R1111" s="25">
        <f t="array" aca="1" ref="R1111" ca="1">INDEX('Lorri 401b'!L:L,MATCH('Retirement Calculator'!A1111,'Lorri 401b'!N:N,0),0)</f>
        <v>-35910244.038106829</v>
      </c>
      <c r="S1111" s="25">
        <f t="shared" ca="1" si="1047"/>
        <v>-44267713.611592203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-8400722.9748952556</v>
      </c>
      <c r="R1112" s="25">
        <f t="array" aca="1" ref="R1112" ca="1">INDEX('Lorri 401b'!L:L,MATCH('Retirement Calculator'!A1112,'Lorri 401b'!N:N,0),0)</f>
        <v>-36081615.588878162</v>
      </c>
      <c r="S1112" s="25">
        <f t="shared" ca="1" si="1047"/>
        <v>-44482338.563773416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-8444156.5988110136</v>
      </c>
      <c r="R1113" s="25">
        <f t="array" aca="1" ref="R1113" ca="1">INDEX('Lorri 401b'!L:L,MATCH('Retirement Calculator'!A1113,'Lorri 401b'!N:N,0),0)</f>
        <v>-36253701.187777713</v>
      </c>
      <c r="S1113" s="25">
        <f t="shared" ca="1" si="1047"/>
        <v>-44697857.786588728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-8487771.1961597539</v>
      </c>
      <c r="R1114" s="25">
        <f t="array" aca="1" ref="R1114" ca="1">INDEX('Lorri 401b'!L:L,MATCH('Retirement Calculator'!A1114,'Lorri 401b'!N:N,0),0)</f>
        <v>-36426503.810006008</v>
      </c>
      <c r="S1114" s="25">
        <f t="shared" ca="1" si="1047"/>
        <v>-44914275.006165758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-8531567.5209974479</v>
      </c>
      <c r="R1115" s="25">
        <f t="array" aca="1" ref="R1115" ca="1">INDEX('Lorri 401b'!L:L,MATCH('Retirement Calculator'!A1115,'Lorri 401b'!N:N,0),0)</f>
        <v>-36600026.443160251</v>
      </c>
      <c r="S1115" s="25">
        <f t="shared" ca="1" si="1047"/>
        <v>-45131593.964157701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-8575546.3305219654</v>
      </c>
      <c r="R1116" s="25">
        <f t="array" aca="1" ref="R1116" ca="1">INDEX('Lorri 401b'!L:L,MATCH('Retirement Calculator'!A1116,'Lorri 401b'!N:N,0),0)</f>
        <v>-36774272.087285973</v>
      </c>
      <c r="S1116" s="25">
        <f t="shared" ca="1" si="1047"/>
        <v>-45349818.417807937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-8619708.3850861676</v>
      </c>
      <c r="R1117" s="25">
        <f t="array" aca="1" ref="R1117" ca="1">INDEX('Lorri 401b'!L:L,MATCH('Retirement Calculator'!A1117,'Lorri 401b'!N:N,0),0)</f>
        <v>-36949243.754928887</v>
      </c>
      <c r="S1117" s="25">
        <f t="shared" ca="1" si="1047"/>
        <v>-45568952.140015051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-8664054.4482110552</v>
      </c>
      <c r="R1118" s="25">
        <f t="array" aca="1" ref="R1118" ca="1">INDEX('Lorri 401b'!L:L,MATCH('Retirement Calculator'!A1118,'Lorri 401b'!N:N,0),0)</f>
        <v>-37124944.471186981</v>
      </c>
      <c r="S1118" s="25">
        <f t="shared" ca="1" si="1047"/>
        <v>-45788998.91939804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-8708585.2865989618</v>
      </c>
      <c r="R1119" s="25">
        <f t="array" aca="1" ref="R1119" ca="1">INDEX('Lorri 401b'!L:L,MATCH('Retirement Calculator'!A1119,'Lorri 401b'!N:N,0),0)</f>
        <v>-37301377.273762815</v>
      </c>
      <c r="S1119" s="25">
        <f t="shared" ca="1" si="1047"/>
        <v>-46009962.560361773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-8753301.6701468192</v>
      </c>
      <c r="R1120" s="25">
        <f t="array" aca="1" ref="R1120" ca="1">INDEX('Lorri 401b'!L:L,MATCH('Retirement Calculator'!A1120,'Lorri 401b'!N:N,0),0)</f>
        <v>-37478545.213016048</v>
      </c>
      <c r="S1120" s="25">
        <f t="shared" ca="1" si="1047"/>
        <v>-46231846.883162871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-8798204.371959459</v>
      </c>
      <c r="R1121" s="25">
        <f t="array" aca="1" ref="R1121" ca="1">INDEX('Lorri 401b'!L:L,MATCH('Retirement Calculator'!A1121,'Lorri 401b'!N:N,0),0)</f>
        <v>-37656451.352016173</v>
      </c>
      <c r="S1121" s="25">
        <f t="shared" ca="1" si="1047"/>
        <v>-46454655.723975629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-8843294.1683629844</v>
      </c>
      <c r="R1122" s="25">
        <f t="array" aca="1" ref="R1122" ca="1">INDEX('Lorri 401b'!L:L,MATCH('Retirement Calculator'!A1122,'Lorri 401b'!N:N,0),0)</f>
        <v>-37835098.76659546</v>
      </c>
      <c r="S1122" s="25">
        <f t="shared" ca="1" si="1047"/>
        <v>-46678392.934958443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-8888571.8389181923</v>
      </c>
      <c r="R1123" s="25">
        <f t="array" aca="1" ref="R1123" ca="1">INDEX('Lorri 401b'!L:L,MATCH('Retirement Calculator'!A1123,'Lorri 401b'!N:N,0),0)</f>
        <v>-38014490.545402162</v>
      </c>
      <c r="S1123" s="25">
        <f t="shared" ca="1" si="1047"/>
        <v>-46903062.384320356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-8934038.1664340459</v>
      </c>
      <c r="R1124" s="25">
        <f t="array" aca="1" ref="R1124" ca="1">INDEX('Lorri 401b'!L:L,MATCH('Retirement Calculator'!A1124,'Lorri 401b'!N:N,0),0)</f>
        <v>-38194629.789953895</v>
      </c>
      <c r="S1124" s="25">
        <f t="shared" ca="1" si="1047"/>
        <v>-47128667.956387937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-8979693.9369812161</v>
      </c>
      <c r="R1125" s="25">
        <f t="array" aca="1" ref="R1125" ca="1">INDEX('Lorri 401b'!L:L,MATCH('Retirement Calculator'!A1125,'Lorri 401b'!N:N,0),0)</f>
        <v>-38375519.614691257</v>
      </c>
      <c r="S1125" s="25">
        <f t="shared" ca="1" si="1047"/>
        <v>-47355213.551672474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-9025539.9399056658</v>
      </c>
      <c r="R1126" s="25">
        <f t="array" aca="1" ref="R1126" ca="1">INDEX('Lorri 401b'!L:L,MATCH('Retirement Calculator'!A1126,'Lorri 401b'!N:N,0),0)</f>
        <v>-38557163.147031695</v>
      </c>
      <c r="S1126" s="25">
        <f t="shared" ca="1" si="1047"/>
        <v>-47582703.08693736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-9071576.9678423014</v>
      </c>
      <c r="R1127" s="25">
        <f t="array" aca="1" ref="R1127" ca="1">INDEX('Lorri 401b'!L:L,MATCH('Retirement Calculator'!A1127,'Lorri 401b'!N:N,0),0)</f>
        <v>-38739563.527423546</v>
      </c>
      <c r="S1127" s="25">
        <f t="shared" ca="1" si="1047"/>
        <v>-47811140.495265849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-9117805.816728672</v>
      </c>
      <c r="R1128" s="25">
        <f t="array" aca="1" ref="R1128" ca="1">INDEX('Lorri 401b'!L:L,MATCH('Retirement Calculator'!A1128,'Lorri 401b'!N:N,0),0)</f>
        <v>-38922723.909400366</v>
      </c>
      <c r="S1128" s="25">
        <f t="shared" ca="1" si="1047"/>
        <v>-48040529.72612904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-9164227.285818737</v>
      </c>
      <c r="R1129" s="25">
        <f t="array" aca="1" ref="R1129" ca="1">INDEX('Lorri 401b'!L:L,MATCH('Retirement Calculator'!A1129,'Lorri 401b'!N:N,0),0)</f>
        <v>-39106647.459635422</v>
      </c>
      <c r="S1129" s="25">
        <f t="shared" ca="1" si="1047"/>
        <v>-48270874.745454162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-9210842.1776966769</v>
      </c>
      <c r="R1130" s="25">
        <f t="array" aca="1" ref="R1130" ca="1">INDEX('Lorri 401b'!L:L,MATCH('Retirement Calculator'!A1130,'Lorri 401b'!N:N,0),0)</f>
        <v>-39291337.357996456</v>
      </c>
      <c r="S1130" s="25">
        <f t="shared" ca="1" si="1047"/>
        <v>-48502179.535693131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-9257651.2982907742</v>
      </c>
      <c r="R1131" s="25">
        <f t="array" aca="1" ref="R1131" ca="1">INDEX('Lorri 401b'!L:L,MATCH('Retirement Calculator'!A1131,'Lorri 401b'!N:N,0),0)</f>
        <v>-39476796.797600664</v>
      </c>
      <c r="S1131" s="25">
        <f t="shared" ca="1" si="1047"/>
        <v>-48734448.095891438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-9304655.4568873476</v>
      </c>
      <c r="R1132" s="25">
        <f t="array" aca="1" ref="R1132" ca="1">INDEX('Lorri 401b'!L:L,MATCH('Retirement Calculator'!A1132,'Lorri 401b'!N:N,0),0)</f>
        <v>-39663028.98486989</v>
      </c>
      <c r="S1132" s="25">
        <f t="shared" ca="1" si="1047"/>
        <v>-48967684.441757239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-9351855.4661447387</v>
      </c>
      <c r="R1133" s="25">
        <f t="array" aca="1" ref="R1133" ca="1">INDEX('Lorri 401b'!L:L,MATCH('Retirement Calculator'!A1133,'Lorri 401b'!N:N,0),0)</f>
        <v>-39850037.139586069</v>
      </c>
      <c r="S1133" s="25">
        <f t="shared" ca="1" si="1047"/>
        <v>-49201892.605730809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-9399252.1421073694</v>
      </c>
      <c r="R1134" s="25">
        <f t="array" aca="1" ref="R1134" ca="1">INDEX('Lorri 401b'!L:L,MATCH('Retirement Calculator'!A1134,'Lorri 401b'!N:N,0),0)</f>
        <v>-40037824.494946897</v>
      </c>
      <c r="S1134" s="25">
        <f t="shared" ca="1" si="1047"/>
        <v>-49437076.637054265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-9446846.3042198457</v>
      </c>
      <c r="R1135" s="25">
        <f t="array" aca="1" ref="R1135" ca="1">INDEX('Lorri 401b'!L:L,MATCH('Retirement Calculator'!A1135,'Lorri 401b'!N:N,0),0)</f>
        <v>-40226394.297621727</v>
      </c>
      <c r="S1135" s="25">
        <f t="shared" ca="1" si="1047"/>
        <v>-49673240.601841569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-9494638.7753411233</v>
      </c>
      <c r="R1136" s="25">
        <f t="array" aca="1" ref="R1136" ca="1">INDEX('Lorri 401b'!L:L,MATCH('Retirement Calculator'!A1136,'Lorri 401b'!N:N,0),0)</f>
        <v>-40415749.807807706</v>
      </c>
      <c r="S1136" s="25">
        <f t="shared" ca="1" si="1047"/>
        <v>-49910388.58314883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-9542630.3817587402</v>
      </c>
      <c r="R1137" s="25">
        <f t="array" aca="1" ref="R1137" ca="1">INDEX('Lorri 401b'!L:L,MATCH('Retirement Calculator'!A1137,'Lorri 401b'!N:N,0),0)</f>
        <v>-40605894.299286127</v>
      </c>
      <c r="S1137" s="25">
        <f t="shared" ca="1" si="1047"/>
        <v>-50148524.681044869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-9590821.953203097</v>
      </c>
      <c r="R1138" s="25">
        <f t="array" aca="1" ref="R1138" ca="1">INDEX('Lorri 401b'!L:L,MATCH('Retirement Calculator'!A1138,'Lorri 401b'!N:N,0),0)</f>
        <v>-40796831.059479043</v>
      </c>
      <c r="S1138" s="25">
        <f t="shared" ca="1" si="1047"/>
        <v>-50387653.01268214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-9639214.3228618037</v>
      </c>
      <c r="R1139" s="25">
        <f t="array" aca="1" ref="R1139" ca="1">INDEX('Lorri 401b'!L:L,MATCH('Retirement Calculator'!A1139,'Lorri 401b'!N:N,0),0)</f>
        <v>-40988563.389506094</v>
      </c>
      <c r="S1139" s="25">
        <f t="shared" ca="1" si="1047"/>
        <v>-50627777.7123679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-9687808.3273940887</v>
      </c>
      <c r="R1140" s="25">
        <f t="array" aca="1" ref="R1140" ca="1">INDEX('Lorri 401b'!L:L,MATCH('Retirement Calculator'!A1140,'Lorri 401b'!N:N,0),0)</f>
        <v>-41181094.604241595</v>
      </c>
      <c r="S1140" s="25">
        <f t="shared" ca="1" si="1047"/>
        <v>-50868902.931635685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-9736604.8069452588</v>
      </c>
      <c r="R1141" s="25">
        <f t="array" aca="1" ref="R1141" ca="1">INDEX('Lorri 401b'!L:L,MATCH('Retirement Calculator'!A1141,'Lorri 401b'!N:N,0),0)</f>
        <v>-41374428.032371826</v>
      </c>
      <c r="S1141" s="25">
        <f t="shared" ca="1" si="1047"/>
        <v>-51111032.839317083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-9785604.6051612254</v>
      </c>
      <c r="R1142" s="25">
        <f t="array" aca="1" ref="R1142" ca="1">INDEX('Lorri 401b'!L:L,MATCH('Retirement Calculator'!A1142,'Lorri 401b'!N:N,0),0)</f>
        <v>-41568567.016452596</v>
      </c>
      <c r="S1142" s="25">
        <f t="shared" ca="1" si="1047"/>
        <v>-51354171.621613823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-9834808.5692030918</v>
      </c>
      <c r="R1143" s="25">
        <f t="array" aca="1" ref="R1143" ca="1">INDEX('Lorri 401b'!L:L,MATCH('Retirement Calculator'!A1143,'Lorri 401b'!N:N,0),0)</f>
        <v>-41763514.912967034</v>
      </c>
      <c r="S1143" s="25">
        <f t="shared" ca="1" si="1047"/>
        <v>-51598323.482170127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-9884217.5497618001</v>
      </c>
      <c r="R1144" s="25">
        <f t="array" aca="1" ref="R1144" ca="1">INDEX('Lorri 401b'!L:L,MATCH('Retirement Calculator'!A1144,'Lorri 401b'!N:N,0),0)</f>
        <v>-41959275.092383616</v>
      </c>
      <c r="S1144" s="25">
        <f t="shared" ca="1" si="1047"/>
        <v>-51843492.642145418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-9933832.4010728355</v>
      </c>
      <c r="R1145" s="25">
        <f t="array" aca="1" ref="R1145" ca="1">INDEX('Lorri 401b'!L:L,MATCH('Retirement Calculator'!A1145,'Lorri 401b'!N:N,0),0)</f>
        <v>-42155850.939214438</v>
      </c>
      <c r="S1145" s="25">
        <f t="shared" ca="1" si="1047"/>
        <v>-52089683.340287276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-9983653.9809310008</v>
      </c>
      <c r="R1146" s="25">
        <f t="array" aca="1" ref="R1146" ca="1">INDEX('Lorri 401b'!L:L,MATCH('Retirement Calculator'!A1146,'Lorri 401b'!N:N,0),0)</f>
        <v>-42353245.852073722</v>
      </c>
      <c r="S1146" s="25">
        <f t="shared" ca="1" si="1047"/>
        <v>-52336899.833004721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-10033683.150705241</v>
      </c>
      <c r="R1147" s="25">
        <f t="array" aca="1" ref="R1147" ca="1">INDEX('Lorri 401b'!L:L,MATCH('Retirement Calculator'!A1147,'Lorri 401b'!N:N,0),0)</f>
        <v>-42551463.24373658</v>
      </c>
      <c r="S1147" s="25">
        <f t="shared" ca="1" si="1047"/>
        <v>-52585146.394441821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-10083920.77535354</v>
      </c>
      <c r="R1148" s="25">
        <f t="array" aca="1" ref="R1148" ca="1">INDEX('Lorri 401b'!L:L,MATCH('Retirement Calculator'!A1148,'Lorri 401b'!N:N,0),0)</f>
        <v>-42750506.541198038</v>
      </c>
      <c r="S1148" s="25">
        <f t="shared" ca="1" si="1047"/>
        <v>-52834427.316551581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-10134367.723437874</v>
      </c>
      <c r="R1149" s="25">
        <f t="array" aca="1" ref="R1149" ca="1">INDEX('Lorri 401b'!L:L,MATCH('Retirement Calculator'!A1149,'Lorri 401b'!N:N,0),0)</f>
        <v>-42950379.185732253</v>
      </c>
      <c r="S1149" s="25">
        <f t="shared" ca="1" si="1047"/>
        <v>-53084746.909170128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-10185024.867139226</v>
      </c>
      <c r="R1150" s="25">
        <f t="array" aca="1" ref="R1150" ca="1">INDEX('Lorri 401b'!L:L,MATCH('Retirement Calculator'!A1150,'Lorri 401b'!N:N,0),0)</f>
        <v>-43151084.632952027</v>
      </c>
      <c r="S1150" s="25">
        <f t="shared" ca="1" si="1047"/>
        <v>-53336109.500091255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-10235893.082272667</v>
      </c>
      <c r="R1151" s="25">
        <f t="array" aca="1" ref="R1151" ca="1">INDEX('Lorri 401b'!L:L,MATCH('Retirement Calculator'!A1151,'Lorri 401b'!N:N,0),0)</f>
        <v>-43352626.35286855</v>
      </c>
      <c r="S1151" s="25">
        <f t="shared" ca="1" si="1047"/>
        <v>-53588519.435141221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-10286973.248302499</v>
      </c>
      <c r="R1152" s="25">
        <f t="array" aca="1" ref="R1152" ca="1">INDEX('Lorri 401b'!L:L,MATCH('Retirement Calculator'!A1152,'Lorri 401b'!N:N,0),0)</f>
        <v>-43555007.829951391</v>
      </c>
      <c r="S1152" s="25">
        <f t="shared" ca="1" si="1047"/>
        <v>-53841981.078253888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-10338266.248357454</v>
      </c>
      <c r="R1153" s="25">
        <f t="array" aca="1" ref="R1153" ca="1">INDEX('Lorri 401b'!L:L,MATCH('Retirement Calculator'!A1153,'Lorri 401b'!N:N,0),0)</f>
        <v>-43758232.563188747</v>
      </c>
      <c r="S1153" s="25">
        <f t="shared" ca="1" si="1047"/>
        <v>-54096498.811546199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-10389772.969245972</v>
      </c>
      <c r="R1154" s="25">
        <f t="array" aca="1" ref="R1154" ca="1">INDEX('Lorri 401b'!L:L,MATCH('Retirement Calculator'!A1154,'Lorri 401b'!N:N,0),0)</f>
        <v>-43962304.066147923</v>
      </c>
      <c r="S1154" s="25">
        <f t="shared" ca="1" si="1047"/>
        <v>-54352077.035393894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-10441494.301471526</v>
      </c>
      <c r="R1155" s="25">
        <f t="array" aca="1" ref="R1155" ca="1">INDEX('Lorri 401b'!L:L,MATCH('Retirement Calculator'!A1155,'Lorri 401b'!N:N,0),0)</f>
        <v>-44167225.867036097</v>
      </c>
      <c r="S1155" s="25">
        <f t="shared" ca="1" si="1047"/>
        <v>-54608720.168507621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-10493431.139248019</v>
      </c>
      <c r="R1156" s="25">
        <f t="array" aca="1" ref="R1156" ca="1">INDEX('Lorri 401b'!L:L,MATCH('Retirement Calculator'!A1156,'Lorri 401b'!N:N,0),0)</f>
        <v>-44373001.508761302</v>
      </c>
      <c r="S1156" s="25">
        <f t="shared" ca="1" si="1047"/>
        <v>-54866432.648009323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-10545584.380515248</v>
      </c>
      <c r="R1157" s="25">
        <f t="array" aca="1" ref="R1157" ca="1">INDEX('Lorri 401b'!L:L,MATCH('Retirement Calculator'!A1157,'Lorri 401b'!N:N,0),0)</f>
        <v>-44579634.548993692</v>
      </c>
      <c r="S1157" s="25">
        <f t="shared" ca="1" si="1047"/>
        <v>-55125218.929508939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-10597954.926954422</v>
      </c>
      <c r="R1158" s="25">
        <f t="array" aca="1" ref="R1158" ca="1">INDEX('Lorri 401b'!L:L,MATCH('Retirement Calculator'!A1158,'Lorri 401b'!N:N,0),0)</f>
        <v>-44787128.560227051</v>
      </c>
      <c r="S1158" s="25">
        <f t="shared" ca="1" si="1047"/>
        <v>-55385083.48718147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-10650543.684003761</v>
      </c>
      <c r="R1159" s="25">
        <f t="array" aca="1" ref="R1159" ca="1">INDEX('Lorri 401b'!L:L,MATCH('Retirement Calculator'!A1159,'Lorri 401b'!N:N,0),0)</f>
        <v>-44995487.129840553</v>
      </c>
      <c r="S1159" s="25">
        <f t="shared" ca="1" si="1047"/>
        <v>-55646030.813844316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-10703351.560874138</v>
      </c>
      <c r="R1160" s="25">
        <f t="array" aca="1" ref="R1160" ca="1">INDEX('Lorri 401b'!L:L,MATCH('Retirement Calculator'!A1160,'Lorri 401b'!N:N,0),0)</f>
        <v>-45204713.860160775</v>
      </c>
      <c r="S1160" s="25">
        <f t="shared" ca="1" si="1047"/>
        <v>-55908065.421034917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-10756379.470564809</v>
      </c>
      <c r="R1161" s="25">
        <f t="array" aca="1" ref="R1161" ca="1">INDEX('Lorri 401b'!L:L,MATCH('Retirement Calculator'!A1161,'Lorri 401b'!N:N,0),0)</f>
        <v>-45414812.368524</v>
      </c>
      <c r="S1161" s="25">
        <f t="shared" ca="1" si="1047"/>
        <v>-56171191.839088812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-10809628.329879191</v>
      </c>
      <c r="R1162" s="25">
        <f t="array" aca="1" ref="R1162" ca="1">INDEX('Lorri 401b'!L:L,MATCH('Retirement Calculator'!A1162,'Lorri 401b'!N:N,0),0)</f>
        <v>-45625786.287338741</v>
      </c>
      <c r="S1162" s="25">
        <f t="shared" ca="1" si="1047"/>
        <v>-56435414.617217928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-10863099.059440715</v>
      </c>
      <c r="R1163" s="25">
        <f t="array" aca="1" ref="R1163" ca="1">INDEX('Lorri 401b'!L:L,MATCH('Retirement Calculator'!A1163,'Lorri 401b'!N:N,0),0)</f>
        <v>-45837639.264148541</v>
      </c>
      <c r="S1163" s="25">
        <f t="shared" ca="1" si="1047"/>
        <v>-56700738.323589258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-10916792.583708746</v>
      </c>
      <c r="R1164" s="25">
        <f t="array" aca="1" ref="R1164" ca="1">INDEX('Lorri 401b'!L:L,MATCH('Retirement Calculator'!A1164,'Lorri 401b'!N:N,0),0)</f>
        <v>-46050374.961695045</v>
      </c>
      <c r="S1164" s="25">
        <f t="shared" ca="1" si="1047"/>
        <v>-56967167.545403793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-10970709.830994561</v>
      </c>
      <c r="R1165" s="25">
        <f t="array" aca="1" ref="R1165" ca="1">INDEX('Lorri 401b'!L:L,MATCH('Retirement Calculator'!A1165,'Lorri 401b'!N:N,0),0)</f>
        <v>-46263997.057981327</v>
      </c>
      <c r="S1165" s="25">
        <f t="shared" ca="1" si="1047"/>
        <v>-57234706.888975888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-11024851.733477401</v>
      </c>
      <c r="R1166" s="25">
        <f t="array" aca="1" ref="R1166" ca="1">INDEX('Lorri 401b'!L:L,MATCH('Retirement Calculator'!A1166,'Lorri 401b'!N:N,0),0)</f>
        <v>-46478509.246335469</v>
      </c>
      <c r="S1166" s="25">
        <f t="shared" ca="1" si="1047"/>
        <v>-57503360.979812868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-11079219.227220584</v>
      </c>
      <c r="R1167" s="25">
        <f t="array" aca="1" ref="R1167" ca="1">INDEX('Lorri 401b'!L:L,MATCH('Retirement Calculator'!A1167,'Lorri 401b'!N:N,0),0)</f>
        <v>-46693915.235474423</v>
      </c>
      <c r="S1167" s="25">
        <f t="shared" ca="1" si="1047"/>
        <v>-57773134.462695003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-11133813.252187697</v>
      </c>
      <c r="R1168" s="25">
        <f t="array" aca="1" ref="R1168" ca="1">INDEX('Lorri 401b'!L:L,MATCH('Retirement Calculator'!A1168,'Lorri 401b'!N:N,0),0)</f>
        <v>-46910218.74956812</v>
      </c>
      <c r="S1168" s="25">
        <f t="shared" ca="1" si="1047"/>
        <v>-58044032.001755819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-11188634.752258841</v>
      </c>
      <c r="R1169" s="25">
        <f t="array" aca="1" ref="R1169" ca="1">INDEX('Lorri 401b'!L:L,MATCH('Retirement Calculator'!A1169,'Lorri 401b'!N:N,0),0)</f>
        <v>-47127423.528303877</v>
      </c>
      <c r="S1169" s="25">
        <f t="shared" ca="1" si="1047"/>
        <v>-58316058.280562714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-11243684.675246948</v>
      </c>
      <c r="R1170" s="25">
        <f t="array" aca="1" ref="R1170" ca="1">INDEX('Lorri 401b'!L:L,MATCH('Retirement Calculator'!A1170,'Lorri 401b'!N:N,0),0)</f>
        <v>-47345533.326951034</v>
      </c>
      <c r="S1170" s="25">
        <f t="shared" ca="1" si="1047"/>
        <v>-58589218.002197981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-11298963.972914172</v>
      </c>
      <c r="R1171" s="25">
        <f t="array" aca="1" ref="R1171" ca="1">INDEX('Lorri 401b'!L:L,MATCH('Retirement Calculator'!A1171,'Lorri 401b'!N:N,0),0)</f>
        <v>-47564551.916425884</v>
      </c>
      <c r="S1171" s="25">
        <f t="shared" ca="1" si="1047"/>
        <v>-58863515.889340058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workbookViewId="0">
      <pane ySplit="6" topLeftCell="A61" activePane="bottomLeft" state="frozen"/>
      <selection pane="bottomLeft" activeCell="A82" sqref="A82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16.112328767123287</v>
      </c>
      <c r="R1" s="400"/>
      <c r="S1" s="400"/>
      <c r="T1" s="400"/>
      <c r="U1" s="400"/>
      <c r="V1" s="401">
        <f ca="1">(TODAY()-B16)/365</f>
        <v>16.608219178082191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18.863013698630137</v>
      </c>
      <c r="B2" s="338">
        <v>39356</v>
      </c>
      <c r="C2" s="338">
        <f ca="1">TODAY()</f>
        <v>46241</v>
      </c>
      <c r="D2" s="399">
        <f>-(SUM(D7:D82))</f>
        <v>-449565.82000000007</v>
      </c>
      <c r="E2" s="399">
        <f>(H83+L83+Q83+V83)*-1</f>
        <v>1140431.42</v>
      </c>
      <c r="F2" s="285">
        <f ca="1">D4</f>
        <v>0.11551885008811952</v>
      </c>
      <c r="G2" s="402">
        <f ca="1">(72/(F2*100))</f>
        <v>6.2327490227852262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0.11551885008811952</v>
      </c>
      <c r="E4" s="400"/>
      <c r="F4" s="296"/>
      <c r="G4" s="296"/>
      <c r="H4" s="296"/>
      <c r="I4" s="400"/>
      <c r="J4" s="296">
        <f ca="1">XIRR(H8:H83,B8:B83)</f>
        <v>0.11733465790748598</v>
      </c>
      <c r="K4" s="296"/>
      <c r="L4" s="296"/>
      <c r="M4" s="296"/>
      <c r="N4" s="400"/>
      <c r="O4" s="296">
        <f ca="1">XIRR(L7:L83,B7:B83)</f>
        <v>0.11415793299674989</v>
      </c>
      <c r="P4" s="296"/>
      <c r="Q4" s="296"/>
      <c r="R4" s="400"/>
      <c r="S4" s="400"/>
      <c r="T4" s="296">
        <f ca="1">XIRR(Q18:Q83,B18:B83)</f>
        <v>0.1143371880054474</v>
      </c>
      <c r="U4" s="296"/>
      <c r="V4" s="296"/>
      <c r="W4" s="296"/>
      <c r="X4" s="400"/>
      <c r="Y4" s="296">
        <f ca="1">XIRR(V16:V83,B16:B83)</f>
        <v>0.11391051411628725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3"/>
      <c r="F5" s="563"/>
      <c r="G5" s="548"/>
      <c r="H5" s="568" t="s">
        <v>599</v>
      </c>
      <c r="I5" s="563"/>
      <c r="J5" s="563"/>
      <c r="K5" s="548"/>
      <c r="L5" s="569" t="s">
        <v>600</v>
      </c>
      <c r="M5" s="563"/>
      <c r="N5" s="563"/>
      <c r="O5" s="563"/>
      <c r="P5" s="548"/>
      <c r="Q5" s="568" t="s">
        <v>601</v>
      </c>
      <c r="R5" s="563"/>
      <c r="S5" s="563"/>
      <c r="T5" s="563"/>
      <c r="U5" s="548"/>
      <c r="V5" s="569" t="s">
        <v>602</v>
      </c>
      <c r="W5" s="563"/>
      <c r="X5" s="563"/>
      <c r="Y5" s="563"/>
      <c r="Z5" s="548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59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56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53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50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51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58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55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63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60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54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48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62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57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61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52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49</v>
      </c>
      <c r="B82" s="411">
        <v>46204</v>
      </c>
      <c r="C82" s="411">
        <v>46241</v>
      </c>
      <c r="D82" s="399">
        <f t="shared" si="0"/>
        <v>5109.75</v>
      </c>
      <c r="E82" s="341">
        <f t="shared" si="87"/>
        <v>12029.38</v>
      </c>
      <c r="F82" s="341">
        <f t="shared" si="87"/>
        <v>1140431.42</v>
      </c>
      <c r="G82" s="285">
        <f t="shared" si="4"/>
        <v>1.0684646077926801E-2</v>
      </c>
      <c r="H82" s="408">
        <v>1202.8800000000001</v>
      </c>
      <c r="I82" s="408">
        <v>5987.4</v>
      </c>
      <c r="J82" s="408">
        <f t="shared" si="9"/>
        <v>447784.89</v>
      </c>
      <c r="K82" s="412">
        <f t="shared" si="5"/>
        <v>1.357083772622171E-2</v>
      </c>
      <c r="L82" s="409">
        <v>580.29</v>
      </c>
      <c r="M82" s="409"/>
      <c r="N82" s="409">
        <v>488.44</v>
      </c>
      <c r="O82" s="409">
        <f t="shared" si="82"/>
        <v>144213.21999999997</v>
      </c>
      <c r="P82" s="413">
        <f t="shared" si="7"/>
        <v>3.4053142046201056E-3</v>
      </c>
      <c r="Q82" s="408">
        <v>2217.7199999999998</v>
      </c>
      <c r="R82" s="408">
        <v>-4.75</v>
      </c>
      <c r="S82" s="408">
        <v>4538.8900000000003</v>
      </c>
      <c r="T82" s="408">
        <f t="shared" si="21"/>
        <v>420136.04999999993</v>
      </c>
      <c r="U82" s="412">
        <f t="shared" si="22"/>
        <v>1.0950461051156348E-2</v>
      </c>
      <c r="V82" s="409">
        <v>1108.8599999999999</v>
      </c>
      <c r="W82" s="409">
        <v>-4.75</v>
      </c>
      <c r="X82" s="409">
        <v>1014.65</v>
      </c>
      <c r="Y82" s="409">
        <f t="shared" si="17"/>
        <v>128297.26000000005</v>
      </c>
      <c r="Z82" s="413">
        <f t="shared" si="18"/>
        <v>8.006206437427112E-3</v>
      </c>
    </row>
    <row r="83" spans="1:26" ht="11.25" customHeight="1" x14ac:dyDescent="0.3">
      <c r="A83" s="424"/>
      <c r="B83" s="411">
        <f ca="1">TODAY()</f>
        <v>46241</v>
      </c>
      <c r="C83" s="425"/>
      <c r="D83" s="426">
        <f>-F82</f>
        <v>-1140431.42</v>
      </c>
      <c r="E83" s="426"/>
      <c r="F83" s="426"/>
      <c r="G83" s="426"/>
      <c r="H83" s="426">
        <f>-J82</f>
        <v>-447784.89</v>
      </c>
      <c r="I83" s="427"/>
      <c r="J83" s="426"/>
      <c r="K83" s="426"/>
      <c r="L83" s="426">
        <f>-O82</f>
        <v>-144213.21999999997</v>
      </c>
      <c r="M83" s="426"/>
      <c r="N83" s="427"/>
      <c r="O83" s="426"/>
      <c r="P83" s="426"/>
      <c r="Q83" s="426">
        <f>-T82</f>
        <v>-420136.04999999993</v>
      </c>
      <c r="R83" s="426"/>
      <c r="S83" s="426"/>
      <c r="T83" s="426"/>
      <c r="U83" s="426"/>
      <c r="V83" s="426">
        <f>-Y82</f>
        <v>-128297.26000000005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59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5.6499202952375947E-2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17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-6.2209935327223916E-2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2.2456124288194941E-2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46241</v>
      </c>
      <c r="D1" s="570" t="s">
        <v>622</v>
      </c>
      <c r="E1" s="548"/>
      <c r="F1" s="570" t="s">
        <v>623</v>
      </c>
      <c r="G1" s="548"/>
      <c r="H1" s="570" t="s">
        <v>624</v>
      </c>
      <c r="I1" s="548"/>
      <c r="J1" s="570" t="s">
        <v>625</v>
      </c>
      <c r="K1" s="548"/>
      <c r="L1" s="431"/>
      <c r="M1" s="431"/>
      <c r="N1" s="432">
        <f>R1/Q1</f>
        <v>0.22415375262239876</v>
      </c>
      <c r="O1" s="571" t="s">
        <v>626</v>
      </c>
      <c r="P1" s="557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175500</v>
      </c>
      <c r="J2" s="435" t="s">
        <v>548</v>
      </c>
      <c r="K2" s="436">
        <f>I2</f>
        <v>175500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13.817932922655714</v>
      </c>
      <c r="D3" s="429" t="s">
        <v>633</v>
      </c>
      <c r="E3" s="441">
        <f ca="1">'TSP-401K'!J4</f>
        <v>0.11733465790748598</v>
      </c>
      <c r="F3" s="429" t="s">
        <v>633</v>
      </c>
      <c r="G3" s="441">
        <f ca="1">'TSP-401K'!O4</f>
        <v>0.11415793299674989</v>
      </c>
      <c r="H3" s="429" t="s">
        <v>633</v>
      </c>
      <c r="I3" s="441">
        <f ca="1">'TSP-401K'!T4</f>
        <v>0.1143371880054474</v>
      </c>
      <c r="J3" s="429" t="s">
        <v>633</v>
      </c>
      <c r="K3" s="441">
        <f ca="1">'TSP-401K'!Y4</f>
        <v>0.11391051411628725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13.817932922655714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1140431.42</v>
      </c>
      <c r="D6" s="429" t="s">
        <v>637</v>
      </c>
      <c r="E6" s="445">
        <f>'TSP-401K'!H83*-1</f>
        <v>447784.89</v>
      </c>
      <c r="F6" s="429" t="s">
        <v>637</v>
      </c>
      <c r="G6" s="445">
        <f>'TSP-401K'!L83*-1</f>
        <v>144213.21999999997</v>
      </c>
      <c r="H6" s="429" t="s">
        <v>637</v>
      </c>
      <c r="I6" s="445">
        <f>'TSP-401K'!Q83*-1</f>
        <v>420136.04999999993</v>
      </c>
      <c r="J6" s="429" t="s">
        <v>637</v>
      </c>
      <c r="K6" s="445">
        <f>'TSP-401K'!V83*-1</f>
        <v>128297.26000000005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638</v>
      </c>
      <c r="C8" s="445">
        <f ca="1">E8+G8+I8+K8</f>
        <v>6936512.9523763452</v>
      </c>
      <c r="D8" s="429" t="s">
        <v>639</v>
      </c>
      <c r="E8" s="445">
        <f ca="1">FV(E3/26,C3*26,-(E2*0.1)/26,-E6,1)</f>
        <v>2618129.9426004593</v>
      </c>
      <c r="F8" s="429" t="s">
        <v>639</v>
      </c>
      <c r="G8" s="445">
        <f ca="1">FV(G3/12,12*C3,-(G2*0.1)/12,-G6,1)</f>
        <v>753752.51814297226</v>
      </c>
      <c r="H8" s="429" t="s">
        <v>639</v>
      </c>
      <c r="I8" s="445">
        <f ca="1">FV(I3/24,C5*24,-(I2*0.1)/24,-I6,1)</f>
        <v>2623561.9043588233</v>
      </c>
      <c r="J8" s="429" t="s">
        <v>639</v>
      </c>
      <c r="K8" s="445">
        <f ca="1">FV(K3/24,C5*24,-(K2*0.055)/24,-K6,1)</f>
        <v>941068.58727409039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3371882.4607434315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59</v>
      </c>
      <c r="C4" s="463">
        <f ca="1">(SUMIFS(H:H,I:I,"&gt;0",L:L,"&lt;0"))</f>
        <v>708</v>
      </c>
      <c r="D4" s="456">
        <f t="array" aca="1" ref="D4" ca="1">INDEX(N:N,MATCH(C4,H:H,0),0)</f>
        <v>72806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3371882.4607434315</v>
      </c>
      <c r="C8" s="447">
        <f t="shared" ref="C8:C136" si="0">SUMIF(G:G,A8,J:J)</f>
        <v>398963.19893278764</v>
      </c>
      <c r="D8" s="447">
        <f ca="1">SUMIF(G:G,1,K:K)</f>
        <v>161539.84000764188</v>
      </c>
      <c r="E8" s="447">
        <f t="shared" ref="E8:E136" ca="1" si="1">B8-C8+D8</f>
        <v>3134459.1018182854</v>
      </c>
      <c r="F8" s="431"/>
      <c r="G8" s="459">
        <v>1</v>
      </c>
      <c r="H8" s="459">
        <v>1</v>
      </c>
      <c r="I8" s="444">
        <f ca="1">B1</f>
        <v>3371882.4607434315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13910.981364579302</v>
      </c>
      <c r="L8" s="444">
        <f t="shared" ref="L8:L262" ca="1" si="3">I8-J8+K8</f>
        <v>3352546.5088636121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3134459.1018182854</v>
      </c>
      <c r="C9" s="447">
        <f t="shared" si="0"/>
        <v>398963.19893278764</v>
      </c>
      <c r="D9" s="447">
        <f ca="1">SUMIF(G:G,2,K:K)</f>
        <v>149392.81036357561</v>
      </c>
      <c r="E9" s="447">
        <f t="shared" ca="1" si="1"/>
        <v>2884888.7132490734</v>
      </c>
      <c r="F9" s="431"/>
      <c r="G9" s="459">
        <v>1</v>
      </c>
      <c r="H9" s="459">
        <v>2</v>
      </c>
      <c r="I9" s="444">
        <f t="shared" ref="I9:I263" ca="1" si="5">L8</f>
        <v>3352546.5088636121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13830.414898413386</v>
      </c>
      <c r="L9" s="444">
        <f t="shared" ca="1" si="3"/>
        <v>3333129.9905176265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2884888.7132490734</v>
      </c>
      <c r="C10" s="447">
        <f t="shared" si="0"/>
        <v>398963.19893278764</v>
      </c>
      <c r="D10" s="447">
        <f ca="1">SUMIF(G:G,3,K:K)</f>
        <v>136624.31562929327</v>
      </c>
      <c r="E10" s="447">
        <f t="shared" ca="1" si="1"/>
        <v>2622549.8299455792</v>
      </c>
      <c r="F10" s="431"/>
      <c r="G10" s="459">
        <v>1</v>
      </c>
      <c r="H10" s="459">
        <v>3</v>
      </c>
      <c r="I10" s="444">
        <f t="shared" ca="1" si="5"/>
        <v>3333129.9905176265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13749.51273863845</v>
      </c>
      <c r="L10" s="444">
        <f t="shared" ca="1" si="3"/>
        <v>3313632.5700118663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2622549.8299455792</v>
      </c>
      <c r="C11" s="447">
        <f t="shared" si="0"/>
        <v>394307.19893278764</v>
      </c>
      <c r="D11" s="447">
        <f ca="1">SUMIF(G:G,4,K:K)</f>
        <v>123270.93396870745</v>
      </c>
      <c r="E11" s="447">
        <f t="shared" ca="1" si="1"/>
        <v>2351513.5649814992</v>
      </c>
      <c r="F11" s="431"/>
      <c r="G11" s="459">
        <v>1</v>
      </c>
      <c r="H11" s="459">
        <v>4</v>
      </c>
      <c r="I11" s="444">
        <f t="shared" ca="1" si="5"/>
        <v>3313632.5700118663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13668.273486531114</v>
      </c>
      <c r="L11" s="444">
        <f t="shared" ca="1" si="3"/>
        <v>3294053.9102539988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2351513.5649814992</v>
      </c>
      <c r="C12" s="447">
        <f t="shared" si="0"/>
        <v>389651.19893278764</v>
      </c>
      <c r="D12" s="447">
        <f ca="1">SUMIF(G:G,5,K:K)</f>
        <v>109591.92425522371</v>
      </c>
      <c r="E12" s="447">
        <f t="shared" ca="1" si="1"/>
        <v>2071454.2903039353</v>
      </c>
      <c r="F12" s="431"/>
      <c r="G12" s="459">
        <v>1</v>
      </c>
      <c r="H12" s="459">
        <v>5</v>
      </c>
      <c r="I12" s="444">
        <f t="shared" ca="1" si="5"/>
        <v>3294053.9102539988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13586.69573754</v>
      </c>
      <c r="L12" s="444">
        <f t="shared" ca="1" si="3"/>
        <v>3274393.6727471398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2071454.2903039353</v>
      </c>
      <c r="C13" s="447">
        <f t="shared" si="0"/>
        <v>272655.17935989378</v>
      </c>
      <c r="D13" s="447">
        <f ca="1">SUMIF(G:G,6,K:K)</f>
        <v>96734.160643687399</v>
      </c>
      <c r="E13" s="447">
        <f t="shared" ca="1" si="1"/>
        <v>1895533.271587729</v>
      </c>
      <c r="F13" s="431"/>
      <c r="G13" s="459">
        <v>1</v>
      </c>
      <c r="H13" s="459">
        <v>6</v>
      </c>
      <c r="I13" s="444">
        <f t="shared" ca="1" si="5"/>
        <v>3274393.6727471398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13504.77808126142</v>
      </c>
      <c r="L13" s="444">
        <f t="shared" ca="1" si="3"/>
        <v>3254651.5175840026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1895533.271587729</v>
      </c>
      <c r="C14" s="447">
        <f t="shared" si="0"/>
        <v>108860.75195784221</v>
      </c>
      <c r="D14" s="447">
        <f ca="1">SUMIF(G:G,7,K:K)</f>
        <v>93985.251240742509</v>
      </c>
      <c r="E14" s="447">
        <f t="shared" ca="1" si="1"/>
        <v>1880657.7708706292</v>
      </c>
      <c r="F14" s="431"/>
      <c r="G14" s="459">
        <v>1</v>
      </c>
      <c r="H14" s="459">
        <v>7</v>
      </c>
      <c r="I14" s="444">
        <f t="shared" ca="1" si="5"/>
        <v>3254651.5175840026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13422.519101415015</v>
      </c>
      <c r="L14" s="444">
        <f t="shared" ca="1" si="3"/>
        <v>3234827.1034410186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1880657.7708706292</v>
      </c>
      <c r="C15" s="447">
        <f t="shared" si="0"/>
        <v>108860.75195784221</v>
      </c>
      <c r="D15" s="447">
        <f ca="1">SUMIF(G:G,8,K:K)</f>
        <v>93224.192392114564</v>
      </c>
      <c r="E15" s="447">
        <f t="shared" ca="1" si="1"/>
        <v>1865021.2113049016</v>
      </c>
      <c r="F15" s="431"/>
      <c r="G15" s="459">
        <v>1</v>
      </c>
      <c r="H15" s="459">
        <v>8</v>
      </c>
      <c r="I15" s="444">
        <f t="shared" ca="1" si="5"/>
        <v>3234827.1034410186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13339.917375819248</v>
      </c>
      <c r="L15" s="444">
        <f t="shared" ca="1" si="3"/>
        <v>3214920.0875724391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1865021.2113049016</v>
      </c>
      <c r="C16" s="447">
        <f t="shared" si="0"/>
        <v>101423.65635784219</v>
      </c>
      <c r="D16" s="447">
        <f ca="1">SUMIF(G:G,9,K:K)</f>
        <v>92612.730414730511</v>
      </c>
      <c r="E16" s="447">
        <f t="shared" ca="1" si="1"/>
        <v>1856210.2853617899</v>
      </c>
      <c r="F16" s="431"/>
      <c r="G16" s="459">
        <v>1</v>
      </c>
      <c r="H16" s="459">
        <v>9</v>
      </c>
      <c r="I16" s="444">
        <f t="shared" ca="1" si="5"/>
        <v>3214920.0875724391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13256.971476366834</v>
      </c>
      <c r="L16" s="444">
        <f t="shared" ca="1" si="3"/>
        <v>3194930.1258044071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1856210.2853617899</v>
      </c>
      <c r="C17" s="447">
        <f t="shared" si="0"/>
        <v>100747.55675784221</v>
      </c>
      <c r="D17" s="447">
        <f ca="1">SUMIF(G:G,10,K:K)</f>
        <v>92196.537260078607</v>
      </c>
      <c r="E17" s="447">
        <f t="shared" ca="1" si="1"/>
        <v>1847659.2658640263</v>
      </c>
      <c r="F17" s="431"/>
      <c r="G17" s="459">
        <v>1</v>
      </c>
      <c r="H17" s="459">
        <v>10</v>
      </c>
      <c r="I17" s="444">
        <f t="shared" ca="1" si="5"/>
        <v>3194930.1258044071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13173.679969000033</v>
      </c>
      <c r="L17" s="444">
        <f t="shared" ca="1" si="3"/>
        <v>3174856.8725290084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1847659.2658640263</v>
      </c>
      <c r="C18" s="447">
        <f t="shared" si="0"/>
        <v>100747.55675784221</v>
      </c>
      <c r="D18" s="447">
        <f ca="1">SUMIF(G:G,11,K:K)</f>
        <v>91759.050873749278</v>
      </c>
      <c r="E18" s="447">
        <f t="shared" ca="1" si="1"/>
        <v>1838670.7599799333</v>
      </c>
      <c r="F18" s="431"/>
      <c r="G18" s="459">
        <v>1</v>
      </c>
      <c r="H18" s="459">
        <v>11</v>
      </c>
      <c r="I18" s="444">
        <f t="shared" ca="1" si="5"/>
        <v>3174856.8725290084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13090.041413685873</v>
      </c>
      <c r="L18" s="444">
        <f t="shared" ca="1" si="3"/>
        <v>3154699.9806982954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1838670.7599799333</v>
      </c>
      <c r="C19" s="447">
        <f t="shared" si="0"/>
        <v>100747.55675784221</v>
      </c>
      <c r="D19" s="447">
        <f ca="1">SUMIF(G:G,12,K:K)</f>
        <v>91299.181853597969</v>
      </c>
      <c r="E19" s="447">
        <f t="shared" ca="1" si="1"/>
        <v>1829222.3850756891</v>
      </c>
      <c r="F19" s="431"/>
      <c r="G19" s="459">
        <v>1</v>
      </c>
      <c r="H19" s="459">
        <v>12</v>
      </c>
      <c r="I19" s="444">
        <f t="shared" ca="1" si="5"/>
        <v>3154699.9806982954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13006.054364391235</v>
      </c>
      <c r="L19" s="444">
        <f t="shared" ca="1" si="3"/>
        <v>3134459.1018182877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1829222.3850756891</v>
      </c>
      <c r="C20" s="447">
        <f t="shared" si="0"/>
        <v>100747.55675784221</v>
      </c>
      <c r="D20" s="447">
        <f ca="1">SUMIF(G:G,13,K:K)</f>
        <v>90815.785061598668</v>
      </c>
      <c r="E20" s="447">
        <f t="shared" ca="1" si="1"/>
        <v>1819290.6133794456</v>
      </c>
      <c r="F20" s="431"/>
      <c r="G20" s="459">
        <v>2</v>
      </c>
      <c r="H20" s="459">
        <v>13</v>
      </c>
      <c r="I20" s="444">
        <f t="shared" ca="1" si="5"/>
        <v>3134459.1018182877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12921.717369057871</v>
      </c>
      <c r="L20" s="444">
        <f t="shared" ca="1" si="3"/>
        <v>3114133.8859429467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1819290.6133794456</v>
      </c>
      <c r="C21" s="447">
        <f t="shared" si="0"/>
        <v>100747.55675784221</v>
      </c>
      <c r="D21" s="447">
        <f ca="1">SUMIF(G:G,14,K:K)</f>
        <v>90307.656772290793</v>
      </c>
      <c r="E21" s="447">
        <f t="shared" ca="1" si="1"/>
        <v>1808850.7133938943</v>
      </c>
      <c r="F21" s="431"/>
      <c r="G21" s="459">
        <v>2</v>
      </c>
      <c r="H21" s="459">
        <v>14</v>
      </c>
      <c r="I21" s="444">
        <f t="shared" ca="1" si="5"/>
        <v>3114133.8859429467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12837.028969577283</v>
      </c>
      <c r="L21" s="444">
        <f t="shared" ca="1" si="3"/>
        <v>3093723.9816681254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1808850.7133938943</v>
      </c>
      <c r="C22" s="447">
        <f t="shared" si="0"/>
        <v>100747.55675784221</v>
      </c>
      <c r="D22" s="447">
        <f ca="1">SUMIF(G:G,15,K:K)</f>
        <v>89773.531675334511</v>
      </c>
      <c r="E22" s="447">
        <f t="shared" ca="1" si="1"/>
        <v>1797876.6883113866</v>
      </c>
      <c r="F22" s="431"/>
      <c r="G22" s="459">
        <v>2</v>
      </c>
      <c r="H22" s="459">
        <v>15</v>
      </c>
      <c r="I22" s="444">
        <f t="shared" ca="1" si="5"/>
        <v>3093723.9816681254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12751.987701765527</v>
      </c>
      <c r="L22" s="444">
        <f t="shared" ca="1" si="3"/>
        <v>3073229.0361254923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1797876.6883113866</v>
      </c>
      <c r="C23" s="447">
        <f t="shared" si="0"/>
        <v>100747.55675784221</v>
      </c>
      <c r="D23" s="447">
        <f ca="1">SUMIF(G:G,16,K:K)</f>
        <v>89212.079724711672</v>
      </c>
      <c r="E23" s="447">
        <f t="shared" ca="1" si="1"/>
        <v>1786341.211278256</v>
      </c>
      <c r="F23" s="431"/>
      <c r="G23" s="459">
        <v>2</v>
      </c>
      <c r="H23" s="459">
        <v>16</v>
      </c>
      <c r="I23" s="444">
        <f t="shared" ca="1" si="5"/>
        <v>3073229.0361254923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12666.59209533789</v>
      </c>
      <c r="L23" s="444">
        <f t="shared" ca="1" si="3"/>
        <v>3052648.6949764313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1786341.211278256</v>
      </c>
      <c r="C24" s="447">
        <f t="shared" si="0"/>
        <v>100747.55675784221</v>
      </c>
      <c r="D24" s="447">
        <f ca="1">SUMIF(G:G,17,K:K)</f>
        <v>88621.902826725564</v>
      </c>
      <c r="E24" s="447">
        <f t="shared" ca="1" si="1"/>
        <v>1774215.5573471393</v>
      </c>
      <c r="F24" s="431"/>
      <c r="G24" s="459">
        <v>2</v>
      </c>
      <c r="H24" s="459">
        <v>17</v>
      </c>
      <c r="I24" s="444">
        <f t="shared" ca="1" si="5"/>
        <v>3052648.6949764313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12580.840673883469</v>
      </c>
      <c r="L24" s="444">
        <f t="shared" ca="1" si="3"/>
        <v>3031982.602405916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1774215.5573471393</v>
      </c>
      <c r="C25" s="447">
        <f t="shared" si="0"/>
        <v>100747.55675784221</v>
      </c>
      <c r="D25" s="447">
        <f ca="1">SUMIF(G:G,18,K:K)</f>
        <v>88001.531358552529</v>
      </c>
      <c r="E25" s="447">
        <f t="shared" ca="1" si="1"/>
        <v>1761469.5319478498</v>
      </c>
      <c r="F25" s="431"/>
      <c r="G25" s="459">
        <v>2</v>
      </c>
      <c r="H25" s="459">
        <v>18</v>
      </c>
      <c r="I25" s="444">
        <f t="shared" ca="1" si="5"/>
        <v>3031982.602405916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12494.731954839655</v>
      </c>
      <c r="L25" s="444">
        <f t="shared" ca="1" si="3"/>
        <v>3011230.4011163567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1761469.5319478498</v>
      </c>
      <c r="C26" s="447">
        <f t="shared" si="0"/>
        <v>100747.55675784221</v>
      </c>
      <c r="D26" s="447">
        <f ca="1">SUMIF(G:G,19,K:K)</f>
        <v>87349.420508676092</v>
      </c>
      <c r="E26" s="447">
        <f t="shared" ca="1" si="1"/>
        <v>1748071.3956986838</v>
      </c>
      <c r="F26" s="431"/>
      <c r="G26" s="459">
        <v>2</v>
      </c>
      <c r="H26" s="459">
        <v>19</v>
      </c>
      <c r="I26" s="444">
        <f t="shared" ca="1" si="5"/>
        <v>3011230.4011163567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12408.264449466491</v>
      </c>
      <c r="L26" s="444">
        <f t="shared" ca="1" si="3"/>
        <v>2990391.7323214244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1748071.3956986838</v>
      </c>
      <c r="C27" s="447">
        <f t="shared" si="0"/>
        <v>100747.55675784221</v>
      </c>
      <c r="D27" s="447">
        <f ca="1">SUMIF(G:G,20,K:K)</f>
        <v>86663.946430090698</v>
      </c>
      <c r="E27" s="447">
        <f t="shared" ca="1" si="1"/>
        <v>1733987.7853709324</v>
      </c>
      <c r="F27" s="431"/>
      <c r="G27" s="459">
        <v>2</v>
      </c>
      <c r="H27" s="459">
        <v>20</v>
      </c>
      <c r="I27" s="444">
        <f t="shared" ca="1" si="5"/>
        <v>2990391.7323214244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12321.436662820939</v>
      </c>
      <c r="L27" s="444">
        <f t="shared" ca="1" si="3"/>
        <v>2969466.2357398467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1733987.7853709324</v>
      </c>
      <c r="C28" s="447">
        <f t="shared" si="0"/>
        <v>100747.55675784221</v>
      </c>
      <c r="D28" s="447">
        <f ca="1">SUMIF(G:G,21,K:K)</f>
        <v>85943.402196696159</v>
      </c>
      <c r="E28" s="447">
        <f t="shared" ca="1" si="1"/>
        <v>1719183.6308097865</v>
      </c>
      <c r="F28" s="431"/>
      <c r="G28" s="459">
        <v>2</v>
      </c>
      <c r="H28" s="459">
        <v>21</v>
      </c>
      <c r="I28" s="444">
        <f t="shared" ca="1" si="5"/>
        <v>2969466.2357398467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12234.247093731034</v>
      </c>
      <c r="L28" s="444">
        <f t="shared" ca="1" si="3"/>
        <v>2948453.549589179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1719183.6308097865</v>
      </c>
      <c r="C29" s="447">
        <f t="shared" si="0"/>
        <v>100747.55675784221</v>
      </c>
      <c r="D29" s="447">
        <f ca="1">SUMIF(G:G,22,K:K)</f>
        <v>85185.993552813437</v>
      </c>
      <c r="E29" s="447">
        <f t="shared" ca="1" si="1"/>
        <v>1703622.0676047578</v>
      </c>
      <c r="F29" s="431"/>
      <c r="G29" s="459">
        <v>2</v>
      </c>
      <c r="H29" s="459">
        <v>22</v>
      </c>
      <c r="I29" s="444">
        <f t="shared" ca="1" si="5"/>
        <v>2948453.549589179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12146.694234769917</v>
      </c>
      <c r="L29" s="444">
        <f t="shared" ca="1" si="3"/>
        <v>2927353.31057955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1703622.0676047578</v>
      </c>
      <c r="C30" s="447">
        <f t="shared" si="0"/>
        <v>100747.55675784221</v>
      </c>
      <c r="D30" s="447">
        <f ca="1">SUMIF(G:G,23,K:K)</f>
        <v>84389.834445237604</v>
      </c>
      <c r="E30" s="447">
        <f t="shared" ca="1" si="1"/>
        <v>1687264.3452921533</v>
      </c>
      <c r="F30" s="431"/>
      <c r="G30" s="459">
        <v>2</v>
      </c>
      <c r="H30" s="459">
        <v>23</v>
      </c>
      <c r="I30" s="444">
        <f t="shared" ca="1" si="5"/>
        <v>2927353.31057955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12058.776572229797</v>
      </c>
      <c r="L30" s="444">
        <f t="shared" ca="1" si="3"/>
        <v>2906165.153907381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1687264.3452921533</v>
      </c>
      <c r="C31" s="447">
        <f t="shared" si="0"/>
        <v>100747.55675784221</v>
      </c>
      <c r="D31" s="447">
        <f ca="1">SUMIF(G:G,24,K:K)</f>
        <v>83552.942326702396</v>
      </c>
      <c r="E31" s="447">
        <f t="shared" ca="1" si="1"/>
        <v>1670069.7308610135</v>
      </c>
      <c r="F31" s="431"/>
      <c r="G31" s="459">
        <v>2</v>
      </c>
      <c r="H31" s="459">
        <v>24</v>
      </c>
      <c r="I31" s="444">
        <f t="shared" ca="1" si="5"/>
        <v>2906165.153907381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11970.492586095759</v>
      </c>
      <c r="L31" s="444">
        <f t="shared" ca="1" si="3"/>
        <v>2884888.713249078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1670069.7308610135</v>
      </c>
      <c r="C32" s="447">
        <f t="shared" si="0"/>
        <v>100747.55675784221</v>
      </c>
      <c r="D32" s="447">
        <f ca="1">SUMIF(G:G,25,K:K)</f>
        <v>82673.233219060654</v>
      </c>
      <c r="E32" s="447">
        <f t="shared" ca="1" si="1"/>
        <v>1651995.4073222319</v>
      </c>
      <c r="F32" s="431"/>
      <c r="G32" s="459">
        <v>3</v>
      </c>
      <c r="H32" s="459">
        <v>25</v>
      </c>
      <c r="I32" s="444">
        <f t="shared" ca="1" si="5"/>
        <v>2884888.713249078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11881.840750019497</v>
      </c>
      <c r="L32" s="444">
        <f t="shared" ca="1" si="3"/>
        <v>2863523.6207546988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1651995.4073222319</v>
      </c>
      <c r="C33" s="447">
        <f t="shared" si="0"/>
        <v>100747.55675784221</v>
      </c>
      <c r="D33" s="447">
        <f ca="1">SUMIF(G:G,26,K:K)</f>
        <v>81748.516523888116</v>
      </c>
      <c r="E33" s="447">
        <f t="shared" ca="1" si="1"/>
        <v>1632996.3670882778</v>
      </c>
      <c r="F33" s="431"/>
      <c r="G33" s="459">
        <v>3</v>
      </c>
      <c r="H33" s="459">
        <v>26</v>
      </c>
      <c r="I33" s="444">
        <f t="shared" ca="1" si="5"/>
        <v>2863523.6207546988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11792.819531292917</v>
      </c>
      <c r="L33" s="444">
        <f t="shared" ca="1" si="3"/>
        <v>2842069.5070415931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1632996.3670882778</v>
      </c>
      <c r="C34" s="447">
        <f t="shared" si="0"/>
        <v>100747.55675784221</v>
      </c>
      <c r="D34" s="447">
        <f ca="1">SUMIF(G:G,27,K:K)</f>
        <v>80776.489567587632</v>
      </c>
      <c r="E34" s="447">
        <f t="shared" ca="1" si="1"/>
        <v>1613025.2998980233</v>
      </c>
      <c r="F34" s="431"/>
      <c r="G34" s="459">
        <v>3</v>
      </c>
      <c r="H34" s="459">
        <v>27</v>
      </c>
      <c r="I34" s="444">
        <f t="shared" ca="1" si="5"/>
        <v>2842069.5070415931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11703.427390821642</v>
      </c>
      <c r="L34" s="444">
        <f t="shared" ca="1" si="3"/>
        <v>2820526.001188016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1613025.2998980233</v>
      </c>
      <c r="C35" s="447">
        <f t="shared" si="0"/>
        <v>100747.55675784221</v>
      </c>
      <c r="D35" s="447">
        <f ca="1">SUMIF(G:G,28,K:K)</f>
        <v>79754.731867410621</v>
      </c>
      <c r="E35" s="447">
        <f t="shared" ca="1" si="1"/>
        <v>1592032.4750075918</v>
      </c>
      <c r="F35" s="431"/>
      <c r="G35" s="459">
        <v>3</v>
      </c>
      <c r="H35" s="459">
        <v>28</v>
      </c>
      <c r="I35" s="444">
        <f t="shared" ca="1" si="5"/>
        <v>2820526.001188016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11613.662783098405</v>
      </c>
      <c r="L35" s="444">
        <f t="shared" ca="1" si="3"/>
        <v>2798892.7307267156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1592032.4750075918</v>
      </c>
      <c r="C36" s="447">
        <f t="shared" si="0"/>
        <v>100747.55675784221</v>
      </c>
      <c r="D36" s="447">
        <f ca="1">SUMIF(G:G,29,K:K)</f>
        <v>78680.699104117259</v>
      </c>
      <c r="E36" s="447">
        <f t="shared" ca="1" si="1"/>
        <v>1569965.6173538668</v>
      </c>
      <c r="F36" s="431"/>
      <c r="G36" s="459">
        <v>3</v>
      </c>
      <c r="H36" s="459">
        <v>29</v>
      </c>
      <c r="I36" s="444">
        <f t="shared" ca="1" si="5"/>
        <v>2798892.7307267156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11523.52415617632</v>
      </c>
      <c r="L36" s="444">
        <f t="shared" ca="1" si="3"/>
        <v>2777169.3216384933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1569965.6173538668</v>
      </c>
      <c r="C37" s="447">
        <f t="shared" si="0"/>
        <v>100747.55675784221</v>
      </c>
      <c r="D37" s="447">
        <f ca="1">SUMIF(G:G,30,K:K)</f>
        <v>77551.716786266625</v>
      </c>
      <c r="E37" s="447">
        <f t="shared" ca="1" si="1"/>
        <v>1546769.7773822912</v>
      </c>
      <c r="F37" s="431"/>
      <c r="G37" s="459">
        <v>3</v>
      </c>
      <c r="H37" s="459">
        <v>30</v>
      </c>
      <c r="I37" s="444">
        <f t="shared" ca="1" si="5"/>
        <v>2777169.3216384933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11433.00995164206</v>
      </c>
      <c r="L37" s="444">
        <f t="shared" ca="1" si="3"/>
        <v>2755355.3983457368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1546769.7773822912</v>
      </c>
      <c r="C38" s="447">
        <f t="shared" si="0"/>
        <v>100747.55675784221</v>
      </c>
      <c r="D38" s="447">
        <f ca="1">SUMIF(G:G,31,K:K)</f>
        <v>76364.973590359848</v>
      </c>
      <c r="E38" s="447">
        <f t="shared" ca="1" si="1"/>
        <v>1522387.1942148088</v>
      </c>
      <c r="F38" s="431"/>
      <c r="G38" s="459">
        <v>3</v>
      </c>
      <c r="H38" s="459">
        <v>31</v>
      </c>
      <c r="I38" s="444">
        <f t="shared" ca="1" si="5"/>
        <v>2755355.3983457368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11342.118604588908</v>
      </c>
      <c r="L38" s="444">
        <f t="shared" ca="1" si="3"/>
        <v>2733450.5837059268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1522387.1942148088</v>
      </c>
      <c r="C39" s="447">
        <f t="shared" si="0"/>
        <v>100747.55675784221</v>
      </c>
      <c r="D39" s="447">
        <f ca="1">SUMIF(G:G,32,K:K)</f>
        <v>75117.514360252244</v>
      </c>
      <c r="E39" s="447">
        <f t="shared" ca="1" si="1"/>
        <v>1496757.1518172189</v>
      </c>
      <c r="F39" s="431"/>
      <c r="G39" s="459">
        <v>3</v>
      </c>
      <c r="H39" s="459">
        <v>32</v>
      </c>
      <c r="I39" s="444">
        <f t="shared" ca="1" si="5"/>
        <v>2733450.5837059268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11250.8485435897</v>
      </c>
      <c r="L39" s="444">
        <f t="shared" ca="1" si="3"/>
        <v>2711454.4990051175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1496757.1518172189</v>
      </c>
      <c r="C40" s="447">
        <f t="shared" si="0"/>
        <v>100747.55675784221</v>
      </c>
      <c r="D40" s="447">
        <f ca="1">SUMIF(G:G,33,K:K)</f>
        <v>73806.232748402268</v>
      </c>
      <c r="E40" s="447">
        <f t="shared" ca="1" si="1"/>
        <v>1469815.827807779</v>
      </c>
      <c r="F40" s="431"/>
      <c r="G40" s="459">
        <v>3</v>
      </c>
      <c r="H40" s="459">
        <v>33</v>
      </c>
      <c r="I40" s="444">
        <f t="shared" ca="1" si="5"/>
        <v>2711454.4990051175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11159.19819066966</v>
      </c>
      <c r="L40" s="444">
        <f t="shared" ca="1" si="3"/>
        <v>2689366.7639513882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1469815.827807779</v>
      </c>
      <c r="C41" s="447">
        <f t="shared" si="0"/>
        <v>100747.55675784221</v>
      </c>
      <c r="D41" s="447">
        <f ca="1">SUMIF(G:G,34,K:K)</f>
        <v>72427.863480632601</v>
      </c>
      <c r="E41" s="447">
        <f t="shared" ca="1" si="1"/>
        <v>1441496.1345305694</v>
      </c>
      <c r="F41" s="431"/>
      <c r="G41" s="459">
        <v>3</v>
      </c>
      <c r="H41" s="459">
        <v>34</v>
      </c>
      <c r="I41" s="444">
        <f t="shared" ca="1" si="5"/>
        <v>2689366.7639513882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11067.165961279123</v>
      </c>
      <c r="L41" s="444">
        <f t="shared" ca="1" si="3"/>
        <v>2667186.9966682685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1441496.1345305694</v>
      </c>
      <c r="C42" s="447">
        <f t="shared" si="0"/>
        <v>100747.55675784221</v>
      </c>
      <c r="D42" s="447">
        <f ca="1">SUMIF(G:G,35,K:K)</f>
        <v>70978.974225141996</v>
      </c>
      <c r="E42" s="447">
        <f t="shared" ca="1" si="1"/>
        <v>1411727.5519978693</v>
      </c>
      <c r="F42" s="431"/>
      <c r="G42" s="459">
        <v>3</v>
      </c>
      <c r="H42" s="459">
        <v>35</v>
      </c>
      <c r="I42" s="444">
        <f t="shared" ca="1" si="5"/>
        <v>2667186.9966682685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10974.750264266124</v>
      </c>
      <c r="L42" s="444">
        <f t="shared" ca="1" si="3"/>
        <v>2644914.8136881357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1411727.5519978693</v>
      </c>
      <c r="C43" s="447">
        <f t="shared" si="0"/>
        <v>100747.55675784221</v>
      </c>
      <c r="D43" s="447">
        <f ca="1">SUMIF(G:G,36,K:K)</f>
        <v>69455.95704552003</v>
      </c>
      <c r="E43" s="447">
        <f t="shared" ca="1" si="1"/>
        <v>1380435.952285547</v>
      </c>
      <c r="F43" s="431"/>
      <c r="G43" s="459">
        <v>3</v>
      </c>
      <c r="H43" s="459">
        <v>36</v>
      </c>
      <c r="I43" s="444">
        <f t="shared" ca="1" si="5"/>
        <v>2644914.8136881357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10881.949501848903</v>
      </c>
      <c r="L43" s="444">
        <f t="shared" ca="1" si="3"/>
        <v>2622549.8299455857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1380435.952285547</v>
      </c>
      <c r="C44" s="447">
        <f t="shared" si="0"/>
        <v>100747.55675784221</v>
      </c>
      <c r="D44" s="447">
        <f ca="1">SUMIF(G:G,37,K:K)</f>
        <v>67855.01941648213</v>
      </c>
      <c r="E44" s="447">
        <f t="shared" ca="1" si="1"/>
        <v>1347543.414944187</v>
      </c>
      <c r="F44" s="431"/>
      <c r="G44" s="459">
        <v>4</v>
      </c>
      <c r="H44" s="459">
        <v>37</v>
      </c>
      <c r="I44" s="444">
        <f t="shared" ca="1" si="5"/>
        <v>2622549.8299455857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10788.762069588278</v>
      </c>
      <c r="L44" s="444">
        <f t="shared" ca="1" si="3"/>
        <v>2600091.658770775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1347543.414944187</v>
      </c>
      <c r="C45" s="447">
        <f t="shared" si="0"/>
        <v>100747.55675784221</v>
      </c>
      <c r="D45" s="447">
        <f ca="1">SUMIF(G:G,38,K:K)</f>
        <v>66172.174779952344</v>
      </c>
      <c r="E45" s="447">
        <f t="shared" ca="1" si="1"/>
        <v>1312968.0329662971</v>
      </c>
      <c r="F45" s="431"/>
      <c r="G45" s="459">
        <v>4</v>
      </c>
      <c r="H45" s="459">
        <v>38</v>
      </c>
      <c r="I45" s="444">
        <f t="shared" ca="1" si="5"/>
        <v>2600091.658770775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10695.1863563599</v>
      </c>
      <c r="L45" s="444">
        <f t="shared" ca="1" si="3"/>
        <v>2577539.9118827363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1312968.0329662971</v>
      </c>
      <c r="C46" s="447">
        <f t="shared" si="0"/>
        <v>100747.55675784221</v>
      </c>
      <c r="D46" s="447">
        <f ca="1">SUMIF(G:G,39,K:K)</f>
        <v>64403.232617977628</v>
      </c>
      <c r="E46" s="447">
        <f t="shared" ca="1" si="1"/>
        <v>1276623.7088264325</v>
      </c>
      <c r="F46" s="431"/>
      <c r="G46" s="459">
        <v>4</v>
      </c>
      <c r="H46" s="459">
        <v>39</v>
      </c>
      <c r="I46" s="444">
        <f t="shared" ca="1" si="5"/>
        <v>2577539.9118827363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10601.220744326405</v>
      </c>
      <c r="L46" s="444">
        <f t="shared" ca="1" si="3"/>
        <v>2554894.1993826637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1276623.7088264325</v>
      </c>
      <c r="C47" s="447">
        <f t="shared" si="0"/>
        <v>100747.55675784221</v>
      </c>
      <c r="D47" s="447">
        <f ca="1">SUMIF(G:G,40,K:K)</f>
        <v>62543.788017753293</v>
      </c>
      <c r="E47" s="447">
        <f t="shared" ca="1" si="1"/>
        <v>1238419.9400863436</v>
      </c>
      <c r="F47" s="431"/>
      <c r="G47" s="459">
        <v>4</v>
      </c>
      <c r="H47" s="459">
        <v>40</v>
      </c>
      <c r="I47" s="444">
        <f t="shared" ca="1" si="5"/>
        <v>2554894.1993826637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10506.863608909436</v>
      </c>
      <c r="L47" s="444">
        <f t="shared" ca="1" si="3"/>
        <v>2532154.1297471742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1238419.9400863436</v>
      </c>
      <c r="C48" s="447">
        <f t="shared" si="0"/>
        <v>100747.55675784221</v>
      </c>
      <c r="D48" s="447">
        <f ca="1">SUMIF(G:G,41,K:K)</f>
        <v>60589.210702775512</v>
      </c>
      <c r="E48" s="447">
        <f t="shared" ca="1" si="1"/>
        <v>1198261.5940312769</v>
      </c>
      <c r="F48" s="431"/>
      <c r="G48" s="459">
        <v>4</v>
      </c>
      <c r="H48" s="459">
        <v>41</v>
      </c>
      <c r="I48" s="444">
        <f t="shared" ca="1" si="5"/>
        <v>2532154.1297471742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10412.113318761563</v>
      </c>
      <c r="L48" s="444">
        <f t="shared" ca="1" si="3"/>
        <v>2509319.3098215368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1198261.5940312769</v>
      </c>
      <c r="C49" s="447">
        <f t="shared" si="0"/>
        <v>100747.55675784221</v>
      </c>
      <c r="D49" s="447">
        <f ca="1">SUMIF(G:G,42,K:K)</f>
        <v>58534.633502806879</v>
      </c>
      <c r="E49" s="447">
        <f t="shared" ca="1" si="1"/>
        <v>1156048.6707762415</v>
      </c>
      <c r="F49" s="431"/>
      <c r="G49" s="459">
        <v>4</v>
      </c>
      <c r="H49" s="459">
        <v>42</v>
      </c>
      <c r="I49" s="444">
        <f t="shared" ca="1" si="5"/>
        <v>2509319.3098215368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10316.968235738075</v>
      </c>
      <c r="L49" s="444">
        <f t="shared" ca="1" si="3"/>
        <v>2486389.3448128761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1156048.6707762415</v>
      </c>
      <c r="C50" s="447">
        <f t="shared" si="0"/>
        <v>100747.55675784221</v>
      </c>
      <c r="D50" s="447">
        <f ca="1">SUMIF(G:G,43,K:K)</f>
        <v>56374.940233943344</v>
      </c>
      <c r="E50" s="447">
        <f t="shared" ca="1" si="1"/>
        <v>1111676.0542523426</v>
      </c>
      <c r="F50" s="431"/>
      <c r="G50" s="459">
        <v>4</v>
      </c>
      <c r="H50" s="459">
        <v>43</v>
      </c>
      <c r="I50" s="444">
        <f t="shared" ca="1" si="5"/>
        <v>2486389.3448128761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10224.660048201989</v>
      </c>
      <c r="L50" s="444">
        <f t="shared" ca="1" si="3"/>
        <v>2464143.0716166794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1111676.0542523426</v>
      </c>
      <c r="C51" s="447">
        <f t="shared" si="0"/>
        <v>100747.55675784221</v>
      </c>
      <c r="D51" s="447">
        <f ca="1">SUMIF(G:G,44,K:K)</f>
        <v>54104.752958602337</v>
      </c>
      <c r="E51" s="447">
        <f t="shared" ca="1" si="1"/>
        <v>1065033.2504531026</v>
      </c>
      <c r="F51" s="431"/>
      <c r="G51" s="459">
        <v>4</v>
      </c>
      <c r="H51" s="459">
        <v>44</v>
      </c>
      <c r="I51" s="444">
        <f t="shared" ca="1" si="5"/>
        <v>2464143.0716166794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10131.967243217836</v>
      </c>
      <c r="L51" s="444">
        <f t="shared" ca="1" si="3"/>
        <v>2441804.1056154985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1065033.2504531026</v>
      </c>
      <c r="C52" s="447">
        <f t="shared" si="0"/>
        <v>100747.55675784221</v>
      </c>
      <c r="D52" s="447">
        <f ca="1">SUMIF(G:G,45,K:K)</f>
        <v>51718.418593707909</v>
      </c>
      <c r="E52" s="447">
        <f t="shared" ca="1" si="1"/>
        <v>1016004.1122889684</v>
      </c>
      <c r="F52" s="431"/>
      <c r="G52" s="459">
        <v>4</v>
      </c>
      <c r="H52" s="459">
        <v>45</v>
      </c>
      <c r="I52" s="444">
        <f t="shared" ca="1" si="5"/>
        <v>2441804.1056154985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10038.888218212915</v>
      </c>
      <c r="L52" s="444">
        <f t="shared" ca="1" si="3"/>
        <v>2419372.0605893126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1016004.1122889684</v>
      </c>
      <c r="C53" s="447">
        <f t="shared" si="0"/>
        <v>100747.55675784221</v>
      </c>
      <c r="D53" s="447">
        <f ca="1">SUMIF(G:G,46,K:K)</f>
        <v>49209.994833725075</v>
      </c>
      <c r="E53" s="447">
        <f t="shared" ca="1" si="1"/>
        <v>964466.55036485125</v>
      </c>
      <c r="F53" s="431"/>
      <c r="G53" s="459">
        <v>4</v>
      </c>
      <c r="H53" s="459">
        <v>46</v>
      </c>
      <c r="I53" s="444">
        <f t="shared" ca="1" si="5"/>
        <v>2419372.0605893126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9945.421363937141</v>
      </c>
      <c r="L53" s="444">
        <f t="shared" ca="1" si="3"/>
        <v>2396846.548708851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964466.55036485125</v>
      </c>
      <c r="C54" s="447">
        <f t="shared" si="0"/>
        <v>100747.55675784221</v>
      </c>
      <c r="D54" s="447">
        <f ca="1">SUMIF(G:G,47,K:K)</f>
        <v>46573.235353489894</v>
      </c>
      <c r="E54" s="447">
        <f t="shared" ca="1" si="1"/>
        <v>910292.22896049893</v>
      </c>
      <c r="F54" s="431"/>
      <c r="G54" s="459">
        <v>4</v>
      </c>
      <c r="H54" s="459">
        <v>47</v>
      </c>
      <c r="I54" s="444">
        <f t="shared" ca="1" si="5"/>
        <v>2396846.548708851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9851.5650644352172</v>
      </c>
      <c r="L54" s="444">
        <f t="shared" ca="1" si="3"/>
        <v>2374227.1805288875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910292.22896049893</v>
      </c>
      <c r="C55" s="447">
        <f t="shared" si="0"/>
        <v>100747.55675784221</v>
      </c>
      <c r="D55" s="447">
        <f ca="1">SUMIF(G:G,48,K:K)</f>
        <v>43801.574253988219</v>
      </c>
      <c r="E55" s="447">
        <f t="shared" ca="1" si="1"/>
        <v>853346.24645664496</v>
      </c>
      <c r="F55" s="431"/>
      <c r="G55" s="459">
        <v>4</v>
      </c>
      <c r="H55" s="459">
        <v>48</v>
      </c>
      <c r="I55" s="444">
        <f t="shared" ca="1" si="5"/>
        <v>2374227.1805288875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9757.3176970187033</v>
      </c>
      <c r="L55" s="444">
        <f t="shared" ca="1" si="3"/>
        <v>2351513.5649815076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853346.24645664496</v>
      </c>
      <c r="C56" s="447">
        <f t="shared" si="0"/>
        <v>100747.55675784221</v>
      </c>
      <c r="D56" s="447">
        <f ca="1">SUMIF(G:G,49,K:K)</f>
        <v>40888.109712351077</v>
      </c>
      <c r="E56" s="447">
        <f t="shared" ca="1" si="1"/>
        <v>793486.79941115389</v>
      </c>
      <c r="F56" s="431"/>
      <c r="G56" s="459">
        <f>G55+1</f>
        <v>5</v>
      </c>
      <c r="H56" s="459">
        <v>49</v>
      </c>
      <c r="I56" s="444">
        <f t="shared" ca="1" si="5"/>
        <v>2351513.5649815076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9662.6776322379537</v>
      </c>
      <c r="L56" s="444">
        <f t="shared" ca="1" si="3"/>
        <v>2328705.3093693466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793486.79941115389</v>
      </c>
      <c r="C57" s="447">
        <f t="shared" si="0"/>
        <v>100747.55675784221</v>
      </c>
      <c r="D57" s="447">
        <f ca="1">SUMIF(G:G,50,K:K)</f>
        <v>37825.586795352647</v>
      </c>
      <c r="E57" s="447">
        <f t="shared" ca="1" si="1"/>
        <v>730564.82944866433</v>
      </c>
      <c r="F57" s="431"/>
      <c r="G57" s="459">
        <f t="shared" ref="G57:G67" si="8">G56</f>
        <v>5</v>
      </c>
      <c r="H57" s="459">
        <v>50</v>
      </c>
      <c r="I57" s="444">
        <f t="shared" ca="1" si="5"/>
        <v>2328705.3093693466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9567.6432338539489</v>
      </c>
      <c r="L57" s="444">
        <f t="shared" ca="1" si="3"/>
        <v>2305802.0193588017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730564.82944866433</v>
      </c>
      <c r="C58" s="447">
        <f t="shared" si="0"/>
        <v>100747.55675784221</v>
      </c>
      <c r="D58" s="447">
        <f ca="1">SUMIF(G:G,51,K:K)</f>
        <v>34606.379393614283</v>
      </c>
      <c r="E58" s="447">
        <f t="shared" ca="1" si="1"/>
        <v>664423.65208443638</v>
      </c>
      <c r="F58" s="431"/>
      <c r="G58" s="459">
        <f t="shared" si="8"/>
        <v>5</v>
      </c>
      <c r="H58" s="459">
        <v>51</v>
      </c>
      <c r="I58" s="444">
        <f t="shared" ca="1" si="5"/>
        <v>2305802.0193588017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9472.2128588100113</v>
      </c>
      <c r="L58" s="444">
        <f t="shared" ca="1" si="3"/>
        <v>2282803.2989732129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664423.65208443638</v>
      </c>
      <c r="C59" s="447">
        <f t="shared" si="0"/>
        <v>100747.55675784221</v>
      </c>
      <c r="D59" s="447">
        <f ca="1">SUMIF(G:G,52,K:K)</f>
        <v>31222.471231528056</v>
      </c>
      <c r="E59" s="447">
        <f t="shared" ca="1" si="1"/>
        <v>594898.56655812229</v>
      </c>
      <c r="F59" s="431"/>
      <c r="G59" s="459">
        <f t="shared" si="8"/>
        <v>5</v>
      </c>
      <c r="H59" s="459">
        <v>52</v>
      </c>
      <c r="I59" s="444">
        <f t="shared" ca="1" si="5"/>
        <v>2282803.2989732129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9376.384857203393</v>
      </c>
      <c r="L59" s="444">
        <f t="shared" ca="1" si="3"/>
        <v>2259708.7505860175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594898.56655812229</v>
      </c>
      <c r="C60" s="447">
        <f t="shared" si="0"/>
        <v>100747.55675784221</v>
      </c>
      <c r="D60" s="447">
        <f ca="1">SUMIF(G:G,53,K:K)</f>
        <v>27665.435905612008</v>
      </c>
      <c r="E60" s="447">
        <f t="shared" ca="1" si="1"/>
        <v>521816.44570589211</v>
      </c>
      <c r="F60" s="431"/>
      <c r="G60" s="459">
        <f t="shared" si="8"/>
        <v>5</v>
      </c>
      <c r="H60" s="459">
        <v>53</v>
      </c>
      <c r="I60" s="444">
        <f t="shared" ca="1" si="5"/>
        <v>2259708.7505860175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9280.157572256745</v>
      </c>
      <c r="L60" s="444">
        <f t="shared" ca="1" si="3"/>
        <v>2236517.9749138756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521816.44570589211</v>
      </c>
      <c r="C61" s="447">
        <f t="shared" si="0"/>
        <v>100747.55675784221</v>
      </c>
      <c r="D61" s="447">
        <f ca="1">SUMIF(G:G,54,K:K)</f>
        <v>23926.415901589731</v>
      </c>
      <c r="E61" s="447">
        <f t="shared" ca="1" si="1"/>
        <v>444995.30484963965</v>
      </c>
      <c r="F61" s="431"/>
      <c r="G61" s="459">
        <f t="shared" si="8"/>
        <v>5</v>
      </c>
      <c r="H61" s="459">
        <v>54</v>
      </c>
      <c r="I61" s="444">
        <f t="shared" ca="1" si="5"/>
        <v>2236517.9749138756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9183.5293402894858</v>
      </c>
      <c r="L61" s="444">
        <f t="shared" ca="1" si="3"/>
        <v>2213230.5710097663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444995.30484963965</v>
      </c>
      <c r="C62" s="447">
        <f t="shared" si="0"/>
        <v>100747.55675784221</v>
      </c>
      <c r="D62" s="447">
        <f ca="1">SUMIF(G:G,55,K:K)</f>
        <v>19996.100537943901</v>
      </c>
      <c r="E62" s="447">
        <f t="shared" ca="1" si="1"/>
        <v>364243.84862974135</v>
      </c>
      <c r="F62" s="431"/>
      <c r="G62" s="459">
        <f t="shared" si="8"/>
        <v>5</v>
      </c>
      <c r="H62" s="459">
        <v>55</v>
      </c>
      <c r="I62" s="444">
        <f t="shared" ca="1" si="5"/>
        <v>2213230.5710097663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9086.4984906890313</v>
      </c>
      <c r="L62" s="444">
        <f t="shared" ca="1" si="3"/>
        <v>2189846.1362560564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364243.84862974135</v>
      </c>
      <c r="C63" s="447">
        <f t="shared" si="0"/>
        <v>100747.55675784221</v>
      </c>
      <c r="D63" s="447">
        <f ca="1">SUMIF(G:G,56,K:K)</f>
        <v>15864.702781020216</v>
      </c>
      <c r="E63" s="447">
        <f t="shared" ca="1" si="1"/>
        <v>279360.99465291935</v>
      </c>
      <c r="F63" s="431"/>
      <c r="G63" s="459">
        <f t="shared" si="8"/>
        <v>5</v>
      </c>
      <c r="H63" s="459">
        <v>56</v>
      </c>
      <c r="I63" s="444">
        <f t="shared" ca="1" si="5"/>
        <v>2189846.1362560564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8989.0633458819066</v>
      </c>
      <c r="L63" s="444">
        <f t="shared" ca="1" si="3"/>
        <v>2166364.2663575397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279360.99465291935</v>
      </c>
      <c r="C64" s="447">
        <f t="shared" si="0"/>
        <v>100747.55675784221</v>
      </c>
      <c r="D64" s="447">
        <f ca="1">SUMIF(G:G,57,K:K)</f>
        <v>11521.934873947983</v>
      </c>
      <c r="E64" s="447">
        <f t="shared" ca="1" si="1"/>
        <v>190135.37276902515</v>
      </c>
      <c r="F64" s="431"/>
      <c r="G64" s="459">
        <f t="shared" si="8"/>
        <v>5</v>
      </c>
      <c r="H64" s="459">
        <v>57</v>
      </c>
      <c r="I64" s="444">
        <f t="shared" ca="1" si="5"/>
        <v>2166364.2663575397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8891.2222213047535</v>
      </c>
      <c r="L64" s="444">
        <f t="shared" ca="1" si="3"/>
        <v>2142784.5553344456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190135.37276902515</v>
      </c>
      <c r="C65" s="447">
        <f t="shared" si="0"/>
        <v>100747.55675784221</v>
      </c>
      <c r="D65" s="447">
        <f ca="1">SUMIF(G:G,58,K:K)</f>
        <v>6956.982718690052</v>
      </c>
      <c r="E65" s="447">
        <f t="shared" ca="1" si="1"/>
        <v>96344.798729873</v>
      </c>
      <c r="F65" s="431"/>
      <c r="G65" s="459">
        <f t="shared" si="8"/>
        <v>5</v>
      </c>
      <c r="H65" s="459">
        <v>58</v>
      </c>
      <c r="I65" s="444">
        <f t="shared" ca="1" si="5"/>
        <v>2142784.5553344456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8792.973425375194</v>
      </c>
      <c r="L65" s="444">
        <f t="shared" ca="1" si="3"/>
        <v>2119106.5955154221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96344.798729873</v>
      </c>
      <c r="C66" s="447">
        <f t="shared" si="0"/>
        <v>100747.55675784221</v>
      </c>
      <c r="D66" s="447">
        <f ca="1">SUMIF(G:G,59,K:K)</f>
        <v>2158.4789474298141</v>
      </c>
      <c r="E66" s="447">
        <f t="shared" ca="1" si="1"/>
        <v>-2244.2790805393906</v>
      </c>
      <c r="F66" s="431"/>
      <c r="G66" s="459">
        <f t="shared" si="8"/>
        <v>5</v>
      </c>
      <c r="H66" s="459">
        <v>59</v>
      </c>
      <c r="I66" s="444">
        <f t="shared" ca="1" si="5"/>
        <v>2119106.5955154221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8694.3152594625953</v>
      </c>
      <c r="L66" s="444">
        <f t="shared" ca="1" si="3"/>
        <v>2095329.9775304857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-2244.2790805393906</v>
      </c>
      <c r="C67" s="447">
        <f t="shared" si="0"/>
        <v>100747.55675784221</v>
      </c>
      <c r="D67" s="447">
        <f t="shared" ref="D67:D136" ca="1" si="9">SUMIF(G:G,60,K:K)</f>
        <v>-2885.525383760752</v>
      </c>
      <c r="E67" s="447">
        <f t="shared" ca="1" si="1"/>
        <v>-105877.36122214234</v>
      </c>
      <c r="F67" s="431"/>
      <c r="G67" s="459">
        <f t="shared" si="8"/>
        <v>5</v>
      </c>
      <c r="H67" s="459">
        <v>60</v>
      </c>
      <c r="I67" s="444">
        <f t="shared" ca="1" si="5"/>
        <v>2095329.9775304857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8595.2460178586953</v>
      </c>
      <c r="L67" s="444">
        <f t="shared" ca="1" si="3"/>
        <v>2071454.2903039453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-105877.36122214234</v>
      </c>
      <c r="C68" s="447">
        <f t="shared" si="0"/>
        <v>100747.55675784221</v>
      </c>
      <c r="D68" s="447">
        <f t="shared" ca="1" si="9"/>
        <v>-2885.525383760752</v>
      </c>
      <c r="E68" s="447">
        <f t="shared" ca="1" si="1"/>
        <v>-209510.44336374529</v>
      </c>
      <c r="F68" s="431"/>
      <c r="G68" s="459">
        <f>G67+1</f>
        <v>6</v>
      </c>
      <c r="H68" s="459">
        <v>61</v>
      </c>
      <c r="I68" s="444">
        <f t="shared" ca="1" si="5"/>
        <v>2071454.2903039453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8495.7639877481088</v>
      </c>
      <c r="L68" s="444">
        <f t="shared" ca="1" si="3"/>
        <v>2047479.1210472945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-209510.44336374529</v>
      </c>
      <c r="C69" s="447">
        <f t="shared" si="0"/>
        <v>100747.55675784221</v>
      </c>
      <c r="D69" s="447">
        <f t="shared" ca="1" si="9"/>
        <v>-2885.525383760752</v>
      </c>
      <c r="E69" s="447">
        <f t="shared" ca="1" si="1"/>
        <v>-313143.52550534823</v>
      </c>
      <c r="F69" s="431"/>
      <c r="G69" s="459">
        <f t="shared" ref="G69:G79" si="10">G68</f>
        <v>6</v>
      </c>
      <c r="H69" s="459">
        <v>62</v>
      </c>
      <c r="I69" s="444">
        <f t="shared" ca="1" si="5"/>
        <v>2047479.1210472945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8395.8674491787297</v>
      </c>
      <c r="L69" s="444">
        <f t="shared" ca="1" si="3"/>
        <v>2023404.0552520743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-313143.52550534823</v>
      </c>
      <c r="C70" s="447">
        <f t="shared" si="0"/>
        <v>100747.55675784221</v>
      </c>
      <c r="D70" s="447">
        <f t="shared" ca="1" si="9"/>
        <v>-2885.525383760752</v>
      </c>
      <c r="E70" s="447">
        <f t="shared" ca="1" si="1"/>
        <v>-416776.60764695116</v>
      </c>
      <c r="F70" s="431"/>
      <c r="G70" s="459">
        <f t="shared" si="10"/>
        <v>6</v>
      </c>
      <c r="H70" s="459">
        <v>63</v>
      </c>
      <c r="I70" s="444">
        <f t="shared" ca="1" si="5"/>
        <v>2023404.0552520743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8295.5546750319809</v>
      </c>
      <c r="L70" s="444">
        <f t="shared" ca="1" si="3"/>
        <v>1999228.6766827072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-416776.60764695116</v>
      </c>
      <c r="C71" s="447">
        <f t="shared" si="0"/>
        <v>100747.55675784221</v>
      </c>
      <c r="D71" s="447">
        <f t="shared" ca="1" si="9"/>
        <v>-2885.525383760752</v>
      </c>
      <c r="E71" s="447">
        <f t="shared" ca="1" si="1"/>
        <v>-520409.6897885541</v>
      </c>
      <c r="F71" s="431"/>
      <c r="G71" s="459">
        <f t="shared" si="10"/>
        <v>6</v>
      </c>
      <c r="H71" s="459">
        <v>64</v>
      </c>
      <c r="I71" s="444">
        <f t="shared" ca="1" si="5"/>
        <v>1999228.6766827072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8194.8239309929504</v>
      </c>
      <c r="L71" s="444">
        <f t="shared" ca="1" si="3"/>
        <v>1974952.5673693011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-520409.6897885541</v>
      </c>
      <c r="C72" s="447">
        <f t="shared" si="0"/>
        <v>100747.55675784221</v>
      </c>
      <c r="D72" s="447">
        <f t="shared" ca="1" si="9"/>
        <v>-2885.525383760752</v>
      </c>
      <c r="E72" s="447">
        <f t="shared" ca="1" si="1"/>
        <v>-624042.77193015709</v>
      </c>
      <c r="F72" s="431"/>
      <c r="G72" s="459">
        <f t="shared" si="10"/>
        <v>6</v>
      </c>
      <c r="H72" s="459">
        <v>65</v>
      </c>
      <c r="I72" s="444">
        <f t="shared" ca="1" si="5"/>
        <v>1974952.5673693011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8093.6734755204252</v>
      </c>
      <c r="L72" s="444">
        <f t="shared" ca="1" si="3"/>
        <v>1950575.3076004225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-624042.77193015709</v>
      </c>
      <c r="C73" s="447">
        <f t="shared" si="0"/>
        <v>100747.55675784221</v>
      </c>
      <c r="D73" s="447">
        <f t="shared" ca="1" si="9"/>
        <v>-2885.525383760752</v>
      </c>
      <c r="E73" s="447">
        <f t="shared" ca="1" si="1"/>
        <v>-727675.85407176008</v>
      </c>
      <c r="F73" s="431"/>
      <c r="G73" s="459">
        <f t="shared" si="10"/>
        <v>6</v>
      </c>
      <c r="H73" s="459">
        <v>66</v>
      </c>
      <c r="I73" s="444">
        <f t="shared" ca="1" si="5"/>
        <v>1950575.3076004225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7992.1015598167642</v>
      </c>
      <c r="L73" s="444">
        <f t="shared" ca="1" si="3"/>
        <v>1926096.4759158404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-727675.85407176008</v>
      </c>
      <c r="C74" s="447">
        <f t="shared" si="0"/>
        <v>100747.55675784221</v>
      </c>
      <c r="D74" s="447">
        <f t="shared" ca="1" si="9"/>
        <v>-2885.525383760752</v>
      </c>
      <c r="E74" s="447">
        <f t="shared" ca="1" si="1"/>
        <v>-831308.93621336308</v>
      </c>
      <c r="F74" s="431"/>
      <c r="G74" s="459">
        <f t="shared" si="10"/>
        <v>6</v>
      </c>
      <c r="H74" s="459">
        <v>67</v>
      </c>
      <c r="I74" s="444">
        <f t="shared" ca="1" si="5"/>
        <v>1926096.4759158404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7890.106427797672</v>
      </c>
      <c r="L74" s="444">
        <f t="shared" ca="1" si="3"/>
        <v>1901515.6490992389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-831308.93621336308</v>
      </c>
      <c r="C75" s="447">
        <f t="shared" si="0"/>
        <v>100747.55675784221</v>
      </c>
      <c r="D75" s="447">
        <f t="shared" ca="1" si="9"/>
        <v>-2885.525383760752</v>
      </c>
      <c r="E75" s="447">
        <f t="shared" ca="1" si="1"/>
        <v>-934942.01835496607</v>
      </c>
      <c r="F75" s="431"/>
      <c r="G75" s="459">
        <f t="shared" si="10"/>
        <v>6</v>
      </c>
      <c r="H75" s="459">
        <v>68</v>
      </c>
      <c r="I75" s="444">
        <f t="shared" ca="1" si="5"/>
        <v>1901515.6490992389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7885.1829990392444</v>
      </c>
      <c r="L75" s="444">
        <f t="shared" ca="1" si="3"/>
        <v>1900329.102768458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-934942.01835496607</v>
      </c>
      <c r="C76" s="447">
        <f t="shared" si="0"/>
        <v>100747.55675784221</v>
      </c>
      <c r="D76" s="447">
        <f t="shared" ca="1" si="9"/>
        <v>-2885.525383760752</v>
      </c>
      <c r="E76" s="447">
        <f t="shared" ca="1" si="1"/>
        <v>-1038575.1004965691</v>
      </c>
      <c r="F76" s="431"/>
      <c r="G76" s="459">
        <f t="shared" si="10"/>
        <v>6</v>
      </c>
      <c r="H76" s="459">
        <v>69</v>
      </c>
      <c r="I76" s="444">
        <f t="shared" ca="1" si="5"/>
        <v>1900329.102768458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7880.2390559943233</v>
      </c>
      <c r="L76" s="444">
        <f t="shared" ca="1" si="3"/>
        <v>1899137.6124946321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-1038575.1004965691</v>
      </c>
      <c r="C77" s="447">
        <f t="shared" si="0"/>
        <v>100747.55675784221</v>
      </c>
      <c r="D77" s="447">
        <f t="shared" ca="1" si="9"/>
        <v>-2885.525383760752</v>
      </c>
      <c r="E77" s="447">
        <f t="shared" ca="1" si="1"/>
        <v>-1142208.1826381721</v>
      </c>
      <c r="F77" s="431"/>
      <c r="G77" s="459">
        <f t="shared" si="10"/>
        <v>6</v>
      </c>
      <c r="H77" s="459">
        <v>70</v>
      </c>
      <c r="I77" s="444">
        <f t="shared" ca="1" si="5"/>
        <v>1899137.6124946321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7875.2745131867159</v>
      </c>
      <c r="L77" s="444">
        <f t="shared" ca="1" si="3"/>
        <v>1897941.1576779985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-1142208.1826381721</v>
      </c>
      <c r="C78" s="447">
        <f t="shared" si="0"/>
        <v>100747.55675784221</v>
      </c>
      <c r="D78" s="447">
        <f t="shared" ca="1" si="9"/>
        <v>-2885.525383760752</v>
      </c>
      <c r="E78" s="447">
        <f t="shared" ca="1" si="1"/>
        <v>-1245841.2647797749</v>
      </c>
      <c r="F78" s="431"/>
      <c r="G78" s="459">
        <f t="shared" si="10"/>
        <v>6</v>
      </c>
      <c r="H78" s="459">
        <v>71</v>
      </c>
      <c r="I78" s="444">
        <f t="shared" ca="1" si="5"/>
        <v>1897941.1576779985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7870.2892847840758</v>
      </c>
      <c r="L78" s="444">
        <f t="shared" ca="1" si="3"/>
        <v>1896739.7176329624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-1245841.2647797749</v>
      </c>
      <c r="C79" s="447">
        <f t="shared" si="0"/>
        <v>100747.55675784221</v>
      </c>
      <c r="D79" s="447">
        <f t="shared" ca="1" si="9"/>
        <v>-2885.525383760752</v>
      </c>
      <c r="E79" s="447">
        <f t="shared" ca="1" si="1"/>
        <v>-1349474.3469213778</v>
      </c>
      <c r="F79" s="431"/>
      <c r="G79" s="459">
        <f t="shared" si="10"/>
        <v>6</v>
      </c>
      <c r="H79" s="459">
        <v>72</v>
      </c>
      <c r="I79" s="444">
        <f t="shared" ca="1" si="5"/>
        <v>1896739.7176329624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7865.2832845964258</v>
      </c>
      <c r="L79" s="444">
        <f t="shared" ca="1" si="3"/>
        <v>1895533.2715877385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-1349474.3469213778</v>
      </c>
      <c r="C80" s="447">
        <f t="shared" si="0"/>
        <v>100747.55675784221</v>
      </c>
      <c r="D80" s="447">
        <f t="shared" ca="1" si="9"/>
        <v>-2885.525383760752</v>
      </c>
      <c r="E80" s="447">
        <f t="shared" ca="1" si="1"/>
        <v>-1453107.4290629807</v>
      </c>
      <c r="F80" s="431"/>
      <c r="G80" s="459">
        <f>G79+1</f>
        <v>7</v>
      </c>
      <c r="H80" s="459">
        <v>73</v>
      </c>
      <c r="I80" s="444">
        <f t="shared" ca="1" si="5"/>
        <v>1895533.2715877385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7860.2564260746594</v>
      </c>
      <c r="L80" s="444">
        <f t="shared" ca="1" si="3"/>
        <v>1894321.7986839931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-1453107.4290629807</v>
      </c>
      <c r="C81" s="447">
        <f t="shared" si="0"/>
        <v>100747.55675784221</v>
      </c>
      <c r="D81" s="447">
        <f t="shared" ca="1" si="9"/>
        <v>-2885.525383760752</v>
      </c>
      <c r="E81" s="447">
        <f t="shared" ca="1" si="1"/>
        <v>-1556740.5112045836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1894321.7986839931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7855.2086223090528</v>
      </c>
      <c r="L81" s="444">
        <f t="shared" ca="1" si="3"/>
        <v>1893105.2779764819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-1556740.5112045836</v>
      </c>
      <c r="C82" s="447">
        <f t="shared" si="0"/>
        <v>100747.55675784221</v>
      </c>
      <c r="D82" s="447">
        <f t="shared" ca="1" si="9"/>
        <v>-2885.525383760752</v>
      </c>
      <c r="E82" s="447">
        <f t="shared" ca="1" si="1"/>
        <v>-1660373.5933461864</v>
      </c>
      <c r="F82" s="431"/>
      <c r="G82" s="459">
        <f t="shared" si="11"/>
        <v>7</v>
      </c>
      <c r="H82" s="459">
        <v>75</v>
      </c>
      <c r="I82" s="444">
        <f t="shared" ca="1" si="5"/>
        <v>1893105.2779764819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7850.1397860277557</v>
      </c>
      <c r="L82" s="444">
        <f t="shared" ca="1" si="3"/>
        <v>1891883.6884326895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-1660373.5933461864</v>
      </c>
      <c r="C83" s="447">
        <f t="shared" si="0"/>
        <v>100747.55675784221</v>
      </c>
      <c r="D83" s="447">
        <f t="shared" ca="1" si="9"/>
        <v>-2885.525383760752</v>
      </c>
      <c r="E83" s="447">
        <f t="shared" ca="1" si="1"/>
        <v>-1764006.6754877893</v>
      </c>
      <c r="F83" s="431"/>
      <c r="G83" s="459">
        <f t="shared" si="11"/>
        <v>7</v>
      </c>
      <c r="H83" s="459">
        <v>76</v>
      </c>
      <c r="I83" s="444">
        <f t="shared" ca="1" si="5"/>
        <v>1891883.6884326895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7845.0498295952893</v>
      </c>
      <c r="L83" s="444">
        <f t="shared" ca="1" si="3"/>
        <v>1890657.0089324645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-1764006.6754877893</v>
      </c>
      <c r="C84" s="447">
        <f t="shared" si="0"/>
        <v>100747.55675784221</v>
      </c>
      <c r="D84" s="447">
        <f t="shared" ca="1" si="9"/>
        <v>-2885.525383760752</v>
      </c>
      <c r="E84" s="447">
        <f t="shared" ca="1" si="1"/>
        <v>-1867639.7576293922</v>
      </c>
      <c r="F84" s="431"/>
      <c r="G84" s="459">
        <f t="shared" si="11"/>
        <v>7</v>
      </c>
      <c r="H84" s="459">
        <v>77</v>
      </c>
      <c r="I84" s="444">
        <f t="shared" ca="1" si="5"/>
        <v>1890657.0089324645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7839.9386650110164</v>
      </c>
      <c r="L84" s="444">
        <f t="shared" ca="1" si="3"/>
        <v>1889425.2182676552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-1867639.7576293922</v>
      </c>
      <c r="C85" s="447">
        <f t="shared" si="0"/>
        <v>100747.55675784221</v>
      </c>
      <c r="D85" s="447">
        <f t="shared" ca="1" si="9"/>
        <v>-2885.525383760752</v>
      </c>
      <c r="E85" s="447">
        <f t="shared" ca="1" si="1"/>
        <v>-1971272.8397709951</v>
      </c>
      <c r="F85" s="431"/>
      <c r="G85" s="459">
        <f t="shared" si="11"/>
        <v>7</v>
      </c>
      <c r="H85" s="459">
        <v>78</v>
      </c>
      <c r="I85" s="444">
        <f t="shared" ca="1" si="5"/>
        <v>1889425.2182676552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7834.8062039076458</v>
      </c>
      <c r="L85" s="444">
        <f t="shared" ca="1" si="3"/>
        <v>1888188.2951417426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-1971272.8397709951</v>
      </c>
      <c r="C86" s="447">
        <f t="shared" si="0"/>
        <v>100747.55675784221</v>
      </c>
      <c r="D86" s="447">
        <f t="shared" ca="1" si="9"/>
        <v>-2885.525383760752</v>
      </c>
      <c r="E86" s="447">
        <f t="shared" ca="1" si="1"/>
        <v>-2074905.921912598</v>
      </c>
      <c r="F86" s="431"/>
      <c r="G86" s="459">
        <f t="shared" si="11"/>
        <v>7</v>
      </c>
      <c r="H86" s="459">
        <v>79</v>
      </c>
      <c r="I86" s="444">
        <f t="shared" ca="1" si="5"/>
        <v>1888188.2951417426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7829.6523575496758</v>
      </c>
      <c r="L86" s="444">
        <f t="shared" ca="1" si="3"/>
        <v>1886946.2181694719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-2074905.921912598</v>
      </c>
      <c r="C87" s="447">
        <f t="shared" si="0"/>
        <v>100747.55675784221</v>
      </c>
      <c r="D87" s="447">
        <f t="shared" ca="1" si="9"/>
        <v>-2885.525383760752</v>
      </c>
      <c r="E87" s="447">
        <f t="shared" ca="1" si="1"/>
        <v>-2178539.0040542008</v>
      </c>
      <c r="F87" s="431"/>
      <c r="G87" s="459">
        <f t="shared" si="11"/>
        <v>7</v>
      </c>
      <c r="H87" s="459">
        <v>80</v>
      </c>
      <c r="I87" s="444">
        <f t="shared" ca="1" si="5"/>
        <v>1886946.2181694719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7824.4770368318823</v>
      </c>
      <c r="L87" s="444">
        <f t="shared" ca="1" si="3"/>
        <v>1885698.9658764836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-2178539.0040542008</v>
      </c>
      <c r="C88" s="447">
        <f t="shared" si="0"/>
        <v>100747.55675784221</v>
      </c>
      <c r="D88" s="447">
        <f t="shared" ca="1" si="9"/>
        <v>-2885.525383760752</v>
      </c>
      <c r="E88" s="447">
        <f t="shared" ca="1" si="1"/>
        <v>-2282172.0861958037</v>
      </c>
      <c r="F88" s="431"/>
      <c r="G88" s="459">
        <f t="shared" si="11"/>
        <v>7</v>
      </c>
      <c r="H88" s="459">
        <v>81</v>
      </c>
      <c r="I88" s="444">
        <f t="shared" ca="1" si="5"/>
        <v>1885698.9658764836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7819.2801522777636</v>
      </c>
      <c r="L88" s="444">
        <f t="shared" ca="1" si="3"/>
        <v>1884446.5166989411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-2282172.0861958037</v>
      </c>
      <c r="C89" s="447">
        <f t="shared" si="0"/>
        <v>100747.55675784221</v>
      </c>
      <c r="D89" s="447">
        <f t="shared" ca="1" si="9"/>
        <v>-2885.525383760752</v>
      </c>
      <c r="E89" s="447">
        <f t="shared" ca="1" si="1"/>
        <v>-2385805.1683374066</v>
      </c>
      <c r="F89" s="431"/>
      <c r="G89" s="459">
        <f t="shared" si="11"/>
        <v>7</v>
      </c>
      <c r="H89" s="459">
        <v>82</v>
      </c>
      <c r="I89" s="444">
        <f t="shared" ca="1" si="5"/>
        <v>1884446.5166989411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7814.0616140380025</v>
      </c>
      <c r="L89" s="444">
        <f t="shared" ca="1" si="3"/>
        <v>1883188.8489831588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-2385805.1683374066</v>
      </c>
      <c r="C90" s="447">
        <f t="shared" si="0"/>
        <v>100747.55675784221</v>
      </c>
      <c r="D90" s="447">
        <f t="shared" ca="1" si="9"/>
        <v>-2885.525383760752</v>
      </c>
      <c r="E90" s="447">
        <f t="shared" ca="1" si="1"/>
        <v>-2489438.2504790095</v>
      </c>
      <c r="F90" s="431"/>
      <c r="G90" s="459">
        <f t="shared" si="11"/>
        <v>7</v>
      </c>
      <c r="H90" s="459">
        <v>83</v>
      </c>
      <c r="I90" s="444">
        <f t="shared" ca="1" si="5"/>
        <v>1883188.8489831588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7808.8213318889102</v>
      </c>
      <c r="L90" s="444">
        <f t="shared" ca="1" si="3"/>
        <v>1881925.9409852275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-2489438.2504790095</v>
      </c>
      <c r="C91" s="447">
        <f t="shared" si="0"/>
        <v>100747.55675784221</v>
      </c>
      <c r="D91" s="447">
        <f t="shared" ca="1" si="9"/>
        <v>-2885.525383760752</v>
      </c>
      <c r="E91" s="447">
        <f t="shared" ca="1" si="1"/>
        <v>-2593071.3326206123</v>
      </c>
      <c r="F91" s="431"/>
      <c r="G91" s="459">
        <f t="shared" si="11"/>
        <v>7</v>
      </c>
      <c r="H91" s="459">
        <v>84</v>
      </c>
      <c r="I91" s="444">
        <f t="shared" ca="1" si="5"/>
        <v>1881925.9409852275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7803.5592152308627</v>
      </c>
      <c r="L91" s="444">
        <f t="shared" ca="1" si="3"/>
        <v>1880657.7708706381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-2593071.3326206123</v>
      </c>
      <c r="C92" s="447">
        <f t="shared" si="0"/>
        <v>100747.55675784221</v>
      </c>
      <c r="D92" s="447">
        <f t="shared" ca="1" si="9"/>
        <v>-2885.525383760752</v>
      </c>
      <c r="E92" s="447">
        <f t="shared" ca="1" si="1"/>
        <v>-2696704.4147622152</v>
      </c>
      <c r="F92" s="431"/>
      <c r="G92" s="459">
        <f>G91+1</f>
        <v>8</v>
      </c>
      <c r="H92" s="459">
        <v>85</v>
      </c>
      <c r="I92" s="444">
        <f t="shared" ca="1" si="5"/>
        <v>1880657.7708706381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7798.2751730867421</v>
      </c>
      <c r="L92" s="444">
        <f t="shared" ca="1" si="3"/>
        <v>1879384.3167139045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-2696704.4147622152</v>
      </c>
      <c r="C93" s="447">
        <f t="shared" si="0"/>
        <v>100747.55675784221</v>
      </c>
      <c r="D93" s="447">
        <f t="shared" ca="1" si="9"/>
        <v>-2885.525383760752</v>
      </c>
      <c r="E93" s="447">
        <f t="shared" ca="1" si="1"/>
        <v>-2800337.4969038181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1879384.3167139045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7792.9691141003495</v>
      </c>
      <c r="L93" s="444">
        <f t="shared" ca="1" si="3"/>
        <v>1878105.5564981846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-2800337.4969038181</v>
      </c>
      <c r="C94" s="447">
        <f t="shared" si="0"/>
        <v>100747.55675784221</v>
      </c>
      <c r="D94" s="447">
        <f t="shared" ca="1" si="9"/>
        <v>-2885.525383760752</v>
      </c>
      <c r="E94" s="447">
        <f t="shared" ca="1" si="1"/>
        <v>-2903970.579045421</v>
      </c>
      <c r="F94" s="431"/>
      <c r="G94" s="459">
        <f t="shared" si="12"/>
        <v>8</v>
      </c>
      <c r="H94" s="459">
        <v>87</v>
      </c>
      <c r="I94" s="444">
        <f t="shared" ca="1" si="5"/>
        <v>1878105.5564981846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7787.6409465348506</v>
      </c>
      <c r="L94" s="444">
        <f t="shared" ca="1" si="3"/>
        <v>1876821.4681148992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-2903970.579045421</v>
      </c>
      <c r="C95" s="447">
        <f t="shared" si="0"/>
        <v>100747.55675784221</v>
      </c>
      <c r="D95" s="447">
        <f t="shared" ca="1" si="9"/>
        <v>-2885.525383760752</v>
      </c>
      <c r="E95" s="447">
        <f t="shared" ca="1" si="1"/>
        <v>-3007603.6611870239</v>
      </c>
      <c r="F95" s="431"/>
      <c r="G95" s="459">
        <f t="shared" si="12"/>
        <v>8</v>
      </c>
      <c r="H95" s="459">
        <v>88</v>
      </c>
      <c r="I95" s="444">
        <f t="shared" ca="1" si="5"/>
        <v>1876821.4681148992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7782.2905782711623</v>
      </c>
      <c r="L95" s="444">
        <f t="shared" ca="1" si="3"/>
        <v>1875532.0293633502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-3007603.6611870239</v>
      </c>
      <c r="C96" s="447">
        <f t="shared" si="0"/>
        <v>100747.55675784221</v>
      </c>
      <c r="D96" s="447">
        <f t="shared" ca="1" si="9"/>
        <v>-2885.525383760752</v>
      </c>
      <c r="E96" s="447">
        <f t="shared" ca="1" si="1"/>
        <v>-3111236.7433286267</v>
      </c>
      <c r="F96" s="431"/>
      <c r="G96" s="459">
        <f t="shared" si="12"/>
        <v>8</v>
      </c>
      <c r="H96" s="459">
        <v>89</v>
      </c>
      <c r="I96" s="444">
        <f t="shared" ca="1" si="5"/>
        <v>1875532.0293633502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7776.9179168063747</v>
      </c>
      <c r="L96" s="444">
        <f t="shared" ca="1" si="3"/>
        <v>1874237.2179503364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-3111236.7433286267</v>
      </c>
      <c r="C97" s="447">
        <f t="shared" si="0"/>
        <v>100747.55675784221</v>
      </c>
      <c r="D97" s="447">
        <f t="shared" ca="1" si="9"/>
        <v>-2885.525383760752</v>
      </c>
      <c r="E97" s="447">
        <f t="shared" ca="1" si="1"/>
        <v>-3214869.8254702296</v>
      </c>
      <c r="F97" s="431"/>
      <c r="G97" s="459">
        <f t="shared" si="12"/>
        <v>8</v>
      </c>
      <c r="H97" s="459">
        <v>90</v>
      </c>
      <c r="I97" s="444">
        <f t="shared" ca="1" si="5"/>
        <v>1874237.2179503364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7771.5228692521505</v>
      </c>
      <c r="L97" s="444">
        <f t="shared" ca="1" si="3"/>
        <v>1872937.0114897683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-3214869.8254702296</v>
      </c>
      <c r="C98" s="447">
        <f t="shared" si="0"/>
        <v>100747.55675784221</v>
      </c>
      <c r="D98" s="447">
        <f t="shared" ca="1" si="9"/>
        <v>-2885.525383760752</v>
      </c>
      <c r="E98" s="447">
        <f t="shared" ca="1" si="1"/>
        <v>-3318502.9076118325</v>
      </c>
      <c r="F98" s="431"/>
      <c r="G98" s="459">
        <f t="shared" si="12"/>
        <v>8</v>
      </c>
      <c r="H98" s="459">
        <v>91</v>
      </c>
      <c r="I98" s="444">
        <f t="shared" ca="1" si="5"/>
        <v>1872937.0114897683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7766.1053423331159</v>
      </c>
      <c r="L98" s="444">
        <f t="shared" ca="1" si="3"/>
        <v>1871631.3875022812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-3318502.9076118325</v>
      </c>
      <c r="C99" s="447">
        <f t="shared" si="0"/>
        <v>100747.55675784221</v>
      </c>
      <c r="D99" s="447">
        <f t="shared" ca="1" si="9"/>
        <v>-2885.525383760752</v>
      </c>
      <c r="E99" s="447">
        <f t="shared" ca="1" si="1"/>
        <v>-3422135.9897534354</v>
      </c>
      <c r="F99" s="431"/>
      <c r="G99" s="459">
        <f t="shared" si="12"/>
        <v>8</v>
      </c>
      <c r="H99" s="459">
        <v>92</v>
      </c>
      <c r="I99" s="444">
        <f t="shared" ca="1" si="5"/>
        <v>1871631.3875022812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7760.6652423852538</v>
      </c>
      <c r="L99" s="444">
        <f t="shared" ca="1" si="3"/>
        <v>1870320.3234148463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-3422135.9897534354</v>
      </c>
      <c r="C100" s="447">
        <f t="shared" si="0"/>
        <v>100747.55675784221</v>
      </c>
      <c r="D100" s="447">
        <f t="shared" ca="1" si="9"/>
        <v>-2885.525383760752</v>
      </c>
      <c r="E100" s="447">
        <f t="shared" ca="1" si="1"/>
        <v>-3525769.0718950382</v>
      </c>
      <c r="F100" s="431"/>
      <c r="G100" s="459">
        <f t="shared" si="12"/>
        <v>8</v>
      </c>
      <c r="H100" s="459">
        <v>93</v>
      </c>
      <c r="I100" s="444">
        <f t="shared" ca="1" si="5"/>
        <v>1870320.3234148463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7755.2024753542755</v>
      </c>
      <c r="L100" s="444">
        <f t="shared" ca="1" si="3"/>
        <v>1869003.7965603804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-3525769.0718950382</v>
      </c>
      <c r="C101" s="447">
        <f t="shared" si="0"/>
        <v>100747.55675784221</v>
      </c>
      <c r="D101" s="447">
        <f t="shared" ca="1" si="9"/>
        <v>-2885.525383760752</v>
      </c>
      <c r="E101" s="447">
        <f t="shared" ca="1" si="1"/>
        <v>-3629402.1540366411</v>
      </c>
      <c r="F101" s="431"/>
      <c r="G101" s="459">
        <f t="shared" si="12"/>
        <v>8</v>
      </c>
      <c r="H101" s="459">
        <v>94</v>
      </c>
      <c r="I101" s="444">
        <f t="shared" ca="1" si="5"/>
        <v>1869003.7965603804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7749.7169467940003</v>
      </c>
      <c r="L101" s="444">
        <f t="shared" ca="1" si="3"/>
        <v>1867681.7841773541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-3629402.1540366411</v>
      </c>
      <c r="C102" s="447">
        <f t="shared" si="0"/>
        <v>100747.55675784221</v>
      </c>
      <c r="D102" s="447">
        <f t="shared" ca="1" si="9"/>
        <v>-2885.525383760752</v>
      </c>
      <c r="E102" s="447">
        <f t="shared" ca="1" si="1"/>
        <v>-3733035.236178244</v>
      </c>
      <c r="F102" s="431"/>
      <c r="G102" s="459">
        <f t="shared" si="12"/>
        <v>8</v>
      </c>
      <c r="H102" s="459">
        <v>95</v>
      </c>
      <c r="I102" s="444">
        <f t="shared" ca="1" si="5"/>
        <v>1867681.7841773541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7744.2085618647243</v>
      </c>
      <c r="L102" s="444">
        <f t="shared" ca="1" si="3"/>
        <v>1866354.2634093985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-3733035.236178244</v>
      </c>
      <c r="C103" s="447">
        <f t="shared" si="0"/>
        <v>100747.55675784221</v>
      </c>
      <c r="D103" s="447">
        <f t="shared" ca="1" si="9"/>
        <v>-2885.525383760752</v>
      </c>
      <c r="E103" s="447">
        <f t="shared" ca="1" si="1"/>
        <v>-3836668.3183198469</v>
      </c>
      <c r="F103" s="431"/>
      <c r="G103" s="459">
        <f t="shared" si="12"/>
        <v>8</v>
      </c>
      <c r="H103" s="459">
        <v>96</v>
      </c>
      <c r="I103" s="444">
        <f t="shared" ca="1" si="5"/>
        <v>1866354.2634093985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7738.6772253315767</v>
      </c>
      <c r="L103" s="444">
        <f t="shared" ca="1" si="3"/>
        <v>1865021.2113049098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-3836668.3183198469</v>
      </c>
      <c r="C104" s="447">
        <f t="shared" si="0"/>
        <v>75560.667568381657</v>
      </c>
      <c r="D104" s="447">
        <f t="shared" ca="1" si="9"/>
        <v>-2885.525383760752</v>
      </c>
      <c r="E104" s="447">
        <f t="shared" ca="1" si="1"/>
        <v>-3915114.5112719894</v>
      </c>
      <c r="F104" s="431"/>
      <c r="G104" s="459">
        <f>G103+1</f>
        <v>9</v>
      </c>
      <c r="H104" s="459">
        <v>97</v>
      </c>
      <c r="I104" s="444">
        <f t="shared" ca="1" si="5"/>
        <v>1865021.2113049098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7733.1228415628739</v>
      </c>
      <c r="L104" s="444">
        <f t="shared" ca="1" si="3"/>
        <v>1863682.6048166524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-3915114.5112719894</v>
      </c>
      <c r="C105" s="447">
        <f t="shared" si="0"/>
        <v>0</v>
      </c>
      <c r="D105" s="447">
        <f t="shared" ca="1" si="9"/>
        <v>-2885.525383760752</v>
      </c>
      <c r="E105" s="447">
        <f t="shared" ca="1" si="1"/>
        <v>-3918000.0366557501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1863682.6048166524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7730.3623961951344</v>
      </c>
      <c r="L105" s="444">
        <f t="shared" ca="1" si="3"/>
        <v>1863017.3374830273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-3918000.0366557501</v>
      </c>
      <c r="C106" s="447">
        <f t="shared" si="0"/>
        <v>0</v>
      </c>
      <c r="D106" s="447">
        <f t="shared" ca="1" si="9"/>
        <v>-2885.525383760752</v>
      </c>
      <c r="E106" s="447">
        <f t="shared" ca="1" si="1"/>
        <v>-3920885.5620395108</v>
      </c>
      <c r="F106" s="431"/>
      <c r="G106" s="459">
        <f t="shared" si="13"/>
        <v>9</v>
      </c>
      <c r="H106" s="459">
        <v>99</v>
      </c>
      <c r="I106" s="444">
        <f t="shared" ca="1" si="5"/>
        <v>1863017.3374830273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7727.5904489716968</v>
      </c>
      <c r="L106" s="444">
        <f t="shared" ca="1" si="3"/>
        <v>1862349.2982021787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-3920885.5620395108</v>
      </c>
      <c r="C107" s="447">
        <f t="shared" si="0"/>
        <v>0</v>
      </c>
      <c r="D107" s="447">
        <f t="shared" ca="1" si="9"/>
        <v>-2885.525383760752</v>
      </c>
      <c r="E107" s="447">
        <f t="shared" ca="1" si="1"/>
        <v>-3923771.0874232715</v>
      </c>
      <c r="F107" s="431"/>
      <c r="G107" s="459">
        <f t="shared" si="13"/>
        <v>9</v>
      </c>
      <c r="H107" s="459">
        <v>100</v>
      </c>
      <c r="I107" s="444">
        <f t="shared" ca="1" si="5"/>
        <v>1862349.2982021787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7724.8069519681603</v>
      </c>
      <c r="L107" s="444">
        <f t="shared" ca="1" si="3"/>
        <v>1861678.4754243267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-3923771.0874232715</v>
      </c>
      <c r="C108" s="447">
        <f t="shared" si="0"/>
        <v>0</v>
      </c>
      <c r="D108" s="447">
        <f t="shared" ca="1" si="9"/>
        <v>-2885.525383760752</v>
      </c>
      <c r="E108" s="447">
        <f t="shared" ca="1" si="1"/>
        <v>-3926656.6128070322</v>
      </c>
      <c r="F108" s="431"/>
      <c r="G108" s="459">
        <f t="shared" si="13"/>
        <v>9</v>
      </c>
      <c r="H108" s="459">
        <v>101</v>
      </c>
      <c r="I108" s="444">
        <f t="shared" ca="1" si="5"/>
        <v>1861678.4754243267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7722.0118570604427</v>
      </c>
      <c r="L108" s="444">
        <f t="shared" ca="1" si="3"/>
        <v>1861004.857551567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-3926656.6128070322</v>
      </c>
      <c r="C109" s="447">
        <f t="shared" si="0"/>
        <v>0</v>
      </c>
      <c r="D109" s="447">
        <f t="shared" ca="1" si="9"/>
        <v>-2885.525383760752</v>
      </c>
      <c r="E109" s="447">
        <f t="shared" ca="1" si="1"/>
        <v>-3929542.1381907929</v>
      </c>
      <c r="F109" s="431"/>
      <c r="G109" s="459">
        <f t="shared" si="13"/>
        <v>9</v>
      </c>
      <c r="H109" s="459">
        <v>102</v>
      </c>
      <c r="I109" s="444">
        <f t="shared" ca="1" si="5"/>
        <v>1861004.857551567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7719.2051159239463</v>
      </c>
      <c r="L109" s="444">
        <f t="shared" ca="1" si="3"/>
        <v>1860328.4329376707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-3929542.1381907929</v>
      </c>
      <c r="C110" s="447">
        <f t="shared" si="0"/>
        <v>0</v>
      </c>
      <c r="D110" s="447">
        <f t="shared" ca="1" si="9"/>
        <v>-2885.525383760752</v>
      </c>
      <c r="E110" s="447">
        <f t="shared" ca="1" si="1"/>
        <v>-3932427.6635745536</v>
      </c>
      <c r="F110" s="431"/>
      <c r="G110" s="459">
        <f t="shared" si="13"/>
        <v>9</v>
      </c>
      <c r="H110" s="459">
        <v>103</v>
      </c>
      <c r="I110" s="444">
        <f t="shared" ca="1" si="5"/>
        <v>1860328.4329376707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7716.3866800327105</v>
      </c>
      <c r="L110" s="444">
        <f t="shared" ca="1" si="3"/>
        <v>1859649.1898878834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-3932427.6635745536</v>
      </c>
      <c r="C111" s="447">
        <f t="shared" si="0"/>
        <v>0</v>
      </c>
      <c r="D111" s="447">
        <f t="shared" ca="1" si="9"/>
        <v>-2885.525383760752</v>
      </c>
      <c r="E111" s="447">
        <f t="shared" ca="1" si="1"/>
        <v>-3935313.1889583142</v>
      </c>
      <c r="F111" s="431"/>
      <c r="G111" s="459">
        <f t="shared" si="13"/>
        <v>9</v>
      </c>
      <c r="H111" s="459">
        <v>104</v>
      </c>
      <c r="I111" s="444">
        <f t="shared" ca="1" si="5"/>
        <v>1859649.1898878834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7713.5565006585975</v>
      </c>
      <c r="L111" s="444">
        <f t="shared" ca="1" si="3"/>
        <v>1858967.1166587218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-3935313.1889583142</v>
      </c>
      <c r="C112" s="447">
        <f t="shared" si="0"/>
        <v>0</v>
      </c>
      <c r="D112" s="447">
        <f t="shared" ca="1" si="9"/>
        <v>-2885.525383760752</v>
      </c>
      <c r="E112" s="447">
        <f t="shared" ca="1" si="1"/>
        <v>-3938198.7143420749</v>
      </c>
      <c r="F112" s="431"/>
      <c r="G112" s="459">
        <f t="shared" si="13"/>
        <v>9</v>
      </c>
      <c r="H112" s="459">
        <v>105</v>
      </c>
      <c r="I112" s="444">
        <f t="shared" ca="1" si="5"/>
        <v>1858967.1166587218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7710.7145288704232</v>
      </c>
      <c r="L112" s="444">
        <f t="shared" ca="1" si="3"/>
        <v>1858282.2014577722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-3938198.7143420749</v>
      </c>
      <c r="C113" s="447">
        <f t="shared" si="0"/>
        <v>0</v>
      </c>
      <c r="D113" s="447">
        <f t="shared" ca="1" si="9"/>
        <v>-2885.525383760752</v>
      </c>
      <c r="E113" s="447">
        <f t="shared" ca="1" si="1"/>
        <v>-3941084.2397258356</v>
      </c>
      <c r="F113" s="431"/>
      <c r="G113" s="459">
        <f t="shared" si="13"/>
        <v>9</v>
      </c>
      <c r="H113" s="459">
        <v>106</v>
      </c>
      <c r="I113" s="444">
        <f t="shared" ca="1" si="5"/>
        <v>1858282.2014577722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7707.8607155331329</v>
      </c>
      <c r="L113" s="444">
        <f t="shared" ca="1" si="3"/>
        <v>1857594.4324434851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-3941084.2397258356</v>
      </c>
      <c r="C114" s="447">
        <f t="shared" si="0"/>
        <v>0</v>
      </c>
      <c r="D114" s="447">
        <f t="shared" ca="1" si="9"/>
        <v>-2885.525383760752</v>
      </c>
      <c r="E114" s="447">
        <f t="shared" ca="1" si="1"/>
        <v>-3943969.7651095963</v>
      </c>
      <c r="F114" s="431"/>
      <c r="G114" s="459">
        <f t="shared" si="13"/>
        <v>9</v>
      </c>
      <c r="H114" s="459">
        <v>107</v>
      </c>
      <c r="I114" s="444">
        <f t="shared" ca="1" si="5"/>
        <v>1857594.4324434851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7704.9950113069372</v>
      </c>
      <c r="L114" s="444">
        <f t="shared" ca="1" si="3"/>
        <v>1856903.7977249718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-3943969.7651095963</v>
      </c>
      <c r="C115" s="447">
        <f t="shared" si="0"/>
        <v>0</v>
      </c>
      <c r="D115" s="447">
        <f t="shared" ca="1" si="9"/>
        <v>-2885.525383760752</v>
      </c>
      <c r="E115" s="447">
        <f t="shared" ca="1" si="1"/>
        <v>-3946855.290493357</v>
      </c>
      <c r="F115" s="431"/>
      <c r="G115" s="459">
        <f t="shared" si="13"/>
        <v>9</v>
      </c>
      <c r="H115" s="459">
        <v>108</v>
      </c>
      <c r="I115" s="444">
        <f t="shared" ca="1" si="5"/>
        <v>1856903.7977249718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7702.1173666464647</v>
      </c>
      <c r="L115" s="444">
        <f t="shared" ca="1" si="3"/>
        <v>1856210.285361798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-3946855.290493357</v>
      </c>
      <c r="C116" s="447">
        <f t="shared" si="0"/>
        <v>0</v>
      </c>
      <c r="D116" s="447">
        <f t="shared" ca="1" si="9"/>
        <v>-2885.525383760752</v>
      </c>
      <c r="E116" s="447">
        <f t="shared" ca="1" si="1"/>
        <v>-3949740.8158771177</v>
      </c>
      <c r="F116" s="431"/>
      <c r="G116" s="459">
        <f>G115+1</f>
        <v>10</v>
      </c>
      <c r="H116" s="459">
        <v>109</v>
      </c>
      <c r="I116" s="444">
        <f t="shared" ca="1" si="5"/>
        <v>1856210.285361798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7699.2277317999087</v>
      </c>
      <c r="L116" s="444">
        <f t="shared" ca="1" si="3"/>
        <v>1855513.8833637778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-3949740.8158771177</v>
      </c>
      <c r="C117" s="447">
        <f t="shared" si="0"/>
        <v>0</v>
      </c>
      <c r="D117" s="447">
        <f t="shared" ca="1" si="9"/>
        <v>-2885.525383760752</v>
      </c>
      <c r="E117" s="447">
        <f t="shared" ca="1" si="1"/>
        <v>-3952626.3412608784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1855513.8833637778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7696.3260568081569</v>
      </c>
      <c r="L117" s="444">
        <f t="shared" ca="1" si="3"/>
        <v>1854814.5796907658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-3952626.3412608784</v>
      </c>
      <c r="C118" s="447">
        <f t="shared" si="0"/>
        <v>0</v>
      </c>
      <c r="D118" s="447">
        <f t="shared" ca="1" si="9"/>
        <v>-2885.525383760752</v>
      </c>
      <c r="E118" s="447">
        <f t="shared" ca="1" si="1"/>
        <v>-3955511.8666446391</v>
      </c>
      <c r="F118" s="431"/>
      <c r="G118" s="459">
        <f t="shared" si="14"/>
        <v>10</v>
      </c>
      <c r="H118" s="459">
        <v>111</v>
      </c>
      <c r="I118" s="444">
        <f t="shared" ca="1" si="5"/>
        <v>1854814.5796907658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7693.4122915039388</v>
      </c>
      <c r="L118" s="444">
        <f t="shared" ca="1" si="3"/>
        <v>1854112.3622524496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-3955511.8666446391</v>
      </c>
      <c r="C119" s="447">
        <f t="shared" si="0"/>
        <v>0</v>
      </c>
      <c r="D119" s="447">
        <f t="shared" ca="1" si="9"/>
        <v>-2885.525383760752</v>
      </c>
      <c r="E119" s="447">
        <f t="shared" ca="1" si="1"/>
        <v>-3958397.3920283997</v>
      </c>
      <c r="F119" s="431"/>
      <c r="G119" s="459">
        <f t="shared" si="14"/>
        <v>10</v>
      </c>
      <c r="H119" s="459">
        <v>112</v>
      </c>
      <c r="I119" s="444">
        <f t="shared" ca="1" si="5"/>
        <v>1854112.3622524496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7690.4863855109561</v>
      </c>
      <c r="L119" s="444">
        <f t="shared" ca="1" si="3"/>
        <v>1853407.2189081404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-3958397.3920283997</v>
      </c>
      <c r="C120" s="447">
        <f t="shared" si="0"/>
        <v>0</v>
      </c>
      <c r="D120" s="447">
        <f t="shared" ca="1" si="9"/>
        <v>-2885.525383760752</v>
      </c>
      <c r="E120" s="447">
        <f t="shared" ca="1" si="1"/>
        <v>-3961282.9174121604</v>
      </c>
      <c r="F120" s="431"/>
      <c r="G120" s="459">
        <f t="shared" si="14"/>
        <v>10</v>
      </c>
      <c r="H120" s="459">
        <v>113</v>
      </c>
      <c r="I120" s="444">
        <f t="shared" ca="1" si="5"/>
        <v>1853407.2189081404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7687.5482882430006</v>
      </c>
      <c r="L120" s="444">
        <f t="shared" ca="1" si="3"/>
        <v>1852699.1374665631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-3961282.9174121604</v>
      </c>
      <c r="C121" s="447">
        <f t="shared" si="0"/>
        <v>0</v>
      </c>
      <c r="D121" s="447">
        <f t="shared" ca="1" si="9"/>
        <v>-2885.525383760752</v>
      </c>
      <c r="E121" s="447">
        <f t="shared" ca="1" si="1"/>
        <v>-3964168.4427959211</v>
      </c>
      <c r="F121" s="431"/>
      <c r="G121" s="459">
        <f t="shared" si="14"/>
        <v>10</v>
      </c>
      <c r="H121" s="459">
        <v>114</v>
      </c>
      <c r="I121" s="444">
        <f t="shared" ca="1" si="5"/>
        <v>1852699.1374665631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7684.5979489030969</v>
      </c>
      <c r="L121" s="444">
        <f t="shared" ca="1" si="3"/>
        <v>1851988.1056856459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-3964168.4427959211</v>
      </c>
      <c r="C122" s="447">
        <f t="shared" si="0"/>
        <v>0</v>
      </c>
      <c r="D122" s="447">
        <f t="shared" ca="1" si="9"/>
        <v>-2885.525383760752</v>
      </c>
      <c r="E122" s="447">
        <f t="shared" ca="1" si="1"/>
        <v>-3967053.9681796818</v>
      </c>
      <c r="F122" s="431"/>
      <c r="G122" s="459">
        <f t="shared" si="14"/>
        <v>10</v>
      </c>
      <c r="H122" s="459">
        <v>115</v>
      </c>
      <c r="I122" s="444">
        <f t="shared" ca="1" si="5"/>
        <v>1851988.1056856459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7681.635316482606</v>
      </c>
      <c r="L122" s="444">
        <f t="shared" ca="1" si="3"/>
        <v>1851274.1112723083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-3967053.9681796818</v>
      </c>
      <c r="C123" s="447">
        <f t="shared" si="0"/>
        <v>0</v>
      </c>
      <c r="D123" s="447">
        <f t="shared" ca="1" si="9"/>
        <v>-2885.525383760752</v>
      </c>
      <c r="E123" s="447">
        <f t="shared" ca="1" si="1"/>
        <v>-3969939.4935634425</v>
      </c>
      <c r="F123" s="431"/>
      <c r="G123" s="459">
        <f t="shared" si="14"/>
        <v>10</v>
      </c>
      <c r="H123" s="459">
        <v>116</v>
      </c>
      <c r="I123" s="444">
        <f t="shared" ca="1" si="5"/>
        <v>1851274.1112723083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7678.6603397603658</v>
      </c>
      <c r="L123" s="444">
        <f t="shared" ca="1" si="3"/>
        <v>1850557.1418822485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-3969939.4935634425</v>
      </c>
      <c r="C124" s="447">
        <f t="shared" si="0"/>
        <v>0</v>
      </c>
      <c r="D124" s="447">
        <f t="shared" ca="1" si="9"/>
        <v>-2885.525383760752</v>
      </c>
      <c r="E124" s="447">
        <f t="shared" ca="1" si="1"/>
        <v>-3972825.0189472032</v>
      </c>
      <c r="F124" s="431"/>
      <c r="G124" s="459">
        <f t="shared" si="14"/>
        <v>10</v>
      </c>
      <c r="H124" s="459">
        <v>117</v>
      </c>
      <c r="I124" s="444">
        <f t="shared" ca="1" si="5"/>
        <v>1850557.1418822485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7675.6729673017844</v>
      </c>
      <c r="L124" s="444">
        <f t="shared" ca="1" si="3"/>
        <v>1849837.18511973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-3972825.0189472032</v>
      </c>
      <c r="C125" s="447">
        <f t="shared" si="0"/>
        <v>0</v>
      </c>
      <c r="D125" s="447">
        <f t="shared" ca="1" si="9"/>
        <v>-2885.525383760752</v>
      </c>
      <c r="E125" s="447">
        <f t="shared" ca="1" si="1"/>
        <v>-3975710.5443309639</v>
      </c>
      <c r="F125" s="431"/>
      <c r="G125" s="459">
        <f t="shared" si="14"/>
        <v>10</v>
      </c>
      <c r="H125" s="459">
        <v>118</v>
      </c>
      <c r="I125" s="444">
        <f t="shared" ca="1" si="5"/>
        <v>1849837.18511973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7672.6731474579574</v>
      </c>
      <c r="L125" s="444">
        <f t="shared" ca="1" si="3"/>
        <v>1849114.2285373677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-3975710.5443309639</v>
      </c>
      <c r="C126" s="447">
        <f t="shared" si="0"/>
        <v>0</v>
      </c>
      <c r="D126" s="447">
        <f t="shared" ca="1" si="9"/>
        <v>-2885.525383760752</v>
      </c>
      <c r="E126" s="447">
        <f t="shared" ca="1" si="1"/>
        <v>-3978596.0697147246</v>
      </c>
      <c r="F126" s="431"/>
      <c r="G126" s="459">
        <f t="shared" si="14"/>
        <v>10</v>
      </c>
      <c r="H126" s="459">
        <v>119</v>
      </c>
      <c r="I126" s="444">
        <f t="shared" ca="1" si="5"/>
        <v>1849114.2285373677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7669.6608283647811</v>
      </c>
      <c r="L126" s="444">
        <f t="shared" ca="1" si="3"/>
        <v>1848388.2596359123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-3978596.0697147246</v>
      </c>
      <c r="C127" s="447">
        <f t="shared" si="0"/>
        <v>0</v>
      </c>
      <c r="D127" s="447">
        <f t="shared" ca="1" si="9"/>
        <v>-2885.525383760752</v>
      </c>
      <c r="E127" s="447">
        <f t="shared" ca="1" si="1"/>
        <v>-3981481.5950984852</v>
      </c>
      <c r="F127" s="431"/>
      <c r="G127" s="459">
        <f t="shared" si="14"/>
        <v>10</v>
      </c>
      <c r="H127" s="459">
        <v>120</v>
      </c>
      <c r="I127" s="444">
        <f t="shared" ca="1" si="5"/>
        <v>1848388.2596359123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7666.6359579420496</v>
      </c>
      <c r="L127" s="444">
        <f t="shared" ca="1" si="3"/>
        <v>1847659.2658640342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-3981481.5950984852</v>
      </c>
      <c r="C128" s="447">
        <f t="shared" si="0"/>
        <v>0</v>
      </c>
      <c r="D128" s="447">
        <f t="shared" ca="1" si="9"/>
        <v>-2885.525383760752</v>
      </c>
      <c r="E128" s="447">
        <f t="shared" ca="1" si="1"/>
        <v>-3984367.1204822459</v>
      </c>
      <c r="F128" s="431"/>
      <c r="G128" s="459">
        <f>G127+1</f>
        <v>11</v>
      </c>
      <c r="H128" s="459">
        <v>121</v>
      </c>
      <c r="I128" s="444">
        <f t="shared" ca="1" si="5"/>
        <v>1847659.2658640342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7663.5984838925579</v>
      </c>
      <c r="L128" s="444">
        <f t="shared" ca="1" si="3"/>
        <v>1846927.2346181066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-3984367.1204822459</v>
      </c>
      <c r="C129" s="447">
        <f t="shared" si="0"/>
        <v>0</v>
      </c>
      <c r="D129" s="447">
        <f t="shared" ca="1" si="9"/>
        <v>-2885.525383760752</v>
      </c>
      <c r="E129" s="447">
        <f t="shared" ca="1" si="1"/>
        <v>-3987252.6458660066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1846927.2346181066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7660.5483537011924</v>
      </c>
      <c r="L129" s="444">
        <f t="shared" ca="1" si="3"/>
        <v>1846192.1532419876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-3987252.6458660066</v>
      </c>
      <c r="C130" s="447">
        <f t="shared" si="0"/>
        <v>0</v>
      </c>
      <c r="D130" s="447">
        <f t="shared" ca="1" si="9"/>
        <v>-2885.525383760752</v>
      </c>
      <c r="E130" s="447">
        <f t="shared" ca="1" si="1"/>
        <v>-3990138.1712497673</v>
      </c>
      <c r="F130" s="431"/>
      <c r="G130" s="459">
        <f t="shared" si="15"/>
        <v>11</v>
      </c>
      <c r="H130" s="459">
        <v>123</v>
      </c>
      <c r="I130" s="444">
        <f t="shared" ca="1" si="5"/>
        <v>1846192.1532419876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7657.4855146340315</v>
      </c>
      <c r="L130" s="444">
        <f t="shared" ca="1" si="3"/>
        <v>1845454.0090268014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-3990138.1712497673</v>
      </c>
      <c r="C131" s="447">
        <f t="shared" si="0"/>
        <v>0</v>
      </c>
      <c r="D131" s="447">
        <f t="shared" ca="1" si="9"/>
        <v>-2885.525383760752</v>
      </c>
      <c r="E131" s="447">
        <f t="shared" ca="1" si="1"/>
        <v>-3993023.696633528</v>
      </c>
      <c r="F131" s="431"/>
      <c r="G131" s="459">
        <f t="shared" si="15"/>
        <v>11</v>
      </c>
      <c r="H131" s="459">
        <v>124</v>
      </c>
      <c r="I131" s="444">
        <f t="shared" ca="1" si="5"/>
        <v>1845454.0090268014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7654.4099137374224</v>
      </c>
      <c r="L131" s="444">
        <f t="shared" ca="1" si="3"/>
        <v>1844712.7892107186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-3993023.696633528</v>
      </c>
      <c r="C132" s="447">
        <f t="shared" si="0"/>
        <v>0</v>
      </c>
      <c r="D132" s="447">
        <f t="shared" ca="1" si="9"/>
        <v>-2885.525383760752</v>
      </c>
      <c r="E132" s="447">
        <f t="shared" ca="1" si="1"/>
        <v>-3995909.2220172887</v>
      </c>
      <c r="F132" s="431"/>
      <c r="G132" s="459">
        <f t="shared" si="15"/>
        <v>11</v>
      </c>
      <c r="H132" s="459">
        <v>125</v>
      </c>
      <c r="I132" s="444">
        <f t="shared" ca="1" si="5"/>
        <v>1844712.7892107186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7651.321497837077</v>
      </c>
      <c r="L132" s="444">
        <f t="shared" ca="1" si="3"/>
        <v>1843968.4809787355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-3995909.2220172887</v>
      </c>
      <c r="C133" s="447">
        <f t="shared" si="0"/>
        <v>0</v>
      </c>
      <c r="D133" s="447">
        <f t="shared" ca="1" si="9"/>
        <v>-2885.525383760752</v>
      </c>
      <c r="E133" s="447">
        <f t="shared" ca="1" si="1"/>
        <v>-3998794.7474010494</v>
      </c>
      <c r="F133" s="431"/>
      <c r="G133" s="459">
        <f t="shared" si="15"/>
        <v>11</v>
      </c>
      <c r="H133" s="459">
        <v>126</v>
      </c>
      <c r="I133" s="444">
        <f t="shared" ca="1" si="5"/>
        <v>1843968.4809787355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7648.2202135371463</v>
      </c>
      <c r="L133" s="444">
        <f t="shared" ca="1" si="3"/>
        <v>1843221.0714624524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-3998794.7474010494</v>
      </c>
      <c r="C134" s="447">
        <f t="shared" si="0"/>
        <v>0</v>
      </c>
      <c r="D134" s="447">
        <f t="shared" ca="1" si="9"/>
        <v>-2885.525383760752</v>
      </c>
      <c r="E134" s="447">
        <f t="shared" ca="1" si="1"/>
        <v>-4001680.27278481</v>
      </c>
      <c r="F134" s="431"/>
      <c r="G134" s="459">
        <f t="shared" si="15"/>
        <v>11</v>
      </c>
      <c r="H134" s="459">
        <v>127</v>
      </c>
      <c r="I134" s="444">
        <f t="shared" ca="1" si="5"/>
        <v>1843221.0714624524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7645.1060072193004</v>
      </c>
      <c r="L134" s="444">
        <f t="shared" ca="1" si="3"/>
        <v>1842470.5477398515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-4001680.27278481</v>
      </c>
      <c r="C135" s="447">
        <f t="shared" si="0"/>
        <v>0</v>
      </c>
      <c r="D135" s="447">
        <f t="shared" ca="1" si="9"/>
        <v>-2885.525383760752</v>
      </c>
      <c r="E135" s="447">
        <f t="shared" ca="1" si="1"/>
        <v>-4004565.7981685707</v>
      </c>
      <c r="F135" s="431"/>
      <c r="G135" s="459">
        <f t="shared" si="15"/>
        <v>11</v>
      </c>
      <c r="H135" s="459">
        <v>128</v>
      </c>
      <c r="I135" s="444">
        <f t="shared" ca="1" si="5"/>
        <v>1842470.5477398515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7641.9788250417969</v>
      </c>
      <c r="L135" s="444">
        <f t="shared" ca="1" si="3"/>
        <v>1841716.8968350731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-4004565.7981685707</v>
      </c>
      <c r="C136" s="447">
        <f t="shared" si="0"/>
        <v>0</v>
      </c>
      <c r="D136" s="447">
        <f t="shared" ca="1" si="9"/>
        <v>-2885.525383760752</v>
      </c>
      <c r="E136" s="447">
        <f t="shared" ca="1" si="1"/>
        <v>-4007451.3235523314</v>
      </c>
      <c r="F136" s="431"/>
      <c r="G136" s="459">
        <f t="shared" si="15"/>
        <v>11</v>
      </c>
      <c r="H136" s="459">
        <v>129</v>
      </c>
      <c r="I136" s="444">
        <f t="shared" ca="1" si="5"/>
        <v>1841716.8968350731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7638.8386129385535</v>
      </c>
      <c r="L136" s="444">
        <f t="shared" ca="1" si="3"/>
        <v>1840960.1057181915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1840960.1057181915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7635.6853166182136</v>
      </c>
      <c r="L137" s="444">
        <f t="shared" ca="1" si="3"/>
        <v>1840200.1613049896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1840200.1613049896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7632.5188815632055</v>
      </c>
      <c r="L138" s="444">
        <f t="shared" ca="1" si="3"/>
        <v>1839437.0504567325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1839437.0504567325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7629.3392530288011</v>
      </c>
      <c r="L139" s="444">
        <f t="shared" ca="1" si="3"/>
        <v>1838670.7599799412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1838670.7599799412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7626.1463760421711</v>
      </c>
      <c r="L140" s="444">
        <f t="shared" ca="1" si="3"/>
        <v>1837901.2766261632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1837901.2766261632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7622.9401954014293</v>
      </c>
      <c r="L141" s="444">
        <f t="shared" ca="1" si="3"/>
        <v>1837128.5870917444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1837128.5870917444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7619.7206556746842</v>
      </c>
      <c r="L142" s="444">
        <f t="shared" ca="1" si="3"/>
        <v>1836352.6780175988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1836352.6780175988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7616.4877011990766</v>
      </c>
      <c r="L143" s="444">
        <f t="shared" ca="1" si="3"/>
        <v>1835573.5359889776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1835573.5359889776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7613.2412760798225</v>
      </c>
      <c r="L144" s="444">
        <f t="shared" ca="1" si="3"/>
        <v>1834791.1475352373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1834791.1475352373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7609.981324189238</v>
      </c>
      <c r="L145" s="444">
        <f t="shared" ca="1" si="3"/>
        <v>1834005.4991296064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1834005.4991296064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7606.7077891657746</v>
      </c>
      <c r="L146" s="444">
        <f t="shared" ca="1" si="3"/>
        <v>1833216.5771889519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1833216.5771889519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7603.4206144130485</v>
      </c>
      <c r="L147" s="444">
        <f t="shared" ca="1" si="3"/>
        <v>1832424.3680735447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1832424.3680735447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7600.1197430988523</v>
      </c>
      <c r="L148" s="444">
        <f t="shared" ca="1" si="3"/>
        <v>1831628.8580868233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1831628.8580868233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7596.8051181541796</v>
      </c>
      <c r="L149" s="444">
        <f t="shared" ca="1" si="3"/>
        <v>1830830.0334751573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1830830.0334751573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7593.4766822722368</v>
      </c>
      <c r="L150" s="444">
        <f t="shared" ca="1" si="3"/>
        <v>1830027.8804276094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1830027.8804276094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7590.1343779074541</v>
      </c>
      <c r="L151" s="444">
        <f t="shared" ca="1" si="3"/>
        <v>1829222.3850756967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1829222.3850756967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7586.7781472744855</v>
      </c>
      <c r="L152" s="444">
        <f t="shared" ca="1" si="3"/>
        <v>1828413.533493151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1828413.533493151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7583.4079323472115</v>
      </c>
      <c r="L153" s="444">
        <f t="shared" ca="1" si="3"/>
        <v>1827601.3116956779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1827601.3116956779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7580.0236748577418</v>
      </c>
      <c r="L154" s="444">
        <f t="shared" ca="1" si="3"/>
        <v>1826785.7056407155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1826785.7056407155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7576.6253162953972</v>
      </c>
      <c r="L155" s="444">
        <f t="shared" ca="1" si="3"/>
        <v>1825966.7012271907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1825966.7012271907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7573.2127979057104</v>
      </c>
      <c r="L156" s="444">
        <f t="shared" ca="1" si="3"/>
        <v>1825144.2842952763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1825144.2842952763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7569.7860606893992</v>
      </c>
      <c r="L157" s="444">
        <f t="shared" ca="1" si="3"/>
        <v>1824318.4406261456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1824318.4406261456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7566.3450454013555</v>
      </c>
      <c r="L158" s="444">
        <f t="shared" ca="1" si="3"/>
        <v>1823489.1559417266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1823489.1559417266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7562.889692549611</v>
      </c>
      <c r="L159" s="444">
        <f t="shared" ca="1" si="3"/>
        <v>1822656.4159044561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1822656.4159044561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7559.4199423943164</v>
      </c>
      <c r="L160" s="444">
        <f t="shared" ca="1" si="3"/>
        <v>1821820.2061170302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1821820.2061170302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7555.9357349467082</v>
      </c>
      <c r="L161" s="444">
        <f t="shared" ca="1" si="3"/>
        <v>1820980.5121221568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1820980.5121221568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7552.43700996807</v>
      </c>
      <c r="L162" s="444">
        <f t="shared" ca="1" si="3"/>
        <v>1820137.3194023047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1820137.3194023047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7548.9237069686851</v>
      </c>
      <c r="L163" s="444">
        <f t="shared" ca="1" si="3"/>
        <v>1819290.6133794533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1819290.6133794533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7545.3957652068057</v>
      </c>
      <c r="L164" s="444">
        <f t="shared" ca="1" si="3"/>
        <v>1818440.3794148399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1818440.3794148399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7541.8531236875824</v>
      </c>
      <c r="L165" s="444">
        <f t="shared" ca="1" si="3"/>
        <v>1817586.6028087074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1817586.6028087074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7538.2957211620296</v>
      </c>
      <c r="L166" s="444">
        <f t="shared" ca="1" si="3"/>
        <v>1816729.2688000493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1816729.2688000493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7534.7234961259546</v>
      </c>
      <c r="L167" s="444">
        <f t="shared" ca="1" si="3"/>
        <v>1815868.3625663552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1815868.3625663552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7531.1363868188955</v>
      </c>
      <c r="L168" s="444">
        <f t="shared" ca="1" si="3"/>
        <v>1815003.8692233539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1815003.8692233539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7527.5343312230571</v>
      </c>
      <c r="L169" s="444">
        <f t="shared" ca="1" si="3"/>
        <v>1814135.7738247567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1814135.7738247567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7523.9172670622356</v>
      </c>
      <c r="L170" s="444">
        <f t="shared" ca="1" si="3"/>
        <v>1813264.0613619988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1813264.0613619988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7520.2851318007451</v>
      </c>
      <c r="L171" s="444">
        <f t="shared" ca="1" si="3"/>
        <v>1812388.7167639793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1812388.7167639793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7516.6378626423284</v>
      </c>
      <c r="L172" s="444">
        <f t="shared" ca="1" si="3"/>
        <v>1811509.7248968014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1811509.7248968014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7512.9753965290874</v>
      </c>
      <c r="L173" s="444">
        <f t="shared" ca="1" si="3"/>
        <v>1810627.0705635103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1810627.0705635103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7509.297670140375</v>
      </c>
      <c r="L174" s="444">
        <f t="shared" ca="1" si="3"/>
        <v>1809740.7385038305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1809740.7385038305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7505.6046198917084</v>
      </c>
      <c r="L175" s="444">
        <f t="shared" ca="1" si="3"/>
        <v>1808850.7133939019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1808850.7133939019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7501.8961819336737</v>
      </c>
      <c r="L176" s="444">
        <f t="shared" ca="1" si="3"/>
        <v>1807956.9798460153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1807956.9798460153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7498.1722921508126</v>
      </c>
      <c r="L177" s="444">
        <f t="shared" ca="1" si="3"/>
        <v>1807059.5224083459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1807059.5224083459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7494.4328861605236</v>
      </c>
      <c r="L178" s="444">
        <f t="shared" ca="1" si="3"/>
        <v>1806158.3255646862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1806158.3255646862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7490.6778993119415</v>
      </c>
      <c r="L179" s="444">
        <f t="shared" ca="1" si="3"/>
        <v>1805253.373734178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1805253.373734178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7486.9072666848233</v>
      </c>
      <c r="L180" s="444">
        <f t="shared" ca="1" si="3"/>
        <v>1804344.6512710426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1804344.6512710426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7483.1209230884269</v>
      </c>
      <c r="L181" s="444">
        <f t="shared" ca="1" si="3"/>
        <v>1803432.1424643109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1803432.1424643109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7479.3188030603778</v>
      </c>
      <c r="L182" s="444">
        <f t="shared" ca="1" si="3"/>
        <v>1802515.831537551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1802515.831537551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7475.5008408655449</v>
      </c>
      <c r="L183" s="444">
        <f t="shared" ca="1" si="3"/>
        <v>1801595.7026485964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1801595.7026485964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7471.6669704948999</v>
      </c>
      <c r="L184" s="444">
        <f t="shared" ca="1" si="3"/>
        <v>1800671.7398892711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1800671.7398892711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7467.8171256643791</v>
      </c>
      <c r="L185" s="444">
        <f t="shared" ca="1" si="3"/>
        <v>1799743.9272851152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1799743.9272851152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7463.9512398137294</v>
      </c>
      <c r="L186" s="444">
        <f t="shared" ca="1" si="3"/>
        <v>1798812.2487951089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1798812.2487951089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7460.0692461053695</v>
      </c>
      <c r="L187" s="444">
        <f t="shared" ca="1" si="3"/>
        <v>1797876.6883113941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1797876.6883113941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7456.1710774232242</v>
      </c>
      <c r="L188" s="444">
        <f t="shared" ca="1" si="3"/>
        <v>1796937.2296589972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1796937.2296589972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7452.2566663715706</v>
      </c>
      <c r="L189" s="444">
        <f t="shared" ca="1" si="3"/>
        <v>1795993.8565955486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1795993.8565955486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7448.3259452738685</v>
      </c>
      <c r="L190" s="444">
        <f t="shared" ca="1" si="3"/>
        <v>1795046.5528110024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1795046.5528110024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7444.3788461715922</v>
      </c>
      <c r="L191" s="444">
        <f t="shared" ca="1" si="3"/>
        <v>1794095.3019273537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1794095.3019273537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7440.415300823056</v>
      </c>
      <c r="L192" s="444">
        <f t="shared" ca="1" si="3"/>
        <v>1793140.0874983566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1793140.0874983566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7436.4352407022352</v>
      </c>
      <c r="L193" s="444">
        <f t="shared" ca="1" si="3"/>
        <v>1792180.8930092386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1792180.8930092386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7432.4385969975756</v>
      </c>
      <c r="L194" s="444">
        <f t="shared" ca="1" si="3"/>
        <v>1791217.7018764161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1791217.7018764161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7428.4253006108156</v>
      </c>
      <c r="L195" s="444">
        <f t="shared" ca="1" si="3"/>
        <v>1790250.4974472066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1790250.4974472066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7424.3952821557759</v>
      </c>
      <c r="L196" s="444">
        <f t="shared" ca="1" si="3"/>
        <v>1789279.2629995423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1789279.2629995423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7420.3484719571761</v>
      </c>
      <c r="L197" s="444">
        <f t="shared" ca="1" si="3"/>
        <v>1788303.9817416794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1788303.9817416794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7416.2848000494123</v>
      </c>
      <c r="L198" s="444">
        <f t="shared" ca="1" si="3"/>
        <v>1787324.6368119086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1787324.6368119086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7412.2041961753694</v>
      </c>
      <c r="L199" s="444">
        <f t="shared" ca="1" si="3"/>
        <v>1786341.2112782637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1786341.2112782637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7408.1065897851822</v>
      </c>
      <c r="L200" s="444">
        <f t="shared" ca="1" si="3"/>
        <v>1785353.6881382286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1785353.6881382286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7403.9919100350353</v>
      </c>
      <c r="L201" s="444">
        <f t="shared" ca="1" si="3"/>
        <v>1784362.0503184434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1784362.0503184434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7399.8600857859301</v>
      </c>
      <c r="L202" s="444">
        <f t="shared" ca="1" si="3"/>
        <v>1783366.2806744091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1783366.2806744091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7395.7110456024539</v>
      </c>
      <c r="L203" s="444">
        <f t="shared" ca="1" si="3"/>
        <v>1782366.3619901915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1782366.3619901915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7391.5447177515462</v>
      </c>
      <c r="L204" s="444">
        <f t="shared" ca="1" si="3"/>
        <v>1781362.2769781228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1781362.2769781228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7387.3610302012603</v>
      </c>
      <c r="L205" s="444">
        <f t="shared" ca="1" si="3"/>
        <v>1780354.0082785038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1780354.0082785038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7383.1599106195163</v>
      </c>
      <c r="L206" s="444">
        <f t="shared" ca="1" si="3"/>
        <v>1779341.5384593031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1779341.5384593031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7378.9412863728467</v>
      </c>
      <c r="L207" s="444">
        <f t="shared" ca="1" si="3"/>
        <v>1778324.8500158559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1778324.8500158559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7374.7050845251488</v>
      </c>
      <c r="L208" s="444">
        <f t="shared" ca="1" si="3"/>
        <v>1777303.9253705607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1777303.9253705607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7370.4512318364186</v>
      </c>
      <c r="L209" s="444">
        <f t="shared" ca="1" si="3"/>
        <v>1776278.7468725769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1776278.7468725769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7366.1796547614867</v>
      </c>
      <c r="L210" s="444">
        <f t="shared" ca="1" si="3"/>
        <v>1775249.2967975182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1775249.2967975182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7361.8902794487412</v>
      </c>
      <c r="L211" s="444">
        <f t="shared" ca="1" si="3"/>
        <v>1774215.5573471468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1774215.5573471468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7357.58303173886</v>
      </c>
      <c r="L212" s="444">
        <f t="shared" ca="1" si="3"/>
        <v>1773177.5106490655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1773177.5106490655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7353.2578371635209</v>
      </c>
      <c r="L213" s="444">
        <f t="shared" ca="1" si="3"/>
        <v>1772135.1387564088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1772135.1387564088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7348.9146209441196</v>
      </c>
      <c r="L214" s="444">
        <f t="shared" ca="1" si="3"/>
        <v>1771088.4236475327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1771088.4236475327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7344.5533079904699</v>
      </c>
      <c r="L215" s="444">
        <f t="shared" ca="1" si="3"/>
        <v>1770037.3472257031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1770037.3472257031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7340.1738228995118</v>
      </c>
      <c r="L216" s="444">
        <f t="shared" ca="1" si="3"/>
        <v>1768981.8913187825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1768981.8913187825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7335.7760899540081</v>
      </c>
      <c r="L217" s="444">
        <f t="shared" ca="1" si="3"/>
        <v>1767922.0376789162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1767922.0376789162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7331.3600331212338</v>
      </c>
      <c r="L218" s="444">
        <f t="shared" ca="1" si="3"/>
        <v>1766857.7679822173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1766857.7679822173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7326.9255760516544</v>
      </c>
      <c r="L219" s="444">
        <f t="shared" ca="1" si="3"/>
        <v>1765789.0638284488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1765789.0638284488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7322.4726420776187</v>
      </c>
      <c r="L220" s="444">
        <f t="shared" ca="1" si="3"/>
        <v>1764715.9067407062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1764715.9067407062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7318.0011542120246</v>
      </c>
      <c r="L221" s="444">
        <f t="shared" ca="1" si="3"/>
        <v>1763638.278165098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1763638.278165098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7313.5110351469912</v>
      </c>
      <c r="L222" s="444">
        <f t="shared" ca="1" si="3"/>
        <v>1762556.1594704248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1762556.1594704248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7309.0022072525189</v>
      </c>
      <c r="L223" s="444">
        <f t="shared" ca="1" si="3"/>
        <v>1761469.531947857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1761469.531947857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7304.474592575154</v>
      </c>
      <c r="L224" s="444">
        <f t="shared" ca="1" si="3"/>
        <v>1760378.3768106119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1760378.3768106119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7299.928112836632</v>
      </c>
      <c r="L225" s="444">
        <f t="shared" ca="1" si="3"/>
        <v>1759282.6751936283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1759282.6751936283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7295.3626894325334</v>
      </c>
      <c r="L226" s="444">
        <f t="shared" ca="1" si="3"/>
        <v>1758182.4081532406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1758182.4081532406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7290.7782434309183</v>
      </c>
      <c r="L227" s="444">
        <f t="shared" ca="1" si="3"/>
        <v>1757077.5566668513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1757077.5566668513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7286.1746955709614</v>
      </c>
      <c r="L228" s="444">
        <f t="shared" ca="1" si="3"/>
        <v>1755968.101632602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1755968.101632602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7281.5519662615907</v>
      </c>
      <c r="L229" s="444">
        <f t="shared" ca="1" si="3"/>
        <v>1754854.0238690434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1754854.0238690434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7276.9099755800971</v>
      </c>
      <c r="L230" s="444">
        <f t="shared" ca="1" si="3"/>
        <v>1753735.3041148034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1753735.3041148034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7272.2486432707647</v>
      </c>
      <c r="L231" s="444">
        <f t="shared" ca="1" si="3"/>
        <v>1752611.923028254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1752611.923028254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7267.5678887434751</v>
      </c>
      <c r="L232" s="444">
        <f t="shared" ca="1" si="3"/>
        <v>1751483.8611871772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1751483.8611871772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7262.8676310723213</v>
      </c>
      <c r="L233" s="444">
        <f t="shared" ca="1" si="3"/>
        <v>1750351.0990884295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1750351.0990884295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7258.1477889942053</v>
      </c>
      <c r="L234" s="444">
        <f t="shared" ca="1" si="3"/>
        <v>1749213.6171476035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1749213.6171476035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7253.4082809074307</v>
      </c>
      <c r="L235" s="444">
        <f t="shared" ca="1" si="3"/>
        <v>1748071.3956986908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1748071.3956986908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7248.6490248702939</v>
      </c>
      <c r="L236" s="444">
        <f t="shared" ca="1" si="3"/>
        <v>1746924.4149937409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1746924.4149937409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7243.8699385996688</v>
      </c>
      <c r="L237" s="444">
        <f t="shared" ca="1" si="3"/>
        <v>1745772.6552025203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1745772.6552025203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7239.0709394695841</v>
      </c>
      <c r="L238" s="444">
        <f t="shared" ca="1" si="3"/>
        <v>1744616.0964121697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1744616.0964121697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7234.2519445097905</v>
      </c>
      <c r="L239" s="444">
        <f t="shared" ca="1" si="3"/>
        <v>1743454.7186268594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1743454.7186268594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7229.4128704043296</v>
      </c>
      <c r="L240" s="444">
        <f t="shared" ca="1" si="3"/>
        <v>1742288.5017674435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1742288.5017674435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7224.5536334900971</v>
      </c>
      <c r="L241" s="444">
        <f t="shared" ca="1" si="3"/>
        <v>1741117.4256711134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1741117.4256711134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7219.6741497553885</v>
      </c>
      <c r="L242" s="444">
        <f t="shared" ca="1" si="3"/>
        <v>1739941.4700910486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1739941.4700910486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7214.774334838452</v>
      </c>
      <c r="L243" s="444">
        <f t="shared" ca="1" si="3"/>
        <v>1738760.6146960668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1738760.6146960668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7209.8541040260279</v>
      </c>
      <c r="L244" s="444">
        <f t="shared" ca="1" si="3"/>
        <v>1737574.8390702726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1737574.8390702726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7204.9133722518864</v>
      </c>
      <c r="L245" s="444">
        <f t="shared" ca="1" si="3"/>
        <v>1736384.1227127044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1736384.1227127044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7199.9520540953517</v>
      </c>
      <c r="L246" s="444">
        <f t="shared" ca="1" si="3"/>
        <v>1735188.4450369796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1735188.4450369796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7194.9700637798305</v>
      </c>
      <c r="L247" s="444">
        <f t="shared" ca="1" si="3"/>
        <v>1733987.7853709392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1733987.7853709392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7189.9673151713287</v>
      </c>
      <c r="L248" s="444">
        <f t="shared" ca="1" si="3"/>
        <v>1732782.1229562904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1732782.1229562904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7184.9437217769591</v>
      </c>
      <c r="L249" s="444">
        <f t="shared" ca="1" si="3"/>
        <v>1731571.4369482473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1731571.4369482473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7179.8991967434458</v>
      </c>
      <c r="L250" s="444">
        <f t="shared" ca="1" si="3"/>
        <v>1730355.7064151706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1730355.7064151706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7174.8336528556265</v>
      </c>
      <c r="L251" s="444">
        <f t="shared" ca="1" si="3"/>
        <v>1729134.910338206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1729134.910338206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7169.7470025349421</v>
      </c>
      <c r="L252" s="444">
        <f t="shared" ca="1" si="3"/>
        <v>1727909.0276109208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1727909.0276109208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7164.639157837918</v>
      </c>
      <c r="L253" s="444">
        <f t="shared" ca="1" si="3"/>
        <v>1726678.0370389386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1726678.0370389386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7159.5100304546613</v>
      </c>
      <c r="L254" s="444">
        <f t="shared" ca="1" si="3"/>
        <v>1725441.9173395731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1725441.9173395731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7154.3595317073041</v>
      </c>
      <c r="L255" s="444">
        <f t="shared" ca="1" si="3"/>
        <v>1724200.6471414603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1724200.6471414603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7149.1875725485006</v>
      </c>
      <c r="L256" s="444">
        <f t="shared" ca="1" si="3"/>
        <v>1722954.2049841885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1722954.2049841885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7143.9940635598668</v>
      </c>
      <c r="L257" s="444">
        <f t="shared" ca="1" si="3"/>
        <v>1721702.5693179283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1721702.5693179283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7138.7789149504497</v>
      </c>
      <c r="L258" s="444">
        <f t="shared" ca="1" si="3"/>
        <v>1720445.7185030587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1720445.7185030587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7133.5420365551599</v>
      </c>
      <c r="L259" s="444">
        <f t="shared" ca="1" si="3"/>
        <v>1719183.6308097937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1719183.6308097937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7128.2833378332216</v>
      </c>
      <c r="L260" s="444">
        <f t="shared" ca="1" si="3"/>
        <v>1717916.2844178067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1717916.2844178067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7123.0027278666103</v>
      </c>
      <c r="L261" s="444">
        <f t="shared" ca="1" si="3"/>
        <v>1716643.6574158531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1716643.6574158531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7117.7001153584706</v>
      </c>
      <c r="L262" s="444">
        <f t="shared" ca="1" si="3"/>
        <v>1715365.7278013914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1715365.7278013914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7112.3754086315475</v>
      </c>
      <c r="L263" s="444">
        <f t="shared" ref="L263:L517" ca="1" si="28">I263-J263+K263</f>
        <v>1714082.4734802027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1714082.4734802027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7107.0285156265936</v>
      </c>
      <c r="L264" s="444">
        <f t="shared" ca="1" si="28"/>
        <v>1712793.8722660092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1712793.8722660092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7101.6593439007875</v>
      </c>
      <c r="L265" s="444">
        <f t="shared" ca="1" si="28"/>
        <v>1711499.9018800899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1711499.9018800899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7096.267800626124</v>
      </c>
      <c r="L266" s="444">
        <f t="shared" ca="1" si="28"/>
        <v>1710200.5399508958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1710200.5399508958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7090.8537925878163</v>
      </c>
      <c r="L267" s="444">
        <f t="shared" ca="1" si="28"/>
        <v>1708895.7640136634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1708895.7640136634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7085.4172261826789</v>
      </c>
      <c r="L268" s="444">
        <f t="shared" ca="1" si="28"/>
        <v>1707585.551510026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1707585.551510026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7079.9580074175246</v>
      </c>
      <c r="L269" s="444">
        <f t="shared" ca="1" si="28"/>
        <v>1706269.8797876234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1706269.8797876234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7074.4760419075137</v>
      </c>
      <c r="L270" s="444">
        <f t="shared" ca="1" si="28"/>
        <v>1704948.7260997107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1704948.7260997107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7068.9712348745434</v>
      </c>
      <c r="L271" s="444">
        <f t="shared" ca="1" si="28"/>
        <v>1703622.0676047651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1703622.0676047651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7063.4434911456028</v>
      </c>
      <c r="L272" s="444">
        <f t="shared" ca="1" si="28"/>
        <v>1702289.8813660904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1702289.8813660904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7057.8927151511261</v>
      </c>
      <c r="L273" s="444">
        <f t="shared" ca="1" si="28"/>
        <v>1700952.1443514214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1700952.1443514214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7052.3188109233379</v>
      </c>
      <c r="L274" s="444">
        <f t="shared" ca="1" si="28"/>
        <v>1699608.8334325245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1699608.8334325245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7046.7216820946005</v>
      </c>
      <c r="L275" s="444">
        <f t="shared" ca="1" si="28"/>
        <v>1698259.9253847988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1698259.9253847988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7041.1012318957437</v>
      </c>
      <c r="L276" s="444">
        <f t="shared" ca="1" si="28"/>
        <v>1696905.3968868745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1696905.3968868745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7035.4573631543926</v>
      </c>
      <c r="L277" s="444">
        <f t="shared" ca="1" si="28"/>
        <v>1695545.2245202088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1695545.2245202088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7029.7899782932855</v>
      </c>
      <c r="L278" s="444">
        <f t="shared" ca="1" si="28"/>
        <v>1694179.3847686818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1694179.3847686818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7024.0989793285898</v>
      </c>
      <c r="L279" s="444">
        <f t="shared" ca="1" si="28"/>
        <v>1692807.8540181902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1692807.8540181902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7018.3842678682076</v>
      </c>
      <c r="L280" s="444">
        <f t="shared" ca="1" si="28"/>
        <v>1691430.6085562382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1691430.6085562382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7012.645745110075</v>
      </c>
      <c r="L281" s="444">
        <f t="shared" ca="1" si="28"/>
        <v>1690047.6245715281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1690047.6245715281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7006.88331184045</v>
      </c>
      <c r="L282" s="444">
        <f t="shared" ca="1" si="28"/>
        <v>1688658.8781535483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1688658.8781535483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7001.0968684321997</v>
      </c>
      <c r="L283" s="444">
        <f t="shared" ca="1" si="28"/>
        <v>1687264.3452921603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1687264.3452921603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6995.2863148430833</v>
      </c>
      <c r="L284" s="444">
        <f t="shared" ca="1" si="28"/>
        <v>1685864.0018771831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1685864.0018771831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6989.4515506140115</v>
      </c>
      <c r="L285" s="444">
        <f t="shared" ca="1" si="28"/>
        <v>1684457.823697977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1684457.823697977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6983.5924748673187</v>
      </c>
      <c r="L286" s="444">
        <f t="shared" ca="1" si="28"/>
        <v>1683045.7864430242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1683045.7864430242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6977.7089863050169</v>
      </c>
      <c r="L287" s="444">
        <f t="shared" ca="1" si="28"/>
        <v>1681627.8656995089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1681627.8656995089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6971.8009832070366</v>
      </c>
      <c r="L288" s="444">
        <f t="shared" ca="1" si="28"/>
        <v>1680204.0369528958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1680204.0369528958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6965.8683634294803</v>
      </c>
      <c r="L289" s="444">
        <f t="shared" ca="1" si="28"/>
        <v>1678774.2755865052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1678774.2755865052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6959.9110244028543</v>
      </c>
      <c r="L290" s="444">
        <f t="shared" ca="1" si="28"/>
        <v>1677338.5568810878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1677338.5568810878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6953.9288631302825</v>
      </c>
      <c r="L291" s="444">
        <f t="shared" ca="1" si="28"/>
        <v>1675896.8560143979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1675896.8560143979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6947.9217761857417</v>
      </c>
      <c r="L292" s="444">
        <f t="shared" ca="1" si="28"/>
        <v>1674449.1480607635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1674449.1480607635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6941.8896597122639</v>
      </c>
      <c r="L293" s="444">
        <f t="shared" ca="1" si="28"/>
        <v>1672995.4079906556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1672995.4079906556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6935.8324094201462</v>
      </c>
      <c r="L294" s="444">
        <f t="shared" ca="1" si="28"/>
        <v>1671535.6106702555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1671535.6106702555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6929.7499205851473</v>
      </c>
      <c r="L295" s="444">
        <f t="shared" ca="1" si="28"/>
        <v>1670069.7308610205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1670069.7308610205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6923.6420880466667</v>
      </c>
      <c r="L296" s="444">
        <f t="shared" ca="1" si="28"/>
        <v>1668597.7432192471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1668597.7432192471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6917.5088062059467</v>
      </c>
      <c r="L297" s="444">
        <f t="shared" ca="1" si="28"/>
        <v>1667119.622295633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1667119.622295633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6911.3499690242197</v>
      </c>
      <c r="L298" s="444">
        <f t="shared" ca="1" si="28"/>
        <v>1665635.3425348371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1665635.3425348371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6905.1654700209037</v>
      </c>
      <c r="L299" s="444">
        <f t="shared" ca="1" si="28"/>
        <v>1664144.8782750377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1664144.8782750377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6898.9552022717398</v>
      </c>
      <c r="L300" s="444">
        <f t="shared" ca="1" si="28"/>
        <v>1662648.2037474893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1662648.2037474893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6892.719058406954</v>
      </c>
      <c r="L301" s="444">
        <f t="shared" ca="1" si="28"/>
        <v>1661145.2930760761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1661145.2930760761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6886.4569306093981</v>
      </c>
      <c r="L302" s="444">
        <f t="shared" ca="1" si="28"/>
        <v>1659636.1202768653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1659636.1202768653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6880.1687106126892</v>
      </c>
      <c r="L303" s="444">
        <f t="shared" ca="1" si="28"/>
        <v>1658120.6592576578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1658120.6592576578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6873.8542896993231</v>
      </c>
      <c r="L304" s="444">
        <f t="shared" ca="1" si="28"/>
        <v>1656598.883817537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1656598.883817537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6867.5135586988199</v>
      </c>
      <c r="L305" s="444">
        <f t="shared" ca="1" si="28"/>
        <v>1655070.7676464156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1655070.7676464156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6861.1464079858151</v>
      </c>
      <c r="L306" s="444">
        <f t="shared" ca="1" si="28"/>
        <v>1653536.2843245813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1653536.2843245813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6854.7527274781714</v>
      </c>
      <c r="L307" s="444">
        <f t="shared" ca="1" si="28"/>
        <v>1651995.4073222394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1651995.4073222394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6848.3324066350797</v>
      </c>
      <c r="L308" s="444">
        <f t="shared" ca="1" si="28"/>
        <v>1650448.1099990543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1650448.1099990543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6841.8853344551435</v>
      </c>
      <c r="L309" s="444">
        <f t="shared" ca="1" si="28"/>
        <v>1648894.3656036893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1648894.3656036893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6835.4113994744548</v>
      </c>
      <c r="L310" s="444">
        <f t="shared" ca="1" si="28"/>
        <v>1647334.1472733435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1647334.1472733435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6828.9104897646803</v>
      </c>
      <c r="L311" s="444">
        <f t="shared" ca="1" si="28"/>
        <v>1645767.4280332881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1645767.4280332881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6822.3824929311158</v>
      </c>
      <c r="L312" s="444">
        <f t="shared" ca="1" si="28"/>
        <v>1644194.180796399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1644194.180796399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6815.8272961107441</v>
      </c>
      <c r="L313" s="444">
        <f t="shared" ca="1" si="28"/>
        <v>1642614.3783626896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1642614.3783626896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6809.2447859702906</v>
      </c>
      <c r="L314" s="444">
        <f t="shared" ca="1" si="28"/>
        <v>1641027.9934188398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1641027.9934188398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6802.6348487042478</v>
      </c>
      <c r="L315" s="444">
        <f t="shared" ca="1" si="28"/>
        <v>1639434.9985377239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1639434.9985377239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6795.9973700329319</v>
      </c>
      <c r="L316" s="444">
        <f t="shared" ca="1" si="28"/>
        <v>1637835.3661779366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1637835.3661779366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6789.3322352004843</v>
      </c>
      <c r="L317" s="444">
        <f t="shared" ca="1" si="28"/>
        <v>1636229.0686833169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1636229.0686833169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6782.6393289729031</v>
      </c>
      <c r="L318" s="444">
        <f t="shared" ca="1" si="28"/>
        <v>1634616.0782824697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1634616.0782824697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6775.9185356360395</v>
      </c>
      <c r="L319" s="444">
        <f t="shared" ca="1" si="28"/>
        <v>1632996.3670882855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1632996.3670882855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6769.1697389936053</v>
      </c>
      <c r="L320" s="444">
        <f t="shared" ca="1" si="28"/>
        <v>1631369.9070974588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1631369.9070974588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6762.392822365161</v>
      </c>
      <c r="L321" s="444">
        <f t="shared" ca="1" si="28"/>
        <v>1629736.6701900039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1629736.6701900039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6755.5876685840985</v>
      </c>
      <c r="L322" s="444">
        <f t="shared" ca="1" si="28"/>
        <v>1628096.6281287679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1628096.6281287679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6748.7541599956157</v>
      </c>
      <c r="L323" s="444">
        <f t="shared" ca="1" si="28"/>
        <v>1626449.7525589433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1626449.7525589433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6741.8921784546801</v>
      </c>
      <c r="L324" s="444">
        <f t="shared" ca="1" si="28"/>
        <v>1624796.0150075778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1624796.0150075778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6735.0016053239897</v>
      </c>
      <c r="L325" s="444">
        <f t="shared" ca="1" si="28"/>
        <v>1623135.3868830816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1623135.3868830816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6728.082321471923</v>
      </c>
      <c r="L326" s="444">
        <f t="shared" ca="1" si="28"/>
        <v>1621467.8394747335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1621467.8394747335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6721.134207270472</v>
      </c>
      <c r="L327" s="444">
        <f t="shared" ca="1" si="28"/>
        <v>1619793.3439521838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1619793.3439521838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6714.1571425931816</v>
      </c>
      <c r="L328" s="444">
        <f t="shared" ca="1" si="28"/>
        <v>1618111.871364957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1618111.871364957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6707.1510068130701</v>
      </c>
      <c r="L329" s="444">
        <f t="shared" ca="1" si="28"/>
        <v>1616423.3926419499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1616423.3926419499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6700.1156788005401</v>
      </c>
      <c r="L330" s="444">
        <f t="shared" ca="1" si="28"/>
        <v>1614727.8785909303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1614727.8785909303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6693.0510369212916</v>
      </c>
      <c r="L331" s="444">
        <f t="shared" ca="1" si="28"/>
        <v>1613025.2998980314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1613025.2998980314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6685.9569590342135</v>
      </c>
      <c r="L332" s="444">
        <f t="shared" ca="1" si="28"/>
        <v>1611315.6271272455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1611315.6271272455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6678.8333224892722</v>
      </c>
      <c r="L333" s="444">
        <f t="shared" ca="1" si="28"/>
        <v>1609598.8307199145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1609598.8307199145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6671.6800041253928</v>
      </c>
      <c r="L334" s="444">
        <f t="shared" ca="1" si="28"/>
        <v>1607874.8809942198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1607874.8809942198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6664.4968802683316</v>
      </c>
      <c r="L335" s="444">
        <f t="shared" ca="1" si="28"/>
        <v>1606143.7481446681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1606143.7481446681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6657.2838267285324</v>
      </c>
      <c r="L336" s="444">
        <f t="shared" ca="1" si="28"/>
        <v>1604405.4022415765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1604405.4022415765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6650.040718798984</v>
      </c>
      <c r="L337" s="444">
        <f t="shared" ca="1" si="28"/>
        <v>1602659.8132305553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1602659.8132305553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6642.7674312530626</v>
      </c>
      <c r="L338" s="444">
        <f t="shared" ca="1" si="28"/>
        <v>1600906.9509319882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1600906.9509319882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6635.4638383423662</v>
      </c>
      <c r="L339" s="444">
        <f t="shared" ca="1" si="28"/>
        <v>1599146.7850405104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1599146.7850405104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6628.1298137945423</v>
      </c>
      <c r="L340" s="444">
        <f t="shared" ca="1" si="28"/>
        <v>1597379.2851244847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1597379.2851244847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6620.7652308111019</v>
      </c>
      <c r="L341" s="444">
        <f t="shared" ca="1" si="28"/>
        <v>1595604.4206254757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1595604.4206254757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6613.3699620652314</v>
      </c>
      <c r="L342" s="444">
        <f t="shared" ca="1" si="28"/>
        <v>1593822.1608577208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1593822.1608577208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6605.9438796995855</v>
      </c>
      <c r="L343" s="444">
        <f t="shared" ca="1" si="28"/>
        <v>1592032.4750076002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1592032.4750076002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6598.4868553240831</v>
      </c>
      <c r="L344" s="444">
        <f t="shared" ca="1" si="28"/>
        <v>1590235.3321331041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1590235.3321331041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6590.9987600136828</v>
      </c>
      <c r="L345" s="444">
        <f t="shared" ca="1" si="28"/>
        <v>1588430.7011632975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1588430.7011632975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6583.479464306155</v>
      </c>
      <c r="L346" s="444">
        <f t="shared" ca="1" si="28"/>
        <v>1586618.5508977836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1586618.5508977836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6575.9288381998476</v>
      </c>
      <c r="L347" s="444">
        <f t="shared" ca="1" si="28"/>
        <v>1584798.8500061634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1584798.8500061634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6568.34675115143</v>
      </c>
      <c r="L348" s="444">
        <f t="shared" ca="1" si="28"/>
        <v>1582971.5670274945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1582971.5670274945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6560.7330720736427</v>
      </c>
      <c r="L349" s="444">
        <f t="shared" ca="1" si="28"/>
        <v>1581136.670369748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1581136.670369748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6553.0876693330329</v>
      </c>
      <c r="L350" s="444">
        <f t="shared" ca="1" si="28"/>
        <v>1579294.1283092608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1579294.1283092608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6545.4104107476696</v>
      </c>
      <c r="L351" s="444">
        <f t="shared" ca="1" si="28"/>
        <v>1577443.9089901883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1577443.9089901883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6537.7011635848667</v>
      </c>
      <c r="L352" s="444">
        <f t="shared" ca="1" si="28"/>
        <v>1575585.9804239529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1575585.9804239529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6529.9597945588866</v>
      </c>
      <c r="L353" s="444">
        <f t="shared" ca="1" si="28"/>
        <v>1573720.3104886916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1573720.3104886916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6522.1861698286302</v>
      </c>
      <c r="L354" s="444">
        <f t="shared" ca="1" si="28"/>
        <v>1571846.8669286999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1571846.8669286999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6514.3801549953323</v>
      </c>
      <c r="L355" s="444">
        <f t="shared" ca="1" si="28"/>
        <v>1569965.617353875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1569965.617353875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6506.5416151002282</v>
      </c>
      <c r="L356" s="444">
        <f t="shared" ca="1" si="28"/>
        <v>1568076.5292391549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1568076.5292391549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6498.6704146222282</v>
      </c>
      <c r="L357" s="444">
        <f t="shared" ca="1" si="28"/>
        <v>1566179.5699239569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1566179.5699239569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6490.7664174755691</v>
      </c>
      <c r="L358" s="444">
        <f t="shared" ca="1" si="28"/>
        <v>1564274.7066116123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1564274.7066116123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6482.8294870074669</v>
      </c>
      <c r="L359" s="444">
        <f t="shared" ca="1" si="28"/>
        <v>1562361.9063687997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1562361.9063687997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6474.8594859957484</v>
      </c>
      <c r="L360" s="444">
        <f t="shared" ca="1" si="28"/>
        <v>1560441.1361249753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1560441.1361249753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6466.8562766464793</v>
      </c>
      <c r="L361" s="444">
        <f t="shared" ca="1" si="28"/>
        <v>1558512.3626718016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1558512.3626718016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6458.8197205915894</v>
      </c>
      <c r="L362" s="444">
        <f t="shared" ca="1" si="28"/>
        <v>1556575.5526625731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1556575.5526625731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6450.7496788864701</v>
      </c>
      <c r="L363" s="444">
        <f t="shared" ca="1" si="28"/>
        <v>1554630.6726116394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1554630.6726116394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6442.6460120075799</v>
      </c>
      <c r="L364" s="444">
        <f t="shared" ca="1" si="28"/>
        <v>1552677.6888938267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1552677.6888938267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6434.5085798500268</v>
      </c>
      <c r="L365" s="444">
        <f t="shared" ca="1" si="28"/>
        <v>1550716.5677438565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1550716.5677438565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6426.3372417251512</v>
      </c>
      <c r="L366" s="444">
        <f t="shared" ca="1" si="28"/>
        <v>1548747.2752557613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1548747.2752557613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6418.131856358088</v>
      </c>
      <c r="L367" s="444">
        <f t="shared" ca="1" si="28"/>
        <v>1546769.7773822993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1546769.7773822993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6409.8922818853298</v>
      </c>
      <c r="L368" s="444">
        <f t="shared" ca="1" si="28"/>
        <v>1544784.0399343644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1544784.0399343644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6401.6183758522675</v>
      </c>
      <c r="L369" s="444">
        <f t="shared" ca="1" si="28"/>
        <v>1542790.0285803964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1542790.0285803964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6393.3099952107341</v>
      </c>
      <c r="L370" s="444">
        <f t="shared" ca="1" si="28"/>
        <v>1540787.708845787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1540787.708845787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6384.9669963165279</v>
      </c>
      <c r="L371" s="444">
        <f t="shared" ca="1" si="28"/>
        <v>1538777.0461122834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1538777.0461122834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6376.5892349269297</v>
      </c>
      <c r="L372" s="444">
        <f t="shared" ca="1" si="28"/>
        <v>1536758.0056173902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1536758.0056173902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6368.1765661982081</v>
      </c>
      <c r="L373" s="444">
        <f t="shared" ca="1" si="28"/>
        <v>1534730.5524537682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1534730.5524537682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6359.7288446831171</v>
      </c>
      <c r="L374" s="444">
        <f t="shared" ca="1" si="28"/>
        <v>1532694.6515686312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1532694.6515686312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6351.2459243283793</v>
      </c>
      <c r="L375" s="444">
        <f t="shared" ca="1" si="28"/>
        <v>1530650.2677631394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1530650.2677631394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6342.727658472164</v>
      </c>
      <c r="L376" s="444">
        <f t="shared" ca="1" si="28"/>
        <v>1528597.3656917915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1528597.3656917915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6334.1738998415476</v>
      </c>
      <c r="L377" s="444">
        <f t="shared" ca="1" si="28"/>
        <v>1526535.9098618128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1526535.9098618128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6325.5845005499696</v>
      </c>
      <c r="L378" s="444">
        <f t="shared" ca="1" si="28"/>
        <v>1524465.8646325427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1524465.8646325427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6316.9593120946774</v>
      </c>
      <c r="L379" s="444">
        <f t="shared" ca="1" si="28"/>
        <v>1522387.1942148171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1522387.1942148171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6308.2981853541542</v>
      </c>
      <c r="L380" s="444">
        <f t="shared" ca="1" si="28"/>
        <v>1520299.8626703511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1520299.8626703511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6299.6009705855449</v>
      </c>
      <c r="L381" s="444">
        <f t="shared" ca="1" si="28"/>
        <v>1518203.8339111165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1518203.8339111165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6290.867517422068</v>
      </c>
      <c r="L382" s="444">
        <f t="shared" ca="1" si="28"/>
        <v>1516099.0716987182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1516099.0716987182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6282.0976748704088</v>
      </c>
      <c r="L383" s="444">
        <f t="shared" ca="1" si="28"/>
        <v>1513985.5396437685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1513985.5396437685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6273.2912913081182</v>
      </c>
      <c r="L384" s="444">
        <f t="shared" ca="1" si="28"/>
        <v>1511863.2012052564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1511863.2012052564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6264.4482144809845</v>
      </c>
      <c r="L385" s="444">
        <f t="shared" ca="1" si="28"/>
        <v>1509732.0196899171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1509732.0196899171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6255.5682915004036</v>
      </c>
      <c r="L386" s="444">
        <f t="shared" ca="1" si="28"/>
        <v>1507591.9582515974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1507591.9582515974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6246.6513688407385</v>
      </c>
      <c r="L387" s="444">
        <f t="shared" ca="1" si="28"/>
        <v>1505442.979890618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1505442.979890618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6237.6972923366575</v>
      </c>
      <c r="L388" s="444">
        <f t="shared" ca="1" si="28"/>
        <v>1503285.0474531346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1503285.0474531346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6228.7059071804761</v>
      </c>
      <c r="L389" s="444">
        <f t="shared" ca="1" si="28"/>
        <v>1501118.1236304948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1501118.1236304948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6219.6770579194772</v>
      </c>
      <c r="L390" s="444">
        <f t="shared" ca="1" si="28"/>
        <v>1498942.1709585942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1498942.1709585942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6210.6105884532253</v>
      </c>
      <c r="L391" s="444">
        <f t="shared" ca="1" si="28"/>
        <v>1496757.1518172272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1496757.1518172272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6201.5063420308625</v>
      </c>
      <c r="L392" s="444">
        <f t="shared" ca="1" si="28"/>
        <v>1494563.0284294379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1494563.0284294379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6192.3641612484071</v>
      </c>
      <c r="L393" s="444">
        <f t="shared" ca="1" si="28"/>
        <v>1492359.762860866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1492359.762860866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6183.1838880460245</v>
      </c>
      <c r="L394" s="444">
        <f t="shared" ca="1" si="28"/>
        <v>1490147.3170190919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1490147.3170190919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6173.9653637052988</v>
      </c>
      <c r="L395" s="444">
        <f t="shared" ca="1" si="28"/>
        <v>1487925.652652977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1487925.652652977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6164.7084288464866</v>
      </c>
      <c r="L396" s="444">
        <f t="shared" ca="1" si="28"/>
        <v>1485694.7313520033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1485694.7313520033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6155.4129234257625</v>
      </c>
      <c r="L397" s="444">
        <f t="shared" ca="1" si="28"/>
        <v>1483454.5145456088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1483454.5145456088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6146.0786867324523</v>
      </c>
      <c r="L398" s="444">
        <f t="shared" ca="1" si="28"/>
        <v>1481204.9635025212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1481204.9635025212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6136.7055573862544</v>
      </c>
      <c r="L399" s="444">
        <f t="shared" ca="1" si="28"/>
        <v>1478946.0393300871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1478946.0393300871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6127.2933733344453</v>
      </c>
      <c r="L400" s="444">
        <f t="shared" ca="1" si="28"/>
        <v>1476677.7029736014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1476677.7029736014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6117.8419718490886</v>
      </c>
      <c r="L401" s="444">
        <f t="shared" ca="1" si="28"/>
        <v>1474399.9152156303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1474399.9152156303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6108.3511895242091</v>
      </c>
      <c r="L402" s="444">
        <f t="shared" ca="1" si="28"/>
        <v>1472112.6366753343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1472112.6366753343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6098.8208622729753</v>
      </c>
      <c r="L403" s="444">
        <f t="shared" ca="1" si="28"/>
        <v>1469815.8278077871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1469815.8278077871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6089.2508253248625</v>
      </c>
      <c r="L404" s="444">
        <f t="shared" ca="1" si="28"/>
        <v>1467509.4489032917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1467509.4489032917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6079.6409132227982</v>
      </c>
      <c r="L405" s="444">
        <f t="shared" ca="1" si="28"/>
        <v>1465193.4600866942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1465193.4600866942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6069.9909598203085</v>
      </c>
      <c r="L406" s="444">
        <f t="shared" ca="1" si="28"/>
        <v>1462867.8213166944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1462867.8213166944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6060.3007982786421</v>
      </c>
      <c r="L407" s="444">
        <f t="shared" ca="1" si="28"/>
        <v>1460532.4923851527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1460532.4923851527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6050.5702610638855</v>
      </c>
      <c r="L408" s="444">
        <f t="shared" ca="1" si="28"/>
        <v>1458187.4329163965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1458187.4329163965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6040.7991799440679</v>
      </c>
      <c r="L409" s="444">
        <f t="shared" ca="1" si="28"/>
        <v>1455832.6023665203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1455832.6023665203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6030.987385986251</v>
      </c>
      <c r="L410" s="444">
        <f t="shared" ca="1" si="28"/>
        <v>1453467.9600226863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1453467.9600226863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6021.1347095536084</v>
      </c>
      <c r="L411" s="444">
        <f t="shared" ca="1" si="28"/>
        <v>1451093.4650024197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1451093.4650024197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6011.2409803024975</v>
      </c>
      <c r="L412" s="444">
        <f t="shared" ca="1" si="28"/>
        <v>1448709.0762529019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1448709.0762529019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6001.3060271795075</v>
      </c>
      <c r="L413" s="444">
        <f t="shared" ca="1" si="28"/>
        <v>1446314.7525502613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1446314.7525502613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5991.329678418505</v>
      </c>
      <c r="L414" s="444">
        <f t="shared" ca="1" si="28"/>
        <v>1443910.4524988597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1443910.4524988597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5981.311761537665</v>
      </c>
      <c r="L415" s="444">
        <f t="shared" ca="1" si="28"/>
        <v>1441496.1345305771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1441496.1345305771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5971.2521033364874</v>
      </c>
      <c r="L416" s="444">
        <f t="shared" ca="1" si="28"/>
        <v>1439071.7569040933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1439071.7569040933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5961.150529892805</v>
      </c>
      <c r="L417" s="444">
        <f t="shared" ca="1" si="28"/>
        <v>1436637.277704166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1436637.277704166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5951.0068665597746</v>
      </c>
      <c r="L418" s="444">
        <f t="shared" ca="1" si="28"/>
        <v>1434192.6548409057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1434192.6548409057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5940.8209379628561</v>
      </c>
      <c r="L419" s="444">
        <f t="shared" ca="1" si="28"/>
        <v>1431737.8460490485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1431737.8460490485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5930.5925679967841</v>
      </c>
      <c r="L420" s="444">
        <f t="shared" ca="1" si="28"/>
        <v>1429272.8088872251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1429272.8088872251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5920.3215798225201</v>
      </c>
      <c r="L421" s="444">
        <f t="shared" ca="1" si="28"/>
        <v>1426797.5007372275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1426797.5007372275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5910.0077958641969</v>
      </c>
      <c r="L422" s="444">
        <f t="shared" ca="1" si="28"/>
        <v>1424311.8788032716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1424311.8788032716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5899.6510378060475</v>
      </c>
      <c r="L423" s="444">
        <f t="shared" ca="1" si="28"/>
        <v>1421815.9001112573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1421815.9001112573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5889.2511265893218</v>
      </c>
      <c r="L424" s="444">
        <f t="shared" ca="1" si="28"/>
        <v>1419309.5215080264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1419309.5215080264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5878.8078824091926</v>
      </c>
      <c r="L425" s="444">
        <f t="shared" ca="1" si="28"/>
        <v>1416792.6996606153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1416792.6996606153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5868.321124711646</v>
      </c>
      <c r="L426" s="444">
        <f t="shared" ca="1" si="28"/>
        <v>1414265.3910555067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1414265.3910555067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5857.7906721903601</v>
      </c>
      <c r="L427" s="444">
        <f t="shared" ca="1" si="28"/>
        <v>1411727.5519978767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1411727.5519978767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5847.2163427835685</v>
      </c>
      <c r="L428" s="444">
        <f t="shared" ca="1" si="28"/>
        <v>1409179.1386108401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1409179.1386108401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5836.5979536709165</v>
      </c>
      <c r="L429" s="444">
        <f t="shared" ca="1" si="28"/>
        <v>1406620.1068346908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1406620.1068346908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5825.9353212702945</v>
      </c>
      <c r="L430" s="444">
        <f t="shared" ca="1" si="28"/>
        <v>1404050.4124261409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1404050.4124261409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5815.2282612346698</v>
      </c>
      <c r="L431" s="444">
        <f t="shared" ca="1" si="28"/>
        <v>1401470.0109575554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1401470.0109575554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5804.476588448897</v>
      </c>
      <c r="L432" s="444">
        <f t="shared" ca="1" si="28"/>
        <v>1398878.8578161842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1398878.8578161842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5793.6801170265162</v>
      </c>
      <c r="L433" s="444">
        <f t="shared" ca="1" si="28"/>
        <v>1396276.9082033904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1396276.9082033904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5782.8386603065428</v>
      </c>
      <c r="L434" s="444">
        <f t="shared" ca="1" si="28"/>
        <v>1393664.1171338768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1393664.1171338768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5771.952030850236</v>
      </c>
      <c r="L435" s="444">
        <f t="shared" ca="1" si="28"/>
        <v>1391040.4394349069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1391040.4394349069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5761.0200404378611</v>
      </c>
      <c r="L436" s="444">
        <f t="shared" ca="1" si="28"/>
        <v>1388405.8297455246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1388405.8297455246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5750.042500065435</v>
      </c>
      <c r="L437" s="444">
        <f t="shared" ca="1" si="28"/>
        <v>1385760.2425157698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1385760.2425157698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5739.0192199414569</v>
      </c>
      <c r="L438" s="444">
        <f t="shared" ca="1" si="28"/>
        <v>1383103.6320058911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1383103.6320058911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5727.9500094836285</v>
      </c>
      <c r="L439" s="444">
        <f t="shared" ca="1" si="28"/>
        <v>1380435.9522855545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1380435.9522855545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5716.8346773155599</v>
      </c>
      <c r="L440" s="444">
        <f t="shared" ca="1" si="28"/>
        <v>1377757.1572330499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1377757.1572330499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5705.6730312634572</v>
      </c>
      <c r="L441" s="444">
        <f t="shared" ca="1" si="28"/>
        <v>1375067.2005344932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1375067.2005344932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5694.4648783528046</v>
      </c>
      <c r="L442" s="444">
        <f t="shared" ca="1" si="28"/>
        <v>1372366.0356830258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1372366.0356830258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5683.2100248050237</v>
      </c>
      <c r="L443" s="444">
        <f t="shared" ca="1" si="28"/>
        <v>1369653.6159780107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1369653.6159780107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5671.9082760341271</v>
      </c>
      <c r="L444" s="444">
        <f t="shared" ca="1" si="28"/>
        <v>1366929.8945242246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1366929.8945242246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5660.5594366433515</v>
      </c>
      <c r="L445" s="444">
        <f t="shared" ca="1" si="28"/>
        <v>1364194.8242310476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1364194.8242310476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5649.1633104217808</v>
      </c>
      <c r="L446" s="444">
        <f t="shared" ca="1" si="28"/>
        <v>1361448.3578116493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1361448.3578116493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5637.7197003409547</v>
      </c>
      <c r="L447" s="444">
        <f t="shared" ca="1" si="28"/>
        <v>1358690.44778217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1358690.44778217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5626.2284085514575</v>
      </c>
      <c r="L448" s="444">
        <f t="shared" ca="1" si="28"/>
        <v>1355921.0464609014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1355921.0464609014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5614.689236379505</v>
      </c>
      <c r="L449" s="444">
        <f t="shared" ca="1" si="28"/>
        <v>1353140.1059674607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1353140.1059674607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5603.1019843235017</v>
      </c>
      <c r="L450" s="444">
        <f t="shared" ca="1" si="28"/>
        <v>1350347.578221964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1350347.578221964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5591.4664520505994</v>
      </c>
      <c r="L451" s="444">
        <f t="shared" ca="1" si="28"/>
        <v>1347543.4149441943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1347543.4149441943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5579.7824383932257</v>
      </c>
      <c r="L452" s="444">
        <f t="shared" ca="1" si="28"/>
        <v>1344727.5676527673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1344727.5676527673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5568.0497413456133</v>
      </c>
      <c r="L453" s="444">
        <f t="shared" ca="1" si="28"/>
        <v>1341899.9876642928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1341899.9876642928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5556.2681580603021</v>
      </c>
      <c r="L454" s="444">
        <f t="shared" ca="1" si="28"/>
        <v>1339060.6260925329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1339060.6260925329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5544.4374848446359</v>
      </c>
      <c r="L455" s="444">
        <f t="shared" ca="1" si="28"/>
        <v>1336209.4338475573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1336209.4338475573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5532.5575171572382</v>
      </c>
      <c r="L456" s="444">
        <f t="shared" ca="1" si="28"/>
        <v>1333346.3616348943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1333346.3616348943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5520.6280496044756</v>
      </c>
      <c r="L457" s="444">
        <f t="shared" ca="1" si="28"/>
        <v>1330471.3599546785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1330471.3599546785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5508.6488759369095</v>
      </c>
      <c r="L458" s="444">
        <f t="shared" ca="1" si="28"/>
        <v>1327584.3791007951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1327584.3791007951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5496.6197890457288</v>
      </c>
      <c r="L459" s="444">
        <f t="shared" ca="1" si="28"/>
        <v>1324685.3691600207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1324685.3691600207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5484.5405809591684</v>
      </c>
      <c r="L460" s="444">
        <f t="shared" ca="1" si="28"/>
        <v>1321774.2800111596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1321774.2800111596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5472.411042838914</v>
      </c>
      <c r="L461" s="444">
        <f t="shared" ca="1" si="28"/>
        <v>1318851.0613241782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1318851.0613241782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5460.230964976492</v>
      </c>
      <c r="L462" s="444">
        <f t="shared" ca="1" si="28"/>
        <v>1315915.6625593347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1315915.6625593347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5448.0001367896439</v>
      </c>
      <c r="L463" s="444">
        <f t="shared" ca="1" si="28"/>
        <v>1312968.0329663041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1312968.0329663041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5435.7183468186831</v>
      </c>
      <c r="L464" s="444">
        <f t="shared" ca="1" si="28"/>
        <v>1310008.1215833025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1310008.1215833025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5423.3853827228431</v>
      </c>
      <c r="L465" s="444">
        <f t="shared" ca="1" si="28"/>
        <v>1307035.8772362052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1307035.8772362052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5411.0010312766044</v>
      </c>
      <c r="L466" s="444">
        <f t="shared" ca="1" si="28"/>
        <v>1304051.2485376615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1304051.2485376615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5398.5650783660058</v>
      </c>
      <c r="L467" s="444">
        <f t="shared" ca="1" si="28"/>
        <v>1301054.1838862074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1301054.1838862074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5386.0773089849463</v>
      </c>
      <c r="L468" s="444">
        <f t="shared" ca="1" si="28"/>
        <v>1298044.6314653722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1298044.6314653722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5373.5375072314664</v>
      </c>
      <c r="L469" s="444">
        <f t="shared" ca="1" si="28"/>
        <v>1295022.5392427836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1295022.5392427836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5360.9454563040144</v>
      </c>
      <c r="L470" s="444">
        <f t="shared" ca="1" si="28"/>
        <v>1291987.8549692675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1291987.8549692675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5348.3009384976967</v>
      </c>
      <c r="L471" s="444">
        <f t="shared" ca="1" si="28"/>
        <v>1288940.5261779451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1288940.5261779451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5335.6037352005205</v>
      </c>
      <c r="L472" s="444">
        <f t="shared" ca="1" si="28"/>
        <v>1285880.5001833255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1285880.5001833255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5322.853626889605</v>
      </c>
      <c r="L473" s="444">
        <f t="shared" ca="1" si="28"/>
        <v>1282807.724080395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1282807.724080395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5310.0503931273952</v>
      </c>
      <c r="L474" s="444">
        <f t="shared" ca="1" si="28"/>
        <v>1279722.1447437021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1279722.1447437021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5297.1938125578417</v>
      </c>
      <c r="L475" s="444">
        <f t="shared" ca="1" si="28"/>
        <v>1276623.7088264397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1276623.7088264397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5284.2836629025815</v>
      </c>
      <c r="L476" s="444">
        <f t="shared" ca="1" si="28"/>
        <v>1273512.3627595222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1273512.3627595222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5271.3197209570917</v>
      </c>
      <c r="L477" s="444">
        <f t="shared" ca="1" si="28"/>
        <v>1270388.0527506592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1270388.0527506592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5258.3017625868288</v>
      </c>
      <c r="L478" s="444">
        <f t="shared" ca="1" si="28"/>
        <v>1267250.7247834259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1267250.7247834259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5245.229562723357</v>
      </c>
      <c r="L479" s="444">
        <f t="shared" ca="1" si="28"/>
        <v>1264100.324616329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1264100.324616329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5232.1028953604537</v>
      </c>
      <c r="L480" s="444">
        <f t="shared" ca="1" si="28"/>
        <v>1260936.7977818693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1260936.7977818693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5218.9215335502049</v>
      </c>
      <c r="L481" s="444">
        <f t="shared" ca="1" si="28"/>
        <v>1257760.0895855993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1257760.0895855993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5205.6852493990791</v>
      </c>
      <c r="L482" s="444">
        <f t="shared" ca="1" si="28"/>
        <v>1254570.1451051782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1254570.1451051782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5192.3938140639921</v>
      </c>
      <c r="L483" s="444">
        <f t="shared" ca="1" si="28"/>
        <v>1251366.9091894221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1251366.9091894221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5179.0469977483417</v>
      </c>
      <c r="L484" s="444">
        <f t="shared" ca="1" si="28"/>
        <v>1248150.3264573503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1248150.3264573503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5165.6445696980418</v>
      </c>
      <c r="L485" s="444">
        <f t="shared" ca="1" si="28"/>
        <v>1244920.3412972281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1244920.3412972281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5152.1862981975328</v>
      </c>
      <c r="L486" s="444">
        <f t="shared" ca="1" si="28"/>
        <v>1241676.8978656055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1241676.8978656055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5138.671950565772</v>
      </c>
      <c r="L487" s="444">
        <f t="shared" ca="1" si="28"/>
        <v>1238419.9400863512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1238419.9400863512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5125.1012931522127</v>
      </c>
      <c r="L488" s="444">
        <f t="shared" ca="1" si="28"/>
        <v>1235149.4116496833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1235149.4116496833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5111.4740913327623</v>
      </c>
      <c r="L489" s="444">
        <f t="shared" ca="1" si="28"/>
        <v>1231865.2560111959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1231865.2560111959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5097.7901095057323</v>
      </c>
      <c r="L490" s="444">
        <f t="shared" ca="1" si="28"/>
        <v>1228567.4163908814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1228567.4163908814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5084.0491110877547</v>
      </c>
      <c r="L491" s="444">
        <f t="shared" ca="1" si="28"/>
        <v>1225255.835772149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1225255.835772149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5070.2508585097039</v>
      </c>
      <c r="L492" s="444">
        <f t="shared" ca="1" si="28"/>
        <v>1221930.4569008385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1221930.4569008385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5056.3951132125767</v>
      </c>
      <c r="L493" s="444">
        <f t="shared" ca="1" si="28"/>
        <v>1218591.2222842309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1218591.2222842309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5042.4816356433776</v>
      </c>
      <c r="L494" s="444">
        <f t="shared" ca="1" si="28"/>
        <v>1215238.0741900541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1215238.0741900541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5028.5101852509742</v>
      </c>
      <c r="L495" s="444">
        <f t="shared" ca="1" si="28"/>
        <v>1211870.9546454849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1211870.9546454849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5014.4805204819368</v>
      </c>
      <c r="L496" s="444">
        <f t="shared" ca="1" si="28"/>
        <v>1208489.8054361467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1208489.8054361467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5000.3923987763601</v>
      </c>
      <c r="L497" s="444">
        <f t="shared" ca="1" si="28"/>
        <v>1205094.5681051027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1205094.5681051027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4986.2455765636769</v>
      </c>
      <c r="L498" s="444">
        <f t="shared" ca="1" si="28"/>
        <v>1201685.1839518463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1201685.1839518463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4972.0398092584419</v>
      </c>
      <c r="L499" s="444">
        <f t="shared" ca="1" si="28"/>
        <v>1198261.5940312846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1198261.5940312846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4957.7748512561011</v>
      </c>
      <c r="L500" s="444">
        <f t="shared" ca="1" si="28"/>
        <v>1194823.7391527204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1194823.7391527204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4943.4504559287507</v>
      </c>
      <c r="L501" s="444">
        <f t="shared" ca="1" si="28"/>
        <v>1191371.5598788289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1191371.5598788289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4929.0663756208696</v>
      </c>
      <c r="L502" s="444">
        <f t="shared" ca="1" si="28"/>
        <v>1187904.9965246296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1187904.9965246296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4914.6223616450397</v>
      </c>
      <c r="L503" s="444">
        <f t="shared" ca="1" si="28"/>
        <v>1184423.9891564546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1184423.9891564546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4900.1181642776428</v>
      </c>
      <c r="L504" s="444">
        <f t="shared" ca="1" si="28"/>
        <v>1180928.477590912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1180928.477590912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4885.5535327545495</v>
      </c>
      <c r="L505" s="444">
        <f t="shared" ca="1" si="28"/>
        <v>1177418.4013938464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1177418.4013938464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4870.9282152667756</v>
      </c>
      <c r="L506" s="444">
        <f t="shared" ca="1" si="28"/>
        <v>1173893.6998792929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1173893.6998792929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4856.2419589561359</v>
      </c>
      <c r="L507" s="444">
        <f t="shared" ca="1" si="28"/>
        <v>1170354.3121084289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1170354.3121084289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4841.49450991087</v>
      </c>
      <c r="L508" s="444">
        <f t="shared" ca="1" si="28"/>
        <v>1166800.1768885197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1166800.1768885197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4826.6856131612476</v>
      </c>
      <c r="L509" s="444">
        <f t="shared" ca="1" si="28"/>
        <v>1163231.2327718607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1163231.2327718607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4811.8150126751689</v>
      </c>
      <c r="L510" s="444">
        <f t="shared" ca="1" si="28"/>
        <v>1159647.4180547157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1159647.4180547157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4796.8824513537311</v>
      </c>
      <c r="L511" s="444">
        <f t="shared" ca="1" si="28"/>
        <v>1156048.6707762494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1156048.6707762494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4781.8876710267887</v>
      </c>
      <c r="L512" s="444">
        <f t="shared" ca="1" si="28"/>
        <v>1152434.9287174561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1152434.9287174561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4766.830412448483</v>
      </c>
      <c r="L513" s="444">
        <f t="shared" ca="1" si="28"/>
        <v>1148806.1294000843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1148806.1294000843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4751.7104152927668</v>
      </c>
      <c r="L514" s="444">
        <f t="shared" ca="1" si="28"/>
        <v>1145162.2100855568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1145162.2100855568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4736.5274181489031</v>
      </c>
      <c r="L515" s="444">
        <f t="shared" ca="1" si="28"/>
        <v>1141503.1077738856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1141503.1077738856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4721.2811585169393</v>
      </c>
      <c r="L516" s="444">
        <f t="shared" ca="1" si="28"/>
        <v>1137828.7592025823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1137828.7592025823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4705.9713728031757</v>
      </c>
      <c r="L517" s="444">
        <f t="shared" ca="1" si="28"/>
        <v>1134139.1008455653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1134139.1008455653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4690.5977963156047</v>
      </c>
      <c r="L518" s="444">
        <f t="shared" ref="L518:L772" ca="1" si="54">I518-J518+K518</f>
        <v>1130434.0689120607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1130434.0689120607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4675.1601632593356</v>
      </c>
      <c r="L519" s="444">
        <f t="shared" ca="1" si="54"/>
        <v>1126713.5993454999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1126713.5993454999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4659.6582067319987</v>
      </c>
      <c r="L520" s="444">
        <f t="shared" ca="1" si="54"/>
        <v>1122977.6278224117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1122977.6278224117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4644.0916587191314</v>
      </c>
      <c r="L521" s="444">
        <f t="shared" ca="1" si="54"/>
        <v>1119226.0897513106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1119226.0897513106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4628.4602500895435</v>
      </c>
      <c r="L522" s="444">
        <f t="shared" ca="1" si="54"/>
        <v>1115458.9202715801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1115458.9202715801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4612.7637105906661</v>
      </c>
      <c r="L523" s="444">
        <f t="shared" ca="1" si="54"/>
        <v>1111676.0542523507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1111676.0542523507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4597.0017688438775</v>
      </c>
      <c r="L524" s="444">
        <f t="shared" ca="1" si="54"/>
        <v>1107877.4262913745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1107877.4262913745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4581.1741523398096</v>
      </c>
      <c r="L525" s="444">
        <f t="shared" ca="1" si="54"/>
        <v>1104062.9707138941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1104062.9707138941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4565.2805874336409</v>
      </c>
      <c r="L526" s="444">
        <f t="shared" ca="1" si="54"/>
        <v>1100232.6215715075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1100232.6215715075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4549.3207993403639</v>
      </c>
      <c r="L527" s="444">
        <f t="shared" ca="1" si="54"/>
        <v>1096386.3126410276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1096386.3126410276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4533.2945121300309</v>
      </c>
      <c r="L528" s="444">
        <f t="shared" ca="1" si="54"/>
        <v>1092523.9774233375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1092523.9774233375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4517.201448722989</v>
      </c>
      <c r="L529" s="444">
        <f t="shared" ca="1" si="54"/>
        <v>1088645.5491422403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1088645.5491422403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4501.0413308850839</v>
      </c>
      <c r="L530" s="444">
        <f t="shared" ca="1" si="54"/>
        <v>1084750.9607433053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1084750.9607433053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4484.8138792228547</v>
      </c>
      <c r="L531" s="444">
        <f t="shared" ca="1" si="54"/>
        <v>1080840.1448927079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1080840.1448927079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4468.518813178699</v>
      </c>
      <c r="L532" s="444">
        <f t="shared" ca="1" si="54"/>
        <v>1076913.0339760664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1076913.0339760664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4452.1558510260256</v>
      </c>
      <c r="L533" s="444">
        <f t="shared" ca="1" si="54"/>
        <v>1072969.5600972723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1072969.5600972723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4435.7247098643838</v>
      </c>
      <c r="L534" s="444">
        <f t="shared" ca="1" si="54"/>
        <v>1069009.6550773166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1069009.6550773166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4419.2251056145678</v>
      </c>
      <c r="L535" s="444">
        <f t="shared" ca="1" si="54"/>
        <v>1065033.250453111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1065033.250453111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4402.6567530137118</v>
      </c>
      <c r="L536" s="444">
        <f t="shared" ca="1" si="54"/>
        <v>1061040.2774763044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1061040.2774763044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4386.0193656103511</v>
      </c>
      <c r="L537" s="444">
        <f t="shared" ca="1" si="54"/>
        <v>1057030.6671120946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1057030.6671120946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4369.3126557594769</v>
      </c>
      <c r="L538" s="444">
        <f t="shared" ca="1" si="54"/>
        <v>1053004.3500380339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1053004.3500380339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4352.5363346175573</v>
      </c>
      <c r="L539" s="444">
        <f t="shared" ca="1" si="54"/>
        <v>1048961.2566428313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1048961.2566428313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4335.6901121375458</v>
      </c>
      <c r="L540" s="444">
        <f t="shared" ca="1" si="54"/>
        <v>1044901.3170251487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1044901.3170251487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4318.7736970638689</v>
      </c>
      <c r="L541" s="444">
        <f t="shared" ca="1" si="54"/>
        <v>1040824.4609923924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1040824.4609923924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4301.7867969273839</v>
      </c>
      <c r="L542" s="444">
        <f t="shared" ca="1" si="54"/>
        <v>1036730.6180594995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1036730.6180594995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4284.7291180403308</v>
      </c>
      <c r="L543" s="444">
        <f t="shared" ca="1" si="54"/>
        <v>1032619.7174477197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1032619.7174477197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4267.6003654912474</v>
      </c>
      <c r="L544" s="444">
        <f t="shared" ca="1" si="54"/>
        <v>1028491.6880833907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1028491.6880833907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4250.4002431398776</v>
      </c>
      <c r="L545" s="444">
        <f t="shared" ca="1" si="54"/>
        <v>1024346.4585967103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1024346.4585967103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4233.128453612042</v>
      </c>
      <c r="L546" s="444">
        <f t="shared" ca="1" si="54"/>
        <v>1020183.9573205023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1020183.9573205023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4215.7846982945093</v>
      </c>
      <c r="L547" s="444">
        <f t="shared" ca="1" si="54"/>
        <v>1016004.1122889766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1016004.1122889766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4198.3686773298186</v>
      </c>
      <c r="L548" s="444">
        <f t="shared" ca="1" si="54"/>
        <v>1011806.8512364862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1011806.8512364862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4180.8800896111088</v>
      </c>
      <c r="L549" s="444">
        <f t="shared" ca="1" si="54"/>
        <v>1007592.1015962772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1007592.1015962772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4163.3186327769045</v>
      </c>
      <c r="L550" s="444">
        <f t="shared" ca="1" si="54"/>
        <v>1003359.7904992339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1003359.7904992339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4145.6840032058908</v>
      </c>
      <c r="L551" s="444">
        <f t="shared" ca="1" si="54"/>
        <v>999109.84477261954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999109.84477261954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4127.9758960116642</v>
      </c>
      <c r="L552" s="444">
        <f t="shared" ca="1" si="54"/>
        <v>994842.19093881105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994842.19093881105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4110.1940050374615</v>
      </c>
      <c r="L553" s="444">
        <f t="shared" ca="1" si="54"/>
        <v>990556.75521402829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990556.75521402829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4092.3380228508672</v>
      </c>
      <c r="L554" s="444">
        <f t="shared" ca="1" si="54"/>
        <v>986253.46350705903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986253.46350705903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4074.4076407384946</v>
      </c>
      <c r="L555" s="444">
        <f t="shared" ca="1" si="54"/>
        <v>981932.24141797738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981932.24141797738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4056.4025487006547</v>
      </c>
      <c r="L556" s="444">
        <f t="shared" ca="1" si="54"/>
        <v>977593.01423685788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977593.01423685788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4038.3224354459903</v>
      </c>
      <c r="L557" s="444">
        <f t="shared" ca="1" si="54"/>
        <v>973235.70694248367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973235.70694248367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4020.1669883860977</v>
      </c>
      <c r="L558" s="444">
        <f t="shared" ca="1" si="54"/>
        <v>968860.24420104956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968860.24420104956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4001.9358936301219</v>
      </c>
      <c r="L559" s="444">
        <f t="shared" ca="1" si="54"/>
        <v>964466.55036485952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964466.55036485952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3983.6288359793302</v>
      </c>
      <c r="L560" s="444">
        <f t="shared" ca="1" si="54"/>
        <v>960054.54947101872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960054.54947101872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3965.2454989216603</v>
      </c>
      <c r="L561" s="444">
        <f t="shared" ca="1" si="54"/>
        <v>955624.16524012014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955624.16524012014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3946.7855646262497</v>
      </c>
      <c r="L562" s="444">
        <f t="shared" ca="1" si="54"/>
        <v>951175.32107492618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951175.32107492618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3928.2487139379409</v>
      </c>
      <c r="L563" s="444">
        <f t="shared" ca="1" si="54"/>
        <v>946707.94005904393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946707.94005904393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3909.6346263717655</v>
      </c>
      <c r="L564" s="444">
        <f t="shared" ca="1" si="54"/>
        <v>942221.94495559554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942221.94495559554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3890.942980107397</v>
      </c>
      <c r="L565" s="444">
        <f t="shared" ca="1" si="54"/>
        <v>937717.25820588274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937717.25820588274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3872.1734519835941</v>
      </c>
      <c r="L566" s="444">
        <f t="shared" ca="1" si="54"/>
        <v>933193.80192804616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933193.80192804616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3853.325717492608</v>
      </c>
      <c r="L567" s="444">
        <f t="shared" ca="1" si="54"/>
        <v>928651.49791571859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928651.49791571859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3834.3994507745765</v>
      </c>
      <c r="L568" s="444">
        <f t="shared" ca="1" si="54"/>
        <v>924090.26763667294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924090.26763667294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3815.3943246118861</v>
      </c>
      <c r="L569" s="444">
        <f t="shared" ca="1" si="54"/>
        <v>919510.03223146463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919510.03223146463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3796.3100104235186</v>
      </c>
      <c r="L570" s="444">
        <f t="shared" ca="1" si="54"/>
        <v>914910.71251206798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914910.71251206798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3777.1461782593665</v>
      </c>
      <c r="L571" s="444">
        <f t="shared" ca="1" si="54"/>
        <v>910292.2289605072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910292.2289605072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3757.9024967945293</v>
      </c>
      <c r="L572" s="444">
        <f t="shared" ca="1" si="54"/>
        <v>905654.50172748149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905654.50172748149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3738.5786333235887</v>
      </c>
      <c r="L573" s="444">
        <f t="shared" ca="1" si="54"/>
        <v>900997.45063098485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900997.45063098485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3719.1742537548525</v>
      </c>
      <c r="L574" s="444">
        <f t="shared" ca="1" si="54"/>
        <v>896320.99515491957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896320.99515491957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3699.6890226045807</v>
      </c>
      <c r="L575" s="444">
        <f t="shared" ca="1" si="54"/>
        <v>891625.05444770399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891625.05444770399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3680.1226029911818</v>
      </c>
      <c r="L576" s="444">
        <f t="shared" ca="1" si="54"/>
        <v>886909.54732087499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886909.54732087499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3660.4746566293948</v>
      </c>
      <c r="L577" s="444">
        <f t="shared" ca="1" si="54"/>
        <v>882174.39224768418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882174.39224768418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3640.7448438244332</v>
      </c>
      <c r="L578" s="444">
        <f t="shared" ca="1" si="54"/>
        <v>877419.50736168842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877419.50736168842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3620.9328234661175</v>
      </c>
      <c r="L579" s="444">
        <f t="shared" ca="1" si="54"/>
        <v>872644.81045533437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872644.81045533437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3601.0382530229763</v>
      </c>
      <c r="L580" s="444">
        <f t="shared" ca="1" si="54"/>
        <v>867850.21897853713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867850.21897853713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3581.0607885363206</v>
      </c>
      <c r="L581" s="444">
        <f t="shared" ca="1" si="54"/>
        <v>863035.65003725328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863035.65003725328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3561.0000846143043</v>
      </c>
      <c r="L582" s="444">
        <f t="shared" ca="1" si="54"/>
        <v>858201.02039204736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858201.02039204736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3540.8557944259464</v>
      </c>
      <c r="L583" s="444">
        <f t="shared" ca="1" si="54"/>
        <v>853346.24645665311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853346.24645665311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3520.627569695137</v>
      </c>
      <c r="L584" s="444">
        <f t="shared" ca="1" si="54"/>
        <v>848471.24429652805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848471.24429652805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3500.315060694616</v>
      </c>
      <c r="L585" s="444">
        <f t="shared" ca="1" si="54"/>
        <v>843575.92962740245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843575.92962740245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3479.9179162399264</v>
      </c>
      <c r="L586" s="444">
        <f t="shared" ca="1" si="54"/>
        <v>838660.21781382221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838660.21781382221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3459.4357836833419</v>
      </c>
      <c r="L587" s="444">
        <f t="shared" ca="1" si="54"/>
        <v>833724.02386768535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833724.02386768535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3438.8683089077713</v>
      </c>
      <c r="L588" s="444">
        <f t="shared" ca="1" si="54"/>
        <v>828767.26244677289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828767.26244677289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3418.2151363206367</v>
      </c>
      <c r="L589" s="444">
        <f t="shared" ca="1" si="54"/>
        <v>823789.84785327339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823789.84785327339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3397.4759088477217</v>
      </c>
      <c r="L590" s="444">
        <f t="shared" ca="1" si="54"/>
        <v>818791.69403230096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818791.69403230096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3376.6502679270034</v>
      </c>
      <c r="L591" s="444">
        <f t="shared" ca="1" si="54"/>
        <v>813772.71457040776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813772.71457040776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3355.7378535024482</v>
      </c>
      <c r="L592" s="444">
        <f t="shared" ca="1" si="54"/>
        <v>808732.82269409008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808732.82269409008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3334.7383040177911</v>
      </c>
      <c r="L593" s="444">
        <f t="shared" ca="1" si="54"/>
        <v>803671.93126828771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803671.93126828771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3313.6512564102813</v>
      </c>
      <c r="L594" s="444">
        <f t="shared" ca="1" si="54"/>
        <v>798589.95279487781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798589.95279487781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3292.4763461044067</v>
      </c>
      <c r="L595" s="444">
        <f t="shared" ca="1" si="54"/>
        <v>793486.79941116204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793486.79941116204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3271.2132070055909</v>
      </c>
      <c r="L596" s="444">
        <f t="shared" ca="1" si="54"/>
        <v>788362.38288834749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788362.38288834749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3249.861471493864</v>
      </c>
      <c r="L597" s="444">
        <f t="shared" ca="1" si="54"/>
        <v>783216.61463002115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783216.61463002115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3228.4207704175042</v>
      </c>
      <c r="L598" s="444">
        <f t="shared" ca="1" si="54"/>
        <v>778049.40567061852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778049.40567061852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3206.8907330866596</v>
      </c>
      <c r="L599" s="444">
        <f t="shared" ca="1" si="54"/>
        <v>772860.66667388496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772860.66667388496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3185.2709872669366</v>
      </c>
      <c r="L600" s="444">
        <f t="shared" ca="1" si="54"/>
        <v>767650.30793133168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767650.30793133168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3163.5611591729644</v>
      </c>
      <c r="L601" s="444">
        <f t="shared" ca="1" si="54"/>
        <v>762418.23936068441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762418.23936068441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3141.7608734619344</v>
      </c>
      <c r="L602" s="444">
        <f t="shared" ca="1" si="54"/>
        <v>757164.37050432619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757164.37050432619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3119.8697532271085</v>
      </c>
      <c r="L603" s="444">
        <f t="shared" ca="1" si="54"/>
        <v>751888.61052773311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751888.61052773311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3097.8874199913039</v>
      </c>
      <c r="L604" s="444">
        <f t="shared" ca="1" si="54"/>
        <v>746590.86821790424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746590.86821790424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3075.8134937003501</v>
      </c>
      <c r="L605" s="444">
        <f t="shared" ca="1" si="54"/>
        <v>741271.0519817844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741271.0519817844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3053.6475927165175</v>
      </c>
      <c r="L606" s="444">
        <f t="shared" ca="1" si="54"/>
        <v>735929.06984468072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735929.06984468072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3031.3893338119187</v>
      </c>
      <c r="L607" s="444">
        <f t="shared" ca="1" si="54"/>
        <v>730564.82944867248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730564.82944867248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3009.0383321618847</v>
      </c>
      <c r="L608" s="444">
        <f t="shared" ca="1" si="54"/>
        <v>725178.23805101414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725178.23805101414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2986.5942013383083</v>
      </c>
      <c r="L609" s="444">
        <f t="shared" ca="1" si="54"/>
        <v>719769.20252253232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719769.20252253232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2964.0565533029671</v>
      </c>
      <c r="L610" s="444">
        <f t="shared" ca="1" si="54"/>
        <v>714337.62934601505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714337.62934601505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2941.424998400812</v>
      </c>
      <c r="L611" s="444">
        <f t="shared" ca="1" si="54"/>
        <v>708883.42461459571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708883.42461459571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2918.6991453532314</v>
      </c>
      <c r="L612" s="444">
        <f t="shared" ca="1" si="54"/>
        <v>703406.49403012882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703406.49403012882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2895.878601251286</v>
      </c>
      <c r="L613" s="444">
        <f t="shared" ca="1" si="54"/>
        <v>697906.74290155992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697906.74290155992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2872.9629715489154</v>
      </c>
      <c r="L614" s="444">
        <f t="shared" ca="1" si="54"/>
        <v>692384.07614328864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692384.07614328864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2849.9518600561187</v>
      </c>
      <c r="L615" s="444">
        <f t="shared" ca="1" si="54"/>
        <v>686838.3982735246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686838.3982735246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2826.8448689321017</v>
      </c>
      <c r="L616" s="444">
        <f t="shared" ca="1" si="54"/>
        <v>681269.61341263657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681269.61341263657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2803.6415986784014</v>
      </c>
      <c r="L617" s="444">
        <f t="shared" ca="1" si="54"/>
        <v>675677.62528149481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675677.62528149481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2780.3416481319778</v>
      </c>
      <c r="L618" s="444">
        <f t="shared" ca="1" si="54"/>
        <v>670062.33719980658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670062.33719980658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2756.9446144582766</v>
      </c>
      <c r="L619" s="444">
        <f t="shared" ca="1" si="54"/>
        <v>664423.65208444465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664423.65208444465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2733.4500931442685</v>
      </c>
      <c r="L620" s="444">
        <f t="shared" ca="1" si="54"/>
        <v>658761.47244776879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658761.47244776879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2709.8576779914524</v>
      </c>
      <c r="L621" s="444">
        <f t="shared" ca="1" si="54"/>
        <v>653075.7003959401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653075.7003959401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2686.1669611088328</v>
      </c>
      <c r="L622" s="444">
        <f t="shared" ca="1" si="54"/>
        <v>647366.23762722872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647366.23762722872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2662.377532905869</v>
      </c>
      <c r="L623" s="444">
        <f t="shared" ca="1" si="54"/>
        <v>641632.98543031444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641632.98543031444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2638.4889820853928</v>
      </c>
      <c r="L624" s="444">
        <f t="shared" ca="1" si="54"/>
        <v>635875.84468257963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635875.84468257963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2614.5008956364977</v>
      </c>
      <c r="L625" s="444">
        <f t="shared" ca="1" si="54"/>
        <v>630094.71584839595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630094.71584839595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2590.4128588273988</v>
      </c>
      <c r="L626" s="444">
        <f t="shared" ca="1" si="54"/>
        <v>624289.49897740316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624289.49897740316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2566.2244551982621</v>
      </c>
      <c r="L627" s="444">
        <f t="shared" ca="1" si="54"/>
        <v>618460.09370278125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618460.09370278125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2541.9352665540046</v>
      </c>
      <c r="L628" s="444">
        <f t="shared" ca="1" si="54"/>
        <v>612606.39923951507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612606.39923951507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2517.5448729570621</v>
      </c>
      <c r="L629" s="444">
        <f t="shared" ca="1" si="54"/>
        <v>606728.31438265194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606728.31438265194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2493.0528527201323</v>
      </c>
      <c r="L630" s="444">
        <f t="shared" ca="1" si="54"/>
        <v>600825.73750555189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600825.73750555189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2468.4587823988822</v>
      </c>
      <c r="L631" s="444">
        <f t="shared" ca="1" si="54"/>
        <v>594898.56655813055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594898.56655813055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2443.7622367846266</v>
      </c>
      <c r="L632" s="444">
        <f t="shared" ca="1" si="54"/>
        <v>588946.69906509505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588946.69906509505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2418.9627888969785</v>
      </c>
      <c r="L633" s="444">
        <f t="shared" ca="1" si="54"/>
        <v>582970.03212417185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582970.03212417185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2394.0600099764652</v>
      </c>
      <c r="L634" s="444">
        <f t="shared" ca="1" si="54"/>
        <v>576968.46240432817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576968.46240432817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2369.0534694771168</v>
      </c>
      <c r="L635" s="444">
        <f t="shared" ca="1" si="54"/>
        <v>570941.88614398509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570941.88614398509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2343.9427350590204</v>
      </c>
      <c r="L636" s="444">
        <f t="shared" ca="1" si="54"/>
        <v>564890.19914922398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564890.19914922398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2318.7273725808491</v>
      </c>
      <c r="L637" s="444">
        <f t="shared" ca="1" si="54"/>
        <v>558813.2967919847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558813.2967919847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2293.406946092352</v>
      </c>
      <c r="L638" s="444">
        <f t="shared" ca="1" si="54"/>
        <v>552711.0740082569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552711.0740082569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2267.9810178268194</v>
      </c>
      <c r="L639" s="444">
        <f t="shared" ca="1" si="54"/>
        <v>546583.42529626354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546583.42529626354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2242.4491481935138</v>
      </c>
      <c r="L640" s="444">
        <f t="shared" ca="1" si="54"/>
        <v>540430.24471463682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540430.24471463682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2216.8108957700692</v>
      </c>
      <c r="L641" s="444">
        <f t="shared" ca="1" si="54"/>
        <v>534251.42588058673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534251.42588058673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2191.0658172948606</v>
      </c>
      <c r="L642" s="444">
        <f t="shared" ca="1" si="54"/>
        <v>528046.86196806142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528046.86196806142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2165.2134676593382</v>
      </c>
      <c r="L643" s="444">
        <f t="shared" ca="1" si="54"/>
        <v>521816.44570590055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521816.44570590055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2139.2533999003349</v>
      </c>
      <c r="L644" s="444">
        <f t="shared" ca="1" si="54"/>
        <v>515560.0693759807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515560.0693759807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2113.1851651923353</v>
      </c>
      <c r="L645" s="444">
        <f t="shared" ca="1" si="54"/>
        <v>509277.62481135287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509277.62481135287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2087.0083128397196</v>
      </c>
      <c r="L646" s="444">
        <f t="shared" ca="1" si="54"/>
        <v>502969.00339437241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502969.00339437241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2060.7223902689675</v>
      </c>
      <c r="L647" s="444">
        <f t="shared" ca="1" si="54"/>
        <v>496634.09605482122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496634.09605482122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2034.3269430208377</v>
      </c>
      <c r="L648" s="444">
        <f t="shared" ca="1" si="54"/>
        <v>490272.79326802189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490272.79326802189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2007.8215147425071</v>
      </c>
      <c r="L649" s="444">
        <f t="shared" ca="1" si="54"/>
        <v>483884.98505294422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483884.98505294422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1981.2056471796834</v>
      </c>
      <c r="L650" s="444">
        <f t="shared" ca="1" si="54"/>
        <v>477470.56097030372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477470.56097030372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1954.4788801686816</v>
      </c>
      <c r="L651" s="444">
        <f t="shared" ca="1" si="54"/>
        <v>471029.41012065223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471029.41012065223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1927.6407516284667</v>
      </c>
      <c r="L652" s="444">
        <f t="shared" ca="1" si="54"/>
        <v>464561.42114246049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464561.42114246049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1900.6907975526678</v>
      </c>
      <c r="L653" s="444">
        <f t="shared" ca="1" si="54"/>
        <v>458066.48221019295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458066.48221019295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1873.6285520015531</v>
      </c>
      <c r="L654" s="444">
        <f t="shared" ca="1" si="54"/>
        <v>451544.48103237431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451544.48103237431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1846.4535470939754</v>
      </c>
      <c r="L655" s="444">
        <f t="shared" ca="1" si="54"/>
        <v>444995.30484964809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444995.30484964809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1819.1653129992828</v>
      </c>
      <c r="L656" s="444">
        <f t="shared" ca="1" si="54"/>
        <v>438418.84043282719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438418.84043282719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1791.7633779291955</v>
      </c>
      <c r="L657" s="444">
        <f t="shared" ca="1" si="54"/>
        <v>431814.97408093623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431814.97408093623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1764.2472681296501</v>
      </c>
      <c r="L658" s="444">
        <f t="shared" ca="1" si="54"/>
        <v>425183.59161924571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425183.59161924571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1736.6165078726062</v>
      </c>
      <c r="L659" s="444">
        <f t="shared" ca="1" si="54"/>
        <v>418524.57839729812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418524.57839729812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1708.8706194478248</v>
      </c>
      <c r="L660" s="444">
        <f t="shared" ca="1" si="54"/>
        <v>411837.81928692578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411837.81928692578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1681.0091231546066</v>
      </c>
      <c r="L661" s="444">
        <f t="shared" ca="1" si="54"/>
        <v>405123.19868026022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405123.19868026022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1653.0315372935002</v>
      </c>
      <c r="L662" s="444">
        <f t="shared" ca="1" si="54"/>
        <v>398380.60048773355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398380.60048773355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1624.9373781579723</v>
      </c>
      <c r="L663" s="444">
        <f t="shared" ca="1" si="54"/>
        <v>391609.90813607135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391609.90813607135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1596.7261600260465</v>
      </c>
      <c r="L664" s="444">
        <f t="shared" ca="1" si="54"/>
        <v>384811.0045662772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384811.0045662772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1568.3973951519042</v>
      </c>
      <c r="L665" s="444">
        <f t="shared" ca="1" si="54"/>
        <v>377983.77223160892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377983.77223160892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1539.9505937574531</v>
      </c>
      <c r="L666" s="444">
        <f t="shared" ca="1" si="54"/>
        <v>371128.09309554618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371128.09309554618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1511.3852640238583</v>
      </c>
      <c r="L667" s="444">
        <f t="shared" ca="1" si="54"/>
        <v>364243.84862974985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364243.84862974985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1482.7009120830403</v>
      </c>
      <c r="L668" s="444">
        <f t="shared" ca="1" si="54"/>
        <v>357330.9198120127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357330.9198120127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1453.8970420091355</v>
      </c>
      <c r="L669" s="444">
        <f t="shared" ca="1" si="54"/>
        <v>350389.18712420168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350389.18712420168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1424.9731558099229</v>
      </c>
      <c r="L670" s="444">
        <f t="shared" ca="1" si="54"/>
        <v>343418.53055019141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343418.53055019141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1395.9287534182135</v>
      </c>
      <c r="L671" s="444">
        <f t="shared" ca="1" si="54"/>
        <v>336418.82957378944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336418.82957378944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1366.7633326832051</v>
      </c>
      <c r="L672" s="444">
        <f t="shared" ca="1" si="54"/>
        <v>329389.96317665244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329389.96317665244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1337.476389361801</v>
      </c>
      <c r="L673" s="444">
        <f t="shared" ca="1" si="54"/>
        <v>322331.80983619404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322331.80983619404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1308.067417109891</v>
      </c>
      <c r="L674" s="444">
        <f t="shared" ca="1" si="54"/>
        <v>315244.24752348376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315244.24752348376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1278.5359074735982</v>
      </c>
      <c r="L675" s="444">
        <f t="shared" ca="1" si="54"/>
        <v>308127.15370113717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308127.15370113717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1248.8813498804875</v>
      </c>
      <c r="L676" s="444">
        <f t="shared" ca="1" si="54"/>
        <v>300980.40532119747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300980.40532119747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1219.1032316307387</v>
      </c>
      <c r="L677" s="444">
        <f t="shared" ca="1" si="54"/>
        <v>293803.87882300804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293803.87882300804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1189.2010378882828</v>
      </c>
      <c r="L678" s="444">
        <f t="shared" ca="1" si="54"/>
        <v>286597.45013107616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286597.45013107616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1159.1742516718998</v>
      </c>
      <c r="L679" s="444">
        <f t="shared" ca="1" si="54"/>
        <v>279360.99465292785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279360.99465292785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1129.0223538462819</v>
      </c>
      <c r="L680" s="444">
        <f t="shared" ca="1" si="54"/>
        <v>272094.38727695396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272094.38727695396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1098.7448231130575</v>
      </c>
      <c r="L681" s="444">
        <f t="shared" ca="1" si="54"/>
        <v>264797.50237024686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264797.50237024686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1068.3411360017778</v>
      </c>
      <c r="L682" s="444">
        <f t="shared" ca="1" si="54"/>
        <v>257470.21377642846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257470.21377642846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1037.8107668608677</v>
      </c>
      <c r="L683" s="444">
        <f t="shared" ca="1" si="54"/>
        <v>250112.39481346915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250112.39481346915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1007.1531878485374</v>
      </c>
      <c r="L684" s="444">
        <f t="shared" ca="1" si="54"/>
        <v>242723.9182714975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242723.9182714975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976.36786892365546</v>
      </c>
      <c r="L685" s="444">
        <f t="shared" ca="1" si="54"/>
        <v>235304.65641060099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235304.65641060099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945.4542778365867</v>
      </c>
      <c r="L686" s="444">
        <f t="shared" ca="1" si="54"/>
        <v>227854.48095861741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227854.48095861741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914.41188011998838</v>
      </c>
      <c r="L687" s="444">
        <f t="shared" ca="1" si="54"/>
        <v>220373.26310891722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220373.26310891722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883.24013907957101</v>
      </c>
      <c r="L688" s="444">
        <f t="shared" ca="1" si="54"/>
        <v>212860.87351817661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212860.87351817661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851.93851578481861</v>
      </c>
      <c r="L689" s="444">
        <f t="shared" ca="1" si="54"/>
        <v>205317.18230414126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205317.18230414126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820.50646905967119</v>
      </c>
      <c r="L690" s="444">
        <f t="shared" ca="1" si="54"/>
        <v>197742.05904338075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197742.05904338075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788.94345547316902</v>
      </c>
      <c r="L691" s="444">
        <f t="shared" ca="1" si="54"/>
        <v>190135.37276903374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190135.37276903374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757.24892933005651</v>
      </c>
      <c r="L692" s="444">
        <f t="shared" ca="1" si="54"/>
        <v>182496.99196854362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182496.99196854362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725.42234266134767</v>
      </c>
      <c r="L693" s="444">
        <f t="shared" ca="1" si="54"/>
        <v>174826.7845813848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174826.7845813848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693.4631452148526</v>
      </c>
      <c r="L694" s="444">
        <f t="shared" ca="1" si="54"/>
        <v>167124.61799677947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167124.61799677947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661.37078444566373</v>
      </c>
      <c r="L695" s="444">
        <f t="shared" ca="1" si="54"/>
        <v>159390.35905140496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159390.35905140496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629.14470550660326</v>
      </c>
      <c r="L696" s="444">
        <f t="shared" ca="1" si="54"/>
        <v>151623.87402709137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151623.87402709137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596.78435123862994</v>
      </c>
      <c r="L697" s="444">
        <f t="shared" ca="1" si="54"/>
        <v>143825.02864850982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143825.02864850982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564.28916216120683</v>
      </c>
      <c r="L698" s="444">
        <f t="shared" ca="1" si="54"/>
        <v>135993.68808085084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135993.68808085084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531.65857646262771</v>
      </c>
      <c r="L699" s="444">
        <f t="shared" ca="1" si="54"/>
        <v>128129.71692749328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128129.71692749328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498.89202999030459</v>
      </c>
      <c r="L700" s="444">
        <f t="shared" ca="1" si="54"/>
        <v>120232.97922766341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120232.97922766341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465.9889562410134</v>
      </c>
      <c r="L701" s="444">
        <f t="shared" ca="1" si="54"/>
        <v>112303.33845408424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112303.33845408424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432.9487863511003</v>
      </c>
      <c r="L702" s="444">
        <f t="shared" ca="1" si="54"/>
        <v>104340.65751061516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104340.65751061516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399.77094908664571</v>
      </c>
      <c r="L703" s="444">
        <f t="shared" ca="1" si="54"/>
        <v>96344.798729881615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96344.798729881615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366.45487083358933</v>
      </c>
      <c r="L704" s="444">
        <f t="shared" ca="1" si="54"/>
        <v>88315.623870895026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88315.623870895026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332.99997558781183</v>
      </c>
      <c r="L705" s="444">
        <f t="shared" ca="1" si="54"/>
        <v>80252.994116662652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80252.994116662652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299.40568494517697</v>
      </c>
      <c r="L706" s="444">
        <f t="shared" ca="1" si="54"/>
        <v>72156.770071787643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72156.770071787643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265.67141809153111</v>
      </c>
      <c r="L707" s="444">
        <f t="shared" ca="1" si="54"/>
        <v>64026.81176005899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64026.81176005899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231.79659179266173</v>
      </c>
      <c r="L708" s="444">
        <f t="shared" ca="1" si="54"/>
        <v>55862.978622031471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55862.978622031471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197.78062038421371</v>
      </c>
      <c r="L709" s="444">
        <f t="shared" ca="1" si="54"/>
        <v>47665.1295125955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47665.1295125955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163.62291576156383</v>
      </c>
      <c r="L710" s="444">
        <f t="shared" ca="1" si="54"/>
        <v>39433.122698536885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39433.122698536885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129.32288736965293</v>
      </c>
      <c r="L711" s="444">
        <f t="shared" ca="1" si="54"/>
        <v>31166.815856086356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31166.815856086356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94.879942192775701</v>
      </c>
      <c r="L712" s="444">
        <f t="shared" ca="1" si="54"/>
        <v>22866.066068458946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22866.066068458946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60.293484744328168</v>
      </c>
      <c r="L713" s="444">
        <f t="shared" ca="1" si="54"/>
        <v>14530.72982338309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14530.72982338309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25.562917056512106</v>
      </c>
      <c r="L714" s="444">
        <f t="shared" ca="1" si="54"/>
        <v>6160.663010619417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6160.663010619417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-9.3123613300031973</v>
      </c>
      <c r="L715" s="444">
        <f t="shared" ca="1" si="54"/>
        <v>-2244.2790805307704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-2244.2790805307704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-44.332953376462314</v>
      </c>
      <c r="L716" s="444">
        <f t="shared" ca="1" si="54"/>
        <v>-10684.241763727417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-10684.241763727417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-79.499464556448345</v>
      </c>
      <c r="L717" s="444">
        <f t="shared" ca="1" si="54"/>
        <v>-19159.370958104049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-19159.370958104049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-114.81250286635097</v>
      </c>
      <c r="L718" s="444">
        <f t="shared" ca="1" si="54"/>
        <v>-27669.813190790588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-27669.813190790588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-150.27267883587822</v>
      </c>
      <c r="L719" s="444">
        <f t="shared" ca="1" si="54"/>
        <v>-36215.715599446652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-36215.715599446652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-185.8806055386118</v>
      </c>
      <c r="L720" s="444">
        <f t="shared" ca="1" si="54"/>
        <v>-44797.225934805443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-44797.225934805443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-221.63689860260678</v>
      </c>
      <c r="L721" s="444">
        <f t="shared" ca="1" si="54"/>
        <v>-53414.492563228232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-53414.492563228232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-257.54217622103505</v>
      </c>
      <c r="L722" s="444">
        <f t="shared" ca="1" si="54"/>
        <v>-62067.664469269446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-62067.664469269446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-293.59705916287351</v>
      </c>
      <c r="L723" s="444">
        <f t="shared" ca="1" si="54"/>
        <v>-70756.891258252508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-70756.891258252508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-329.8021707836362</v>
      </c>
      <c r="L724" s="444">
        <f t="shared" ca="1" si="54"/>
        <v>-79482.323158856321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-79482.323158856321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-366.15813703615208</v>
      </c>
      <c r="L725" s="444">
        <f t="shared" ca="1" si="54"/>
        <v>-88244.111025712657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-88244.111025712657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-402.66558648138681</v>
      </c>
      <c r="L726" s="444">
        <f t="shared" ca="1" si="54"/>
        <v>-97042.406342014219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-97042.406342014219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-439.32515029931</v>
      </c>
      <c r="L727" s="444">
        <f t="shared" ca="1" si="54"/>
        <v>-105877.36122213371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-105877.36122213371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-476.13746229980785</v>
      </c>
      <c r="L728" s="444">
        <f t="shared" ca="1" si="54"/>
        <v>-114749.1284142537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-114749.1284142537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-513.10315893364123</v>
      </c>
      <c r="L729" s="444">
        <f t="shared" ca="1" si="54"/>
        <v>-123657.86130300752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-123657.86130300752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-550.22287930344874</v>
      </c>
      <c r="L730" s="444">
        <f t="shared" ca="1" si="54"/>
        <v>-132603.71391213115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-132603.71391213115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-587.49726517479723</v>
      </c>
      <c r="L731" s="444">
        <f t="shared" ca="1" si="54"/>
        <v>-141586.84090712614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-141586.84090712614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-624.92696098727629</v>
      </c>
      <c r="L732" s="444">
        <f t="shared" ca="1" si="54"/>
        <v>-150607.3975979336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-150607.3975979336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-662.51261386564079</v>
      </c>
      <c r="L733" s="444">
        <f t="shared" ca="1" si="54"/>
        <v>-159665.53994161941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-159665.53994161941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-700.2548736309983</v>
      </c>
      <c r="L734" s="444">
        <f t="shared" ca="1" si="54"/>
        <v>-168761.42454507059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-168761.42454507059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-738.15439281204488</v>
      </c>
      <c r="L735" s="444">
        <f t="shared" ca="1" si="54"/>
        <v>-177895.20866770283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-177895.20866770283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-776.21182665634592</v>
      </c>
      <c r="L736" s="444">
        <f t="shared" ca="1" si="54"/>
        <v>-187067.05022417934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-187067.05022417934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-814.42783314166468</v>
      </c>
      <c r="L737" s="444">
        <f t="shared" ca="1" si="54"/>
        <v>-196277.1077871412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-196277.1077871412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-852.80307298733919</v>
      </c>
      <c r="L738" s="444">
        <f t="shared" ca="1" si="54"/>
        <v>-205525.54058994871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-205525.54058994871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-891.33820966570374</v>
      </c>
      <c r="L739" s="444">
        <f t="shared" ca="1" si="54"/>
        <v>-214812.50852943459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-214812.50852943459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-930.03390941356156</v>
      </c>
      <c r="L740" s="444">
        <f t="shared" ca="1" si="54"/>
        <v>-224138.17216866833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-224138.17216866833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-968.89084124370208</v>
      </c>
      <c r="L741" s="444">
        <f t="shared" ca="1" si="54"/>
        <v>-233502.69273973221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-233502.69273973221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-1007.9096769564683</v>
      </c>
      <c r="L742" s="444">
        <f t="shared" ca="1" si="54"/>
        <v>-242906.23214650888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-242906.23214650888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-1047.0910911513711</v>
      </c>
      <c r="L743" s="444">
        <f t="shared" ca="1" si="54"/>
        <v>-252348.95296748044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-252348.95296748044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-1086.4357612387525</v>
      </c>
      <c r="L744" s="444">
        <f t="shared" ca="1" si="54"/>
        <v>-261831.01845853936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-261831.01845853936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-1125.9443674514982</v>
      </c>
      <c r="L745" s="444">
        <f t="shared" ca="1" si="54"/>
        <v>-271352.59255581105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-271352.59255581105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-1165.6175928567968</v>
      </c>
      <c r="L746" s="444">
        <f t="shared" ca="1" si="54"/>
        <v>-280913.83987848804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-280913.83987848804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-1205.456123367951</v>
      </c>
      <c r="L747" s="444">
        <f t="shared" ca="1" si="54"/>
        <v>-290514.92573167617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-290514.92573167617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-1245.4606477562347</v>
      </c>
      <c r="L748" s="444">
        <f t="shared" ca="1" si="54"/>
        <v>-300156.01610925258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-300156.01610925258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-1285.6318576628032</v>
      </c>
      <c r="L749" s="444">
        <f t="shared" ca="1" si="54"/>
        <v>-309837.27769673557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-309837.27769673557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-1325.970447610649</v>
      </c>
      <c r="L750" s="444">
        <f t="shared" ca="1" si="54"/>
        <v>-319558.87787416641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-319558.87787416641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-1366.4771150166107</v>
      </c>
      <c r="L751" s="444">
        <f t="shared" ca="1" si="54"/>
        <v>-329320.9847190032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-329320.9847190032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-1407.1525602034308</v>
      </c>
      <c r="L752" s="444">
        <f t="shared" ca="1" si="54"/>
        <v>-339123.76700902684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-339123.76700902684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-1447.9974864118626</v>
      </c>
      <c r="L753" s="444">
        <f t="shared" ca="1" si="54"/>
        <v>-348967.3942252589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-348967.3942252589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-1489.0125998128294</v>
      </c>
      <c r="L754" s="444">
        <f t="shared" ca="1" si="54"/>
        <v>-358852.03655489191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-358852.03655489191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-1530.1986095196337</v>
      </c>
      <c r="L755" s="444">
        <f t="shared" ca="1" si="54"/>
        <v>-368777.86489423172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-368777.86489423172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-1571.5562276002163</v>
      </c>
      <c r="L756" s="444">
        <f t="shared" ca="1" si="54"/>
        <v>-378745.05085165211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-378745.05085165211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-1613.0861690894678</v>
      </c>
      <c r="L757" s="444">
        <f t="shared" ca="1" si="54"/>
        <v>-388753.76675056177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-388753.76675056177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-1654.7891520015914</v>
      </c>
      <c r="L758" s="444">
        <f t="shared" ca="1" si="54"/>
        <v>-398804.18563238357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-398804.18563238357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-1696.6658973425156</v>
      </c>
      <c r="L759" s="444">
        <f t="shared" ca="1" si="54"/>
        <v>-408896.48125954624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-408896.48125954624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-1738.7171291223599</v>
      </c>
      <c r="L760" s="444">
        <f t="shared" ca="1" si="54"/>
        <v>-419030.82811848877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-419030.82811848877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-1780.9435743679539</v>
      </c>
      <c r="L761" s="444">
        <f t="shared" ca="1" si="54"/>
        <v>-429207.40142267692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-429207.40142267692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-1823.3459631354046</v>
      </c>
      <c r="L762" s="444">
        <f t="shared" ca="1" si="54"/>
        <v>-439426.37711563252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-439426.37711563252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-1865.9250285227197</v>
      </c>
      <c r="L763" s="444">
        <f t="shared" ca="1" si="54"/>
        <v>-449687.93187397544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-449687.93187397544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-1908.6815066824818</v>
      </c>
      <c r="L764" s="444">
        <f t="shared" ca="1" si="54"/>
        <v>-459992.2431104781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-459992.2431104781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-1951.6161368345761</v>
      </c>
      <c r="L765" s="444">
        <f t="shared" ca="1" si="54"/>
        <v>-470339.48897713283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-470339.48897713283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-1994.7296612789708</v>
      </c>
      <c r="L766" s="444">
        <f t="shared" ca="1" si="54"/>
        <v>-480729.84836823196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-480729.84836823196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-2038.0228254085505</v>
      </c>
      <c r="L767" s="444">
        <f t="shared" ca="1" si="54"/>
        <v>-491163.5009234607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-491163.5009234607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-2081.4963777220037</v>
      </c>
      <c r="L768" s="444">
        <f t="shared" ca="1" si="54"/>
        <v>-501640.62703100289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-501640.62703100289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-2125.1510698367624</v>
      </c>
      <c r="L769" s="444">
        <f t="shared" ca="1" si="54"/>
        <v>-512161.40783065982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-512161.40783065982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-2168.9876565019999</v>
      </c>
      <c r="L770" s="444">
        <f t="shared" ca="1" si="54"/>
        <v>-522726.025216982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-522726.025216982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-2213.0068956116756</v>
      </c>
      <c r="L771" s="444">
        <f t="shared" ca="1" si="54"/>
        <v>-533334.66184241383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-533334.66184241383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-2257.2095482176419</v>
      </c>
      <c r="L772" s="444">
        <f t="shared" ca="1" si="54"/>
        <v>-543987.5011204516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-543987.5011204516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-2301.5963785427989</v>
      </c>
      <c r="L773" s="444">
        <f t="shared" ref="L773:L1027" ca="1" si="80">I773-J773+K773</f>
        <v>-554684.72722881462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-554684.72722881462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-2346.1681539943115</v>
      </c>
      <c r="L774" s="444">
        <f t="shared" ca="1" si="80"/>
        <v>-565426.52511262917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-565426.52511262917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-2390.9256451768724</v>
      </c>
      <c r="L775" s="444">
        <f t="shared" ca="1" si="80"/>
        <v>-576213.08048762626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-576213.08048762626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-2435.8696259060266</v>
      </c>
      <c r="L776" s="444">
        <f t="shared" ca="1" si="80"/>
        <v>-587044.57984335243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-587044.57984335243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-2481.0008732215524</v>
      </c>
      <c r="L777" s="444">
        <f t="shared" ca="1" si="80"/>
        <v>-597921.21044639417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-597921.21044639417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-2526.3201674008933</v>
      </c>
      <c r="L778" s="444">
        <f t="shared" ca="1" si="80"/>
        <v>-608843.16034361522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-608843.16034361522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-2571.8282919726475</v>
      </c>
      <c r="L779" s="444">
        <f t="shared" ca="1" si="80"/>
        <v>-619810.61836540804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-619810.61836540804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-2617.5260337301174</v>
      </c>
      <c r="L780" s="444">
        <f t="shared" ca="1" si="80"/>
        <v>-630823.77412895835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-630823.77412895835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-2663.4141827449107</v>
      </c>
      <c r="L781" s="444">
        <f t="shared" ca="1" si="80"/>
        <v>-641882.81804152345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-641882.81804152345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-2709.4935323805985</v>
      </c>
      <c r="L782" s="444">
        <f t="shared" ca="1" si="80"/>
        <v>-652987.94130372419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-652987.94130372419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-2755.764879306435</v>
      </c>
      <c r="L783" s="444">
        <f t="shared" ca="1" si="80"/>
        <v>-664139.3359128508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-664139.3359128508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-2802.2290235111291</v>
      </c>
      <c r="L784" s="444">
        <f t="shared" ca="1" si="80"/>
        <v>-675337.19466618216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-675337.19466618216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-2848.8867683166764</v>
      </c>
      <c r="L785" s="444">
        <f t="shared" ca="1" si="80"/>
        <v>-686581.71116431907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-686581.71116431907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-2895.7389203922467</v>
      </c>
      <c r="L786" s="444">
        <f t="shared" ca="1" si="80"/>
        <v>-697873.07981453149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-697873.07981453149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-2942.7862897681321</v>
      </c>
      <c r="L787" s="444">
        <f t="shared" ca="1" si="80"/>
        <v>-709211.49583411985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-709211.49583411985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-2990.02968984975</v>
      </c>
      <c r="L788" s="444">
        <f t="shared" ca="1" si="80"/>
        <v>-720597.15525378974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-720597.15525378974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-3037.4699374317079</v>
      </c>
      <c r="L789" s="444">
        <f t="shared" ca="1" si="80"/>
        <v>-732030.25492104166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-732030.25492104166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-3085.1078527119244</v>
      </c>
      <c r="L790" s="444">
        <f t="shared" ca="1" si="80"/>
        <v>-743510.99250357377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-743510.99250357377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-3132.9442593058079</v>
      </c>
      <c r="L791" s="444">
        <f t="shared" ca="1" si="80"/>
        <v>-755039.56649269979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-755039.56649269979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-3180.9799842604998</v>
      </c>
      <c r="L792" s="444">
        <f t="shared" ca="1" si="80"/>
        <v>-766616.17620678048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-766616.17620678048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-3229.2158580691694</v>
      </c>
      <c r="L793" s="444">
        <f t="shared" ca="1" si="80"/>
        <v>-778241.0217946698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-778241.0217946698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-3277.652714685375</v>
      </c>
      <c r="L794" s="444">
        <f t="shared" ca="1" si="80"/>
        <v>-789914.3042391754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-789914.3042391754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-3326.2913915374816</v>
      </c>
      <c r="L795" s="444">
        <f t="shared" ca="1" si="80"/>
        <v>-801636.22536053311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-801636.22536053311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-3375.1327295431388</v>
      </c>
      <c r="L796" s="444">
        <f t="shared" ca="1" si="80"/>
        <v>-813406.98781989643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-813406.98781989643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-3424.1775731238195</v>
      </c>
      <c r="L797" s="444">
        <f t="shared" ca="1" si="80"/>
        <v>-825226.79512284044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-825226.79512284044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-3473.4267702194193</v>
      </c>
      <c r="L798" s="444">
        <f t="shared" ca="1" si="80"/>
        <v>-837095.85162288009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-837095.85162288009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-3522.881172302918</v>
      </c>
      <c r="L799" s="444">
        <f t="shared" ca="1" si="80"/>
        <v>-849014.36252500315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-849014.36252500315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-3572.5416343950965</v>
      </c>
      <c r="L800" s="444">
        <f t="shared" ca="1" si="80"/>
        <v>-860982.53388921847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-860982.53388921847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-3622.4090150793272</v>
      </c>
      <c r="L801" s="444">
        <f t="shared" ca="1" si="80"/>
        <v>-873000.57263411803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-873000.57263411803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-3672.4841765164092</v>
      </c>
      <c r="L802" s="444">
        <f t="shared" ca="1" si="80"/>
        <v>-885068.68654045463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-885068.68654045463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-3722.7679844594782</v>
      </c>
      <c r="L803" s="444">
        <f t="shared" ca="1" si="80"/>
        <v>-897187.08425473433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-897187.08425473433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-3773.2613082689772</v>
      </c>
      <c r="L804" s="444">
        <f t="shared" ca="1" si="80"/>
        <v>-909355.97529282351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-909355.97529282351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-3823.965020927682</v>
      </c>
      <c r="L805" s="444">
        <f t="shared" ca="1" si="80"/>
        <v>-921575.57004357141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-921575.57004357141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-3874.8799990557982</v>
      </c>
      <c r="L806" s="444">
        <f t="shared" ca="1" si="80"/>
        <v>-933846.07977244735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-933846.07977244735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-3926.0071229261148</v>
      </c>
      <c r="L807" s="444">
        <f t="shared" ca="1" si="80"/>
        <v>-946167.7166251936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-946167.7166251936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-3977.3472764792236</v>
      </c>
      <c r="L808" s="444">
        <f t="shared" ca="1" si="80"/>
        <v>-958540.69363149302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-958540.69363149302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-4028.901347338805</v>
      </c>
      <c r="L809" s="444">
        <f t="shared" ca="1" si="80"/>
        <v>-970965.22470865201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-970965.22470865201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-4080.6702268269678</v>
      </c>
      <c r="L810" s="444">
        <f t="shared" ca="1" si="80"/>
        <v>-983441.5246652991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-983441.5246652991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-4132.6548099796637</v>
      </c>
      <c r="L811" s="444">
        <f t="shared" ca="1" si="80"/>
        <v>-995969.80920509901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-995969.80920509901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-4184.855995562164</v>
      </c>
      <c r="L812" s="444">
        <f t="shared" ca="1" si="80"/>
        <v>-1008550.2949304814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-1008550.2949304814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-4237.27468608459</v>
      </c>
      <c r="L813" s="444">
        <f t="shared" ca="1" si="80"/>
        <v>-1021183.1993463861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-1021183.1993463861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-4289.9117878175266</v>
      </c>
      <c r="L814" s="444">
        <f t="shared" ca="1" si="80"/>
        <v>-1033868.7408640238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-1033868.7408640238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-4342.7682108076833</v>
      </c>
      <c r="L815" s="444">
        <f t="shared" ca="1" si="80"/>
        <v>-1046607.1388046517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-1046607.1388046517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-4395.8448688936332</v>
      </c>
      <c r="L816" s="444">
        <f t="shared" ca="1" si="80"/>
        <v>-1059398.6134033657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-1059398.6134033657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-4449.1426797216081</v>
      </c>
      <c r="L817" s="444">
        <f t="shared" ca="1" si="80"/>
        <v>-1072243.3858129075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-1072243.3858129075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-4502.6625647613655</v>
      </c>
      <c r="L818" s="444">
        <f t="shared" ca="1" si="80"/>
        <v>-1085141.6781074891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-1085141.6781074891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-4556.405449322122</v>
      </c>
      <c r="L819" s="444">
        <f t="shared" ca="1" si="80"/>
        <v>-1098093.7132866315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-1098093.7132866315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-4610.3722625685486</v>
      </c>
      <c r="L820" s="444">
        <f t="shared" ca="1" si="80"/>
        <v>-1111099.7152790201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-1111099.7152790201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-4664.5639375368346</v>
      </c>
      <c r="L821" s="444">
        <f t="shared" ca="1" si="80"/>
        <v>-1124159.9089463772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-1124159.9089463772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-4718.9814111508222</v>
      </c>
      <c r="L822" s="444">
        <f t="shared" ca="1" si="80"/>
        <v>-1137274.5200873483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-1137274.5200873483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-4773.6256242382024</v>
      </c>
      <c r="L823" s="444">
        <f t="shared" ca="1" si="80"/>
        <v>-1150443.7754414068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-1150443.7754414068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-4828.4975215467784</v>
      </c>
      <c r="L824" s="444">
        <f t="shared" ca="1" si="80"/>
        <v>-1163667.9026927736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-1163667.9026927736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-4883.5980517608077</v>
      </c>
      <c r="L825" s="444">
        <f t="shared" ca="1" si="80"/>
        <v>-1176947.1304743546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-1176947.1304743546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-4938.9281675173952</v>
      </c>
      <c r="L826" s="444">
        <f t="shared" ca="1" si="80"/>
        <v>-1190281.6883716921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-1190281.6883716921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-4994.4888254229681</v>
      </c>
      <c r="L827" s="444">
        <f t="shared" ca="1" si="80"/>
        <v>-1203671.8069269352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-1203671.8069269352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-5050.2809860698144</v>
      </c>
      <c r="L828" s="444">
        <f t="shared" ca="1" si="80"/>
        <v>-1217117.7176428251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-1217117.7176428251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-5106.3056140526887</v>
      </c>
      <c r="L829" s="444">
        <f t="shared" ca="1" si="80"/>
        <v>-1230619.6529866979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-1230619.6529866979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-5162.5636779854922</v>
      </c>
      <c r="L830" s="444">
        <f t="shared" ca="1" si="80"/>
        <v>-1244177.8463945035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-1244177.8463945035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-5219.0561505180149</v>
      </c>
      <c r="L831" s="444">
        <f t="shared" ca="1" si="80"/>
        <v>-1257792.5322748418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-1257792.5322748418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-5275.7840083527581</v>
      </c>
      <c r="L832" s="444">
        <f t="shared" ca="1" si="80"/>
        <v>-1271463.9460130148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-1271463.9460130148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-5332.7482322618125</v>
      </c>
      <c r="L833" s="444">
        <f t="shared" ca="1" si="80"/>
        <v>-1285192.3239750967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-1285192.3239750967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-5389.9498071038206</v>
      </c>
      <c r="L834" s="444">
        <f t="shared" ca="1" si="80"/>
        <v>-1298977.9035120206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-1298977.9035120206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-5447.3897218410029</v>
      </c>
      <c r="L835" s="444">
        <f t="shared" ca="1" si="80"/>
        <v>-1312820.9229636819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-1312820.9229636819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-5505.0689695562587</v>
      </c>
      <c r="L836" s="444">
        <f t="shared" ca="1" si="80"/>
        <v>-1326721.6216630584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-1326721.6216630584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-5562.9885474703278</v>
      </c>
      <c r="L837" s="444">
        <f t="shared" ca="1" si="80"/>
        <v>-1340680.239940349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-1340680.239940349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-5621.1494569590386</v>
      </c>
      <c r="L838" s="444">
        <f t="shared" ca="1" si="80"/>
        <v>-1354697.0191271282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-1354697.0191271282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-5679.5527035706182</v>
      </c>
      <c r="L839" s="444">
        <f t="shared" ca="1" si="80"/>
        <v>-1368772.2015605189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-1368772.2015605189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-5738.1992970430792</v>
      </c>
      <c r="L840" s="444">
        <f t="shared" ca="1" si="80"/>
        <v>-1382906.0305873821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-1382906.0305873821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-5797.0902513216761</v>
      </c>
      <c r="L841" s="444">
        <f t="shared" ca="1" si="80"/>
        <v>-1397098.750568524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-1397098.750568524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-5856.2265845764341</v>
      </c>
      <c r="L842" s="444">
        <f t="shared" ca="1" si="80"/>
        <v>-1411350.6068829207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-1411350.6068829207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-5915.6093192197541</v>
      </c>
      <c r="L843" s="444">
        <f t="shared" ca="1" si="80"/>
        <v>-1425661.8459319607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-1425661.8459319607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-5975.2394819240872</v>
      </c>
      <c r="L844" s="444">
        <f t="shared" ca="1" si="80"/>
        <v>-1440032.715143705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-1440032.715143705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-6035.1181036396883</v>
      </c>
      <c r="L845" s="444">
        <f t="shared" ca="1" si="80"/>
        <v>-1454463.4629771649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-1454463.4629771649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-6095.2462196124379</v>
      </c>
      <c r="L846" s="444">
        <f t="shared" ca="1" si="80"/>
        <v>-1468954.3389265975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-1468954.3389265975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-6155.6248694017404</v>
      </c>
      <c r="L847" s="444">
        <f t="shared" ca="1" si="80"/>
        <v>-1483505.5935258195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-1483505.5935258195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-6216.2550968984988</v>
      </c>
      <c r="L848" s="444">
        <f t="shared" ca="1" si="80"/>
        <v>-1498117.4783525381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-1498117.4783525381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-6277.137950343159</v>
      </c>
      <c r="L849" s="444">
        <f t="shared" ca="1" si="80"/>
        <v>-1512790.2460327013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-1512790.2460327013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-6338.2744823438397</v>
      </c>
      <c r="L850" s="444">
        <f t="shared" ca="1" si="80"/>
        <v>-1527524.1502448653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-1527524.1502448653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-6399.6657498945233</v>
      </c>
      <c r="L851" s="444">
        <f t="shared" ca="1" si="80"/>
        <v>-1542319.44572458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-1542319.44572458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-6461.3128143933336</v>
      </c>
      <c r="L852" s="444">
        <f t="shared" ca="1" si="80"/>
        <v>-1557176.3882687935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-1557176.3882687935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-6523.21674166089</v>
      </c>
      <c r="L853" s="444">
        <f t="shared" ca="1" si="80"/>
        <v>-1572095.2347402745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-1572095.2347402745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-6585.3786019587278</v>
      </c>
      <c r="L854" s="444">
        <f t="shared" ca="1" si="80"/>
        <v>-1587076.2430720534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-1587076.2430720534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-6647.7994700078061</v>
      </c>
      <c r="L855" s="444">
        <f t="shared" ca="1" si="80"/>
        <v>-1602119.6722718815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-1602119.6722718815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-6710.4804250070902</v>
      </c>
      <c r="L856" s="444">
        <f t="shared" ca="1" si="80"/>
        <v>-1617225.7824267088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-1617225.7824267088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-6773.4225506522043</v>
      </c>
      <c r="L857" s="444">
        <f t="shared" ca="1" si="80"/>
        <v>-1632394.8347071812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-1632394.8347071812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-6836.6269351541714</v>
      </c>
      <c r="L858" s="444">
        <f t="shared" ca="1" si="80"/>
        <v>-1647627.0913721556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-1647627.0913721556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-6900.0946712582327</v>
      </c>
      <c r="L859" s="444">
        <f t="shared" ca="1" si="80"/>
        <v>-1662922.815773234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-1662922.815773234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-6963.8268562627263</v>
      </c>
      <c r="L860" s="444">
        <f t="shared" ca="1" si="80"/>
        <v>-1678282.2723593169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-1678282.2723593169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-7027.8245920380705</v>
      </c>
      <c r="L861" s="444">
        <f t="shared" ca="1" si="80"/>
        <v>-1693705.7266811752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-1693705.7266811752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-7092.0889850458125</v>
      </c>
      <c r="L862" s="444">
        <f t="shared" ca="1" si="80"/>
        <v>-1709193.4453960413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-1709193.4453960413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-7156.6211463577556</v>
      </c>
      <c r="L863" s="444">
        <f t="shared" ca="1" si="80"/>
        <v>-1724745.6962722193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-1724745.6962722193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-7221.422191675163</v>
      </c>
      <c r="L864" s="444">
        <f t="shared" ca="1" si="80"/>
        <v>-1740362.7481937145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-1740362.7481937145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-7286.493241348061</v>
      </c>
      <c r="L865" s="444">
        <f t="shared" ca="1" si="80"/>
        <v>-1756044.8711648828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-1756044.8711648828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-7351.8354203945964</v>
      </c>
      <c r="L866" s="444">
        <f t="shared" ca="1" si="80"/>
        <v>-1771792.3363150975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-1771792.3363150975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-7417.449858520491</v>
      </c>
      <c r="L867" s="444">
        <f t="shared" ca="1" si="80"/>
        <v>-1787605.4159034381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-1787605.4159034381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-7483.3376901385755</v>
      </c>
      <c r="L868" s="444">
        <f t="shared" ca="1" si="80"/>
        <v>-1803484.3833233968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-1803484.3833233968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-7549.5000543884044</v>
      </c>
      <c r="L869" s="444">
        <f t="shared" ca="1" si="80"/>
        <v>-1819429.5131076053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-1819429.5131076053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-7615.9380951559397</v>
      </c>
      <c r="L870" s="444">
        <f t="shared" ca="1" si="80"/>
        <v>-1835441.0809325813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-1835441.0809325813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-7682.6529610933394</v>
      </c>
      <c r="L871" s="444">
        <f t="shared" ca="1" si="80"/>
        <v>-1851519.3636234947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-1851519.3636234947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-7749.6458056388119</v>
      </c>
      <c r="L872" s="444">
        <f t="shared" ca="1" si="80"/>
        <v>-1867664.6391589537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-1867664.6391589537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-7816.9177870365575</v>
      </c>
      <c r="L873" s="444">
        <f t="shared" ca="1" si="80"/>
        <v>-1883877.1866758105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-1883877.1866758105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-7884.4700683567944</v>
      </c>
      <c r="L874" s="444">
        <f t="shared" ca="1" si="80"/>
        <v>-1900157.2864739874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-1900157.2864739874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-7952.3038175158636</v>
      </c>
      <c r="L875" s="444">
        <f t="shared" ca="1" si="80"/>
        <v>-1916505.2200213235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-1916505.2200213235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-8020.4202072964308</v>
      </c>
      <c r="L876" s="444">
        <f t="shared" ca="1" si="80"/>
        <v>-1932921.2699584402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-1932921.2699584402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-8088.8204153677516</v>
      </c>
      <c r="L877" s="444">
        <f t="shared" ca="1" si="80"/>
        <v>-1949405.7201036282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-1949405.7201036282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-8157.5056243060353</v>
      </c>
      <c r="L878" s="444">
        <f t="shared" ca="1" si="80"/>
        <v>-1965958.8554577543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-1965958.8554577543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-8226.4770216148936</v>
      </c>
      <c r="L879" s="444">
        <f t="shared" ca="1" si="80"/>
        <v>-1982580.9622091893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-1982580.9622091893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-8295.735799745873</v>
      </c>
      <c r="L880" s="444">
        <f t="shared" ca="1" si="80"/>
        <v>-1999272.3277387554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-1999272.3277387554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-8365.2831561190651</v>
      </c>
      <c r="L881" s="444">
        <f t="shared" ca="1" si="80"/>
        <v>-2016033.2406246946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-2016033.2406246946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-8435.1202931438111</v>
      </c>
      <c r="L882" s="444">
        <f t="shared" ca="1" si="80"/>
        <v>-2032863.9906476587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-2032863.9906476587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-8505.2484182394946</v>
      </c>
      <c r="L883" s="444">
        <f t="shared" ca="1" si="80"/>
        <v>-2049764.8687957183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-2049764.8687957183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-8575.6687438564095</v>
      </c>
      <c r="L884" s="444">
        <f t="shared" ca="1" si="80"/>
        <v>-2066736.167269395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-2066736.167269395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-8646.3824874967304</v>
      </c>
      <c r="L885" s="444">
        <f t="shared" ca="1" si="80"/>
        <v>-2083778.179486712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-2083778.179486712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-8717.3908717355498</v>
      </c>
      <c r="L886" s="444">
        <f t="shared" ca="1" si="80"/>
        <v>-2100891.2000882677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-2100891.2000882677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-8788.6951242420328</v>
      </c>
      <c r="L887" s="444">
        <f t="shared" ca="1" si="80"/>
        <v>-2118075.5249423301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-2118075.5249423301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-8860.2964778006262</v>
      </c>
      <c r="L888" s="444">
        <f t="shared" ca="1" si="80"/>
        <v>-2135331.4511499512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-2135331.4511499512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-8932.1961703323814</v>
      </c>
      <c r="L889" s="444">
        <f t="shared" ca="1" si="80"/>
        <v>-2152659.277050104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-2152659.277050104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-9004.3954449163521</v>
      </c>
      <c r="L890" s="444">
        <f t="shared" ca="1" si="80"/>
        <v>-2170059.302224841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-2170059.302224841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-9076.8955498110881</v>
      </c>
      <c r="L891" s="444">
        <f t="shared" ca="1" si="80"/>
        <v>-2187531.8275044723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-2187531.8275044723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-9149.6977384762195</v>
      </c>
      <c r="L892" s="444">
        <f t="shared" ca="1" si="80"/>
        <v>-2205077.1549727689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-2205077.1549727689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-9222.803269594122</v>
      </c>
      <c r="L893" s="444">
        <f t="shared" ca="1" si="80"/>
        <v>-2222695.5879721832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-2222695.5879721832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-9296.2134070916818</v>
      </c>
      <c r="L894" s="444">
        <f t="shared" ca="1" si="80"/>
        <v>-2240387.4311090955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-2240387.4311090955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-9369.9294201621487</v>
      </c>
      <c r="L895" s="444">
        <f t="shared" ca="1" si="80"/>
        <v>-2258152.9902590779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-2258152.9902590779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-9443.9525832870768</v>
      </c>
      <c r="L896" s="444">
        <f t="shared" ca="1" si="80"/>
        <v>-2275992.5725721852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-2275992.5725721852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-9518.2841762583557</v>
      </c>
      <c r="L897" s="444">
        <f t="shared" ca="1" si="80"/>
        <v>-2293906.486478264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-2293906.486478264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-9592.925484200352</v>
      </c>
      <c r="L898" s="444">
        <f t="shared" ca="1" si="80"/>
        <v>-2311895.0416922849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-2311895.0416922849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-9667.8777975921057</v>
      </c>
      <c r="L899" s="444">
        <f t="shared" ca="1" si="80"/>
        <v>-2329958.5492196972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-2329958.5492196972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-9743.1424122896569</v>
      </c>
      <c r="L900" s="444">
        <f t="shared" ca="1" si="80"/>
        <v>-2348097.3213618072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-2348097.3213618072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-9818.7206295484484</v>
      </c>
      <c r="L901" s="444">
        <f t="shared" ca="1" si="80"/>
        <v>-2366311.6717211762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-2366311.6717211762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-9894.6137560458192</v>
      </c>
      <c r="L902" s="444">
        <f t="shared" ca="1" si="80"/>
        <v>-2384601.9152070424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-2384601.9152070424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-9970.8231039035945</v>
      </c>
      <c r="L903" s="444">
        <f t="shared" ca="1" si="80"/>
        <v>-2402968.3680407666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-2402968.3680407666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-10047.34999071078</v>
      </c>
      <c r="L904" s="444">
        <f t="shared" ca="1" si="80"/>
        <v>-2421411.3477612976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-2421411.3477612976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-10124.195739546325</v>
      </c>
      <c r="L905" s="444">
        <f t="shared" ca="1" si="80"/>
        <v>-2439931.1732306643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-2439931.1732306643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-10201.361679002021</v>
      </c>
      <c r="L906" s="444">
        <f t="shared" ca="1" si="80"/>
        <v>-2458528.1646394869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-2458528.1646394869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-10278.849143205447</v>
      </c>
      <c r="L907" s="444">
        <f t="shared" ca="1" si="80"/>
        <v>-2477202.643512513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-2477202.643512513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-10356.659471843055</v>
      </c>
      <c r="L908" s="444">
        <f t="shared" ca="1" si="80"/>
        <v>-2495954.9327141764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-2495954.9327141764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-10434.794010183319</v>
      </c>
      <c r="L909" s="444">
        <f t="shared" ca="1" si="80"/>
        <v>-2514785.3564541801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-2514785.3564541801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-10513.254109100002</v>
      </c>
      <c r="L910" s="444">
        <f t="shared" ca="1" si="80"/>
        <v>-2533694.2402931005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-2533694.2402931005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-10592.041125095504</v>
      </c>
      <c r="L911" s="444">
        <f t="shared" ca="1" si="80"/>
        <v>-2552681.9111480163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-2552681.9111480163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-10671.15642032432</v>
      </c>
      <c r="L912" s="444">
        <f t="shared" ca="1" si="80"/>
        <v>-2571748.6972981612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-2571748.6972981612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-10750.60136261659</v>
      </c>
      <c r="L913" s="444">
        <f t="shared" ca="1" si="80"/>
        <v>-2590894.9283905984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-2590894.9283905984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-10830.377325501744</v>
      </c>
      <c r="L914" s="444">
        <f t="shared" ca="1" si="80"/>
        <v>-2610120.9354459206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-2610120.9354459206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-10910.485688232255</v>
      </c>
      <c r="L915" s="444">
        <f t="shared" ca="1" si="80"/>
        <v>-2629427.0508639733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-2629427.0508639733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-10990.927835807473</v>
      </c>
      <c r="L916" s="444">
        <f t="shared" ca="1" si="80"/>
        <v>-2648813.6084296014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-2648813.6084296014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-11071.705158997591</v>
      </c>
      <c r="L917" s="444">
        <f t="shared" ca="1" si="80"/>
        <v>-2668280.9433184196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-2668280.9433184196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-11152.819054367666</v>
      </c>
      <c r="L918" s="444">
        <f t="shared" ca="1" si="80"/>
        <v>-2687829.3921026075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-2687829.3921026075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-11234.270924301783</v>
      </c>
      <c r="L919" s="444">
        <f t="shared" ca="1" si="80"/>
        <v>-2707459.2927567298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-2707459.2927567298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-11316.062177027292</v>
      </c>
      <c r="L920" s="444">
        <f t="shared" ca="1" si="80"/>
        <v>-2727170.9846635773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-2727170.9846635773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-11398.194226639156</v>
      </c>
      <c r="L921" s="444">
        <f t="shared" ca="1" si="80"/>
        <v>-2746964.808620037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-2746964.808620037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-11480.668493124405</v>
      </c>
      <c r="L922" s="444">
        <f t="shared" ca="1" si="80"/>
        <v>-2766841.1068429817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-2766841.1068429817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-11563.486402386676</v>
      </c>
      <c r="L923" s="444">
        <f t="shared" ca="1" si="80"/>
        <v>-2786800.2229751889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-2786800.2229751889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-11646.649386270872</v>
      </c>
      <c r="L924" s="444">
        <f t="shared" ca="1" si="80"/>
        <v>-2806842.5020912802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-2806842.5020912802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-11730.158882587919</v>
      </c>
      <c r="L925" s="444">
        <f t="shared" ca="1" si="80"/>
        <v>-2826968.2907036887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-2826968.2907036887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-11814.016335139622</v>
      </c>
      <c r="L926" s="444">
        <f t="shared" ca="1" si="80"/>
        <v>-2847177.9367686487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-2847177.9367686487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-11898.223193743621</v>
      </c>
      <c r="L927" s="444">
        <f t="shared" ca="1" si="80"/>
        <v>-2867471.7896922128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-2867471.7896922128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-11982.780914258472</v>
      </c>
      <c r="L928" s="444">
        <f t="shared" ca="1" si="80"/>
        <v>-2887850.2003362919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-2887850.2003362919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-12067.6909586088</v>
      </c>
      <c r="L929" s="444">
        <f t="shared" ca="1" si="80"/>
        <v>-2908313.5210247212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-2908313.5210247212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-12152.95479481059</v>
      </c>
      <c r="L930" s="444">
        <f t="shared" ca="1" si="80"/>
        <v>-2928862.1055493522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-2928862.1055493522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-12238.573896996553</v>
      </c>
      <c r="L931" s="444">
        <f t="shared" ca="1" si="80"/>
        <v>-2949496.3091761693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-2949496.3091761693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-12324.549745441624</v>
      </c>
      <c r="L932" s="444">
        <f t="shared" ca="1" si="80"/>
        <v>-2970216.4886514312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-2970216.4886514312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-12410.883826588548</v>
      </c>
      <c r="L933" s="444">
        <f t="shared" ca="1" si="80"/>
        <v>-2991023.0022078403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-2991023.0022078403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-12497.577633073586</v>
      </c>
      <c r="L934" s="444">
        <f t="shared" ca="1" si="80"/>
        <v>-3011916.2095707343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-3011916.2095707343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-12584.632663752311</v>
      </c>
      <c r="L935" s="444">
        <f t="shared" ca="1" si="80"/>
        <v>-3032896.4719643071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-3032896.4719643071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-12672.050423725532</v>
      </c>
      <c r="L936" s="444">
        <f t="shared" ca="1" si="80"/>
        <v>-3053964.1521178531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-3053964.1521178531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-12759.832424365306</v>
      </c>
      <c r="L937" s="444">
        <f t="shared" ca="1" si="80"/>
        <v>-3075119.6142720389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-3075119.6142720389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-12847.98018334108</v>
      </c>
      <c r="L938" s="444">
        <f t="shared" ca="1" si="80"/>
        <v>-3096363.2241852004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-3096363.2241852004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-12936.49522464592</v>
      </c>
      <c r="L939" s="444">
        <f t="shared" ca="1" si="80"/>
        <v>-3117695.3491396667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-3117695.3491396667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-13025.379078622862</v>
      </c>
      <c r="L940" s="444">
        <f t="shared" ca="1" si="80"/>
        <v>-3139116.35794811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-3139116.35794811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-13114.633281991377</v>
      </c>
      <c r="L941" s="444">
        <f t="shared" ca="1" si="80"/>
        <v>-3160626.6209599217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-3160626.6209599217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-13204.259377873925</v>
      </c>
      <c r="L942" s="444">
        <f t="shared" ca="1" si="80"/>
        <v>-3182226.5100676161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-3182226.5100676161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-13294.258915822653</v>
      </c>
      <c r="L943" s="444">
        <f t="shared" ca="1" si="80"/>
        <v>-3203916.398713259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-3203916.398713259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-13384.633451846164</v>
      </c>
      <c r="L944" s="444">
        <f t="shared" ca="1" si="80"/>
        <v>-3225696.6618949254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-3225696.6618949254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-13475.384548436441</v>
      </c>
      <c r="L945" s="444">
        <f t="shared" ca="1" si="80"/>
        <v>-3247567.6761731822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-3247567.6761731822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-13566.513774595844</v>
      </c>
      <c r="L946" s="444">
        <f t="shared" ca="1" si="80"/>
        <v>-3269529.8196775983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-3269529.8196775983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-13658.022705864247</v>
      </c>
      <c r="L947" s="444">
        <f t="shared" ca="1" si="80"/>
        <v>-3291583.4721132829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-3291583.4721132829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-13749.912924346263</v>
      </c>
      <c r="L948" s="444">
        <f t="shared" ca="1" si="80"/>
        <v>-3313729.0147674493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-3313729.0147674493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-13842.186018738625</v>
      </c>
      <c r="L949" s="444">
        <f t="shared" ca="1" si="80"/>
        <v>-3335966.8305160082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-3335966.8305160082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-13934.843584357619</v>
      </c>
      <c r="L950" s="444">
        <f t="shared" ca="1" si="80"/>
        <v>-3358297.3038301864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-3358297.3038301864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-14027.887223166696</v>
      </c>
      <c r="L951" s="444">
        <f t="shared" ca="1" si="80"/>
        <v>-3380720.8207831737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-3380720.8207831737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-14121.318543804142</v>
      </c>
      <c r="L952" s="444">
        <f t="shared" ca="1" si="80"/>
        <v>-3403237.7690567984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-3403237.7690567984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-14215.13916161091</v>
      </c>
      <c r="L953" s="444">
        <f t="shared" ca="1" si="80"/>
        <v>-3425848.5379482298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-3425848.5379482298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-14309.35069865854</v>
      </c>
      <c r="L954" s="444">
        <f t="shared" ca="1" si="80"/>
        <v>-3448553.518376709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-3448553.518376709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-14403.954783777206</v>
      </c>
      <c r="L955" s="444">
        <f t="shared" ca="1" si="80"/>
        <v>-3471353.1028903066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-3471353.1028903066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-14498.953052583862</v>
      </c>
      <c r="L956" s="444">
        <f t="shared" ca="1" si="80"/>
        <v>-3494247.6856727111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-3494247.6856727111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-14594.347147510547</v>
      </c>
      <c r="L957" s="444">
        <f t="shared" ca="1" si="80"/>
        <v>-3517237.6625500419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-3517237.6625500419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-14690.138717832759</v>
      </c>
      <c r="L958" s="444">
        <f t="shared" ca="1" si="80"/>
        <v>-3540323.4309976953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-3540323.4309976953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-14786.329419697982</v>
      </c>
      <c r="L959" s="444">
        <f t="shared" ca="1" si="80"/>
        <v>-3563505.3901472138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-3563505.3901472138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-14882.920916154309</v>
      </c>
      <c r="L960" s="444">
        <f t="shared" ca="1" si="80"/>
        <v>-3586783.9407931888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-3586783.9407931888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-14979.914877179206</v>
      </c>
      <c r="L961" s="444">
        <f t="shared" ca="1" si="80"/>
        <v>-3610159.4854001882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-3610159.4854001882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-15077.312979708371</v>
      </c>
      <c r="L962" s="444">
        <f t="shared" ca="1" si="80"/>
        <v>-3633632.4281097171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-3633632.4281097171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-15175.11690766474</v>
      </c>
      <c r="L963" s="444">
        <f t="shared" ca="1" si="80"/>
        <v>-3657203.1747472021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-3657203.1747472021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-15273.328351987593</v>
      </c>
      <c r="L964" s="444">
        <f t="shared" ca="1" si="80"/>
        <v>-3680872.13282901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-3680872.13282901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-15371.949010661794</v>
      </c>
      <c r="L965" s="444">
        <f t="shared" ca="1" si="80"/>
        <v>-3704639.7115694922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-3704639.7115694922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-15470.980588747134</v>
      </c>
      <c r="L966" s="444">
        <f t="shared" ca="1" si="80"/>
        <v>-3728506.3218880598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-3728506.3218880598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-15570.424798407836</v>
      </c>
      <c r="L967" s="444">
        <f t="shared" ca="1" si="80"/>
        <v>-3752472.3764162883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-3752472.3764162883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-15670.283358942119</v>
      </c>
      <c r="L968" s="444">
        <f t="shared" ca="1" si="80"/>
        <v>-3776538.289505051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-3776538.289505051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-15770.557996811965</v>
      </c>
      <c r="L969" s="444">
        <f t="shared" ca="1" si="80"/>
        <v>-3800704.4772316832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-3800704.4772316832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-15871.250445672933</v>
      </c>
      <c r="L970" s="444">
        <f t="shared" ca="1" si="80"/>
        <v>-3824971.3574071764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-3824971.3574071764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-15972.362446404153</v>
      </c>
      <c r="L971" s="444">
        <f t="shared" ca="1" si="80"/>
        <v>-3849339.3495834009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-3849339.3495834009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-16073.895747138422</v>
      </c>
      <c r="L972" s="444">
        <f t="shared" ca="1" si="80"/>
        <v>-3873808.8750603599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-3873808.8750603599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-16175.852103292418</v>
      </c>
      <c r="L973" s="444">
        <f t="shared" ca="1" si="80"/>
        <v>-3898380.3568934728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-3898380.3568934728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-16278.233277597055</v>
      </c>
      <c r="L974" s="444">
        <f t="shared" ca="1" si="80"/>
        <v>-3923054.2199008903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-3923054.2199008903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-16381.041040127961</v>
      </c>
      <c r="L975" s="444">
        <f t="shared" ca="1" si="80"/>
        <v>-3947830.8906708388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-3947830.8906708388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-16484.277168336081</v>
      </c>
      <c r="L976" s="444">
        <f t="shared" ca="1" si="80"/>
        <v>-3972710.797568995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-3972710.797568995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-16587.9434470784</v>
      </c>
      <c r="L977" s="444">
        <f t="shared" ca="1" si="80"/>
        <v>-3997694.370745894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-3997694.370745894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-16692.041668648813</v>
      </c>
      <c r="L978" s="444">
        <f t="shared" ca="1" si="80"/>
        <v>-4022782.0421443633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-4022782.0421443633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-16796.573632809097</v>
      </c>
      <c r="L979" s="444">
        <f t="shared" ca="1" si="80"/>
        <v>-4047974.2455069926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-4047974.2455069926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-16901.541146820055</v>
      </c>
      <c r="L980" s="444">
        <f t="shared" ca="1" si="80"/>
        <v>-4073271.4163836329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-4073271.4163836329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-17006.946025472724</v>
      </c>
      <c r="L981" s="444">
        <f t="shared" ca="1" si="80"/>
        <v>-4098673.9921389259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-4098673.9921389259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-17112.790091119776</v>
      </c>
      <c r="L982" s="444">
        <f t="shared" ca="1" si="80"/>
        <v>-4124182.4119598661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-4124182.4119598661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-17219.075173707028</v>
      </c>
      <c r="L983" s="444">
        <f t="shared" ca="1" si="80"/>
        <v>-4149797.1168633937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-4149797.1168633937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-17325.80311080506</v>
      </c>
      <c r="L984" s="444">
        <f t="shared" ca="1" si="80"/>
        <v>-4175518.549704019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-4175518.549704019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-17432.975747640998</v>
      </c>
      <c r="L985" s="444">
        <f t="shared" ca="1" si="80"/>
        <v>-4201347.1551814806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-4201347.1551814806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-17540.59493713042</v>
      </c>
      <c r="L986" s="444">
        <f t="shared" ca="1" si="80"/>
        <v>-4227283.3798484318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-4227283.3798484318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-17648.662539909383</v>
      </c>
      <c r="L987" s="444">
        <f t="shared" ca="1" si="80"/>
        <v>-4253327.6721181618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-4253327.6721181618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-17757.180424366594</v>
      </c>
      <c r="L988" s="444">
        <f t="shared" ca="1" si="80"/>
        <v>-4279480.4822723484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-4279480.4822723484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-17866.150466675703</v>
      </c>
      <c r="L989" s="444">
        <f t="shared" ca="1" si="80"/>
        <v>-4305742.2624688447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-4305742.2624688447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-17975.574550827772</v>
      </c>
      <c r="L990" s="444">
        <f t="shared" ca="1" si="80"/>
        <v>-4332113.466749493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-4332113.466749493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-18085.454568663805</v>
      </c>
      <c r="L991" s="444">
        <f t="shared" ca="1" si="80"/>
        <v>-4358594.5510479771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-4358594.5510479771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-18195.792419907488</v>
      </c>
      <c r="L992" s="444">
        <f t="shared" ca="1" si="80"/>
        <v>-4385185.9731977051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-4385185.9731977051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-18306.590012198023</v>
      </c>
      <c r="L993" s="444">
        <f t="shared" ca="1" si="80"/>
        <v>-4411888.1929397238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-4411888.1929397238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-18417.849261123101</v>
      </c>
      <c r="L994" s="444">
        <f t="shared" ca="1" si="80"/>
        <v>-4438701.671930667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-4438701.671930667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-18529.57209025203</v>
      </c>
      <c r="L995" s="444">
        <f t="shared" ca="1" si="80"/>
        <v>-4465626.8737507397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-4465626.8737507397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-18641.760431169001</v>
      </c>
      <c r="L996" s="444">
        <f t="shared" ca="1" si="80"/>
        <v>-4492664.2639117287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-4492664.2639117287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-18754.416223506454</v>
      </c>
      <c r="L997" s="444">
        <f t="shared" ca="1" si="80"/>
        <v>-4519814.3098650556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-4519814.3098650556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-18867.541414978648</v>
      </c>
      <c r="L998" s="444">
        <f t="shared" ca="1" si="80"/>
        <v>-4547077.4810098549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-4547077.4810098549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-18981.137961415312</v>
      </c>
      <c r="L999" s="444">
        <f t="shared" ca="1" si="80"/>
        <v>-4574454.2487010909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-4574454.2487010909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-19095.207826795464</v>
      </c>
      <c r="L1000" s="444">
        <f t="shared" ca="1" si="80"/>
        <v>-4601945.0862577064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-4601945.0862577064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-19209.75298328136</v>
      </c>
      <c r="L1001" s="444">
        <f t="shared" ca="1" si="80"/>
        <v>-4629550.4689708082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-4629550.4689708082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-19324.77541125262</v>
      </c>
      <c r="L1002" s="444">
        <f t="shared" ca="1" si="80"/>
        <v>-4657270.8741118815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-4657270.8741118815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-19440.277099340423</v>
      </c>
      <c r="L1003" s="444">
        <f t="shared" ca="1" si="80"/>
        <v>-4685106.7809410421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-4685106.7809410421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-19556.260044461927</v>
      </c>
      <c r="L1004" s="444">
        <f t="shared" ca="1" si="80"/>
        <v>-4713058.6707153246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-4713058.6707153246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-19672.726251854772</v>
      </c>
      <c r="L1005" s="444">
        <f t="shared" ca="1" si="80"/>
        <v>-4741127.0266969996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-4741127.0266969996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-19789.677735111749</v>
      </c>
      <c r="L1006" s="444">
        <f t="shared" ca="1" si="80"/>
        <v>-4769312.3341619316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-4769312.3341619316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-19907.116516215632</v>
      </c>
      <c r="L1007" s="444">
        <f t="shared" ca="1" si="80"/>
        <v>-4797615.0804079678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-4797615.0804079678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-20025.044625574119</v>
      </c>
      <c r="L1008" s="444">
        <f t="shared" ca="1" si="80"/>
        <v>-4826035.754763362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-4826035.754763362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-20143.464102054928</v>
      </c>
      <c r="L1009" s="444">
        <f t="shared" ca="1" si="80"/>
        <v>-4854574.8485952374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-4854574.8485952374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-20262.376993021073</v>
      </c>
      <c r="L1010" s="444">
        <f t="shared" ca="1" si="80"/>
        <v>-4883232.8553180788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-4883232.8553180788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-20381.785354366246</v>
      </c>
      <c r="L1011" s="444">
        <f t="shared" ca="1" si="80"/>
        <v>-4912010.2704022657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-4912010.2704022657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-20501.691250550357</v>
      </c>
      <c r="L1012" s="444">
        <f t="shared" ca="1" si="80"/>
        <v>-4940907.5913826367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-4940907.5913826367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-20622.096754635237</v>
      </c>
      <c r="L1013" s="444">
        <f t="shared" ca="1" si="80"/>
        <v>-4969925.3178670928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-4969925.3178670928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-20743.003948320471</v>
      </c>
      <c r="L1014" s="444">
        <f t="shared" ca="1" si="80"/>
        <v>-4999063.9515452338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-4999063.9515452338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-20864.414921979391</v>
      </c>
      <c r="L1015" s="444">
        <f t="shared" ca="1" si="80"/>
        <v>-5028323.9961970337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-5028323.9961970337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-20986.331774695223</v>
      </c>
      <c r="L1016" s="444">
        <f t="shared" ca="1" si="80"/>
        <v>-5057705.9577015489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-5057705.9577015489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-21108.756614297374</v>
      </c>
      <c r="L1017" s="444">
        <f t="shared" ca="1" si="80"/>
        <v>-5087210.344045667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-5087210.344045667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-21231.691557397862</v>
      </c>
      <c r="L1018" s="444">
        <f t="shared" ca="1" si="80"/>
        <v>-5116837.6653328855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-5116837.6653328855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-21355.138729427941</v>
      </c>
      <c r="L1019" s="444">
        <f t="shared" ca="1" si="80"/>
        <v>-5146588.4337921338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-5146588.4337921338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-21479.100264674809</v>
      </c>
      <c r="L1020" s="444">
        <f t="shared" ca="1" si="80"/>
        <v>-5176463.1637866292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-5176463.1637866292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-21603.578306318541</v>
      </c>
      <c r="L1021" s="444">
        <f t="shared" ca="1" si="80"/>
        <v>-5206462.3718227679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-5206462.3718227679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-21728.575006469116</v>
      </c>
      <c r="L1022" s="444">
        <f t="shared" ca="1" si="80"/>
        <v>-5236586.5765590575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-5236586.5765590575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-21854.092526203658</v>
      </c>
      <c r="L1023" s="444">
        <f t="shared" ca="1" si="80"/>
        <v>-5266836.2988150818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-5266836.2988150818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-21980.133035603758</v>
      </c>
      <c r="L1024" s="444">
        <f t="shared" ca="1" si="80"/>
        <v>-5297212.0615805062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-5297212.0615805062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-22106.698713793026</v>
      </c>
      <c r="L1025" s="444">
        <f t="shared" ca="1" si="80"/>
        <v>-5327714.39002412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-5327714.39002412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-22233.791748974752</v>
      </c>
      <c r="L1026" s="444">
        <f t="shared" ca="1" si="80"/>
        <v>-5358343.8115029149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-5358343.8115029149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-22361.414338469731</v>
      </c>
      <c r="L1027" s="444">
        <f t="shared" ca="1" si="80"/>
        <v>-5389100.8555712048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-5389100.8555712048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-22489.568688754272</v>
      </c>
      <c r="L1028" s="444">
        <f t="shared" ref="L1028:L1282" ca="1" si="106">I1028-J1028+K1028</f>
        <v>-5419986.0539897792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-5419986.0539897792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-22618.257015498333</v>
      </c>
      <c r="L1029" s="444">
        <f t="shared" ca="1" si="106"/>
        <v>-5450999.940735098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-5450999.940735098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-22747.481543603826</v>
      </c>
      <c r="L1030" s="444">
        <f t="shared" ca="1" si="106"/>
        <v>-5482143.0520085227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-5482143.0520085227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-22877.244507243096</v>
      </c>
      <c r="L1031" s="444">
        <f t="shared" ca="1" si="106"/>
        <v>-5513415.926245586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-5513415.926245586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-23007.548149897528</v>
      </c>
      <c r="L1032" s="444">
        <f t="shared" ca="1" si="106"/>
        <v>-5544819.1041253041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-5544819.1041253041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-23138.394724396352</v>
      </c>
      <c r="L1033" s="444">
        <f t="shared" ca="1" si="106"/>
        <v>-5576353.1285795206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-5576353.1285795206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-23269.786492955587</v>
      </c>
      <c r="L1034" s="444">
        <f t="shared" ca="1" si="106"/>
        <v>-5608018.5448022969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-5608018.5448022969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-23401.725727217156</v>
      </c>
      <c r="L1035" s="444">
        <f t="shared" ca="1" si="106"/>
        <v>-5639815.9002593346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-5639815.9002593346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-23534.214708288146</v>
      </c>
      <c r="L1036" s="444">
        <f t="shared" ca="1" si="106"/>
        <v>-5671745.7446974432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-5671745.7446974432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-23667.255726780266</v>
      </c>
      <c r="L1037" s="444">
        <f t="shared" ca="1" si="106"/>
        <v>-5703808.6301540434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-5703808.6301540434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-23800.851082849433</v>
      </c>
      <c r="L1038" s="444">
        <f t="shared" ca="1" si="106"/>
        <v>-5736005.1109667132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-5736005.1109667132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-23935.003086235556</v>
      </c>
      <c r="L1039" s="444">
        <f t="shared" ca="1" si="106"/>
        <v>-5768335.743782769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-5768335.743782769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-24069.714056302455</v>
      </c>
      <c r="L1040" s="444">
        <f t="shared" ca="1" si="106"/>
        <v>-5800801.0875688922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-5800801.0875688922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-24204.98632207797</v>
      </c>
      <c r="L1041" s="444">
        <f t="shared" ca="1" si="106"/>
        <v>-5833401.7036207905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-5833401.7036207905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-24340.822222294213</v>
      </c>
      <c r="L1042" s="444">
        <f t="shared" ca="1" si="106"/>
        <v>-5866138.1555729052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-5866138.1555729052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-24477.224105428024</v>
      </c>
      <c r="L1043" s="444">
        <f t="shared" ca="1" si="106"/>
        <v>-5899011.0094081536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-5899011.0094081536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-24614.194329741556</v>
      </c>
      <c r="L1044" s="444">
        <f t="shared" ca="1" si="106"/>
        <v>-5932020.8334677154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-5932020.8334677154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-24751.735263323066</v>
      </c>
      <c r="L1045" s="444">
        <f t="shared" ca="1" si="106"/>
        <v>-5965168.1984608592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-5965168.1984608592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-24889.849284127831</v>
      </c>
      <c r="L1046" s="444">
        <f t="shared" ca="1" si="106"/>
        <v>-5998453.6774748079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-5998453.6774748079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-25028.538780019284</v>
      </c>
      <c r="L1047" s="444">
        <f t="shared" ca="1" si="106"/>
        <v>-6031877.845984648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-6031877.845984648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-25167.806148810283</v>
      </c>
      <c r="L1048" s="444">
        <f t="shared" ca="1" si="106"/>
        <v>-6065441.2818632787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-6065441.2818632787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-25307.653798304578</v>
      </c>
      <c r="L1049" s="444">
        <f t="shared" ca="1" si="106"/>
        <v>-6099144.5653914036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-6099144.5653914036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-25448.084146338435</v>
      </c>
      <c r="L1050" s="444">
        <f t="shared" ca="1" si="106"/>
        <v>-6132988.2792675626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-6132988.2792675626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-25589.099620822428</v>
      </c>
      <c r="L1051" s="444">
        <f t="shared" ca="1" si="106"/>
        <v>-6166973.0086182058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-6166973.0086182058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-25730.702659783441</v>
      </c>
      <c r="L1052" s="444">
        <f t="shared" ca="1" si="106"/>
        <v>-6201099.3410078101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-6201099.3410078101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-25872.895711406793</v>
      </c>
      <c r="L1053" s="444">
        <f t="shared" ca="1" si="106"/>
        <v>-6235367.8664490376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-6235367.8664490376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-26015.681234078576</v>
      </c>
      <c r="L1054" s="444">
        <f t="shared" ca="1" si="106"/>
        <v>-6269779.1774129365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-6269779.1774129365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-26159.061696428154</v>
      </c>
      <c r="L1055" s="444">
        <f t="shared" ca="1" si="106"/>
        <v>-6304333.8688391848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-6304333.8688391848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-26303.039577370855</v>
      </c>
      <c r="L1056" s="444">
        <f t="shared" ca="1" si="106"/>
        <v>-6339032.5381463757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-6339032.5381463757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-26447.617366150818</v>
      </c>
      <c r="L1057" s="444">
        <f t="shared" ca="1" si="106"/>
        <v>-6373875.785242347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-6373875.785242347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-26592.797562384032</v>
      </c>
      <c r="L1058" s="444">
        <f t="shared" ca="1" si="106"/>
        <v>-6408864.2125345515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-6408864.2125345515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-26738.582676101549</v>
      </c>
      <c r="L1059" s="444">
        <f t="shared" ca="1" si="106"/>
        <v>-6443998.4249404734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-6443998.4249404734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-26884.975227792889</v>
      </c>
      <c r="L1060" s="444">
        <f t="shared" ca="1" si="106"/>
        <v>-6479279.0298980866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-6479279.0298980866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-27031.977748449612</v>
      </c>
      <c r="L1061" s="444">
        <f t="shared" ca="1" si="106"/>
        <v>-6514706.6373763569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-6514706.6373763569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-27179.592779609073</v>
      </c>
      <c r="L1062" s="444">
        <f t="shared" ca="1" si="106"/>
        <v>-6550281.8598857867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-6550281.8598857867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-27327.822873398367</v>
      </c>
      <c r="L1063" s="444">
        <f t="shared" ca="1" si="106"/>
        <v>-6586005.3124890057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-6586005.3124890057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-27476.670592578444</v>
      </c>
      <c r="L1064" s="444">
        <f t="shared" ca="1" si="106"/>
        <v>-6621877.6128114043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-6621877.6128114043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-27626.13851058844</v>
      </c>
      <c r="L1065" s="444">
        <f t="shared" ca="1" si="106"/>
        <v>-6657899.3810518133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-6657899.3810518133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-27776.229211590144</v>
      </c>
      <c r="L1066" s="444">
        <f t="shared" ca="1" si="106"/>
        <v>-6694071.2399932239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-6694071.2399932239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-27926.945290512685</v>
      </c>
      <c r="L1067" s="444">
        <f t="shared" ca="1" si="106"/>
        <v>-6730393.8150135567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-6730393.8150135567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-28078.289353097407</v>
      </c>
      <c r="L1068" s="444">
        <f t="shared" ca="1" si="106"/>
        <v>-6766867.7340964749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-6766867.7340964749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-28230.264015942899</v>
      </c>
      <c r="L1069" s="444">
        <f t="shared" ca="1" si="106"/>
        <v>-6803493.6278422382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-6803493.6278422382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-28382.871906550241</v>
      </c>
      <c r="L1070" s="444">
        <f t="shared" ca="1" si="106"/>
        <v>-6840272.1294786092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-6840272.1294786092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-28536.115663368455</v>
      </c>
      <c r="L1071" s="444">
        <f t="shared" ca="1" si="106"/>
        <v>-6877203.8748717979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-6877203.8748717979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-28689.997935840078</v>
      </c>
      <c r="L1072" s="444">
        <f t="shared" ca="1" si="106"/>
        <v>-6914289.5025374582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-6914289.5025374582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-28844.521384446994</v>
      </c>
      <c r="L1073" s="444">
        <f t="shared" ca="1" si="106"/>
        <v>-6951529.6536517255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-6951529.6536517255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-28999.688680756441</v>
      </c>
      <c r="L1074" s="444">
        <f t="shared" ca="1" si="106"/>
        <v>-6988924.9720623028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-6988924.9720623028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-29155.502507467179</v>
      </c>
      <c r="L1075" s="444">
        <f t="shared" ca="1" si="106"/>
        <v>-7026476.10429959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-7026476.10429959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-29311.965558455879</v>
      </c>
      <c r="L1076" s="444">
        <f t="shared" ca="1" si="106"/>
        <v>-7064183.6995878667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-7064183.6995878667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-29469.080538823695</v>
      </c>
      <c r="L1077" s="444">
        <f t="shared" ca="1" si="106"/>
        <v>-7102048.4098565103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-7102048.4098565103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-29626.850164943047</v>
      </c>
      <c r="L1078" s="444">
        <f t="shared" ca="1" si="106"/>
        <v>-7140070.8897512741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-7140070.8897512741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-29785.277164504558</v>
      </c>
      <c r="L1079" s="444">
        <f t="shared" ca="1" si="106"/>
        <v>-7178251.7966455994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-7178251.7966455994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-29944.364276564247</v>
      </c>
      <c r="L1080" s="444">
        <f t="shared" ca="1" si="106"/>
        <v>-7216591.7906519845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-7216591.7906519845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-30104.114251590854</v>
      </c>
      <c r="L1081" s="444">
        <f t="shared" ca="1" si="106"/>
        <v>-7255091.5346333962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-7255091.5346333962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-30264.529851513402</v>
      </c>
      <c r="L1082" s="444">
        <f t="shared" ca="1" si="106"/>
        <v>-7293751.6942147296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-7293751.6942147296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-30425.613849768957</v>
      </c>
      <c r="L1083" s="444">
        <f t="shared" ca="1" si="106"/>
        <v>-7332572.9377943194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-7332572.9377943194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-30587.369031350587</v>
      </c>
      <c r="L1084" s="444">
        <f t="shared" ca="1" si="106"/>
        <v>-7371555.9365554899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-7371555.9365554899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-30749.798192855462</v>
      </c>
      <c r="L1085" s="444">
        <f t="shared" ca="1" si="106"/>
        <v>-7410701.3644781662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-7410701.3644781662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-30912.90414253328</v>
      </c>
      <c r="L1086" s="444">
        <f t="shared" ca="1" si="106"/>
        <v>-7450009.8983505201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-7450009.8983505201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-31076.689700334755</v>
      </c>
      <c r="L1087" s="444">
        <f t="shared" ca="1" si="106"/>
        <v>-7489482.2177806748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-7489482.2177806748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-31241.1576979604</v>
      </c>
      <c r="L1088" s="444">
        <f t="shared" ca="1" si="106"/>
        <v>-7529119.005208456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-7529119.005208456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-31406.310978909485</v>
      </c>
      <c r="L1089" s="444">
        <f t="shared" ca="1" si="106"/>
        <v>-7568920.9459171854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-7568920.9459171854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-31572.152398529193</v>
      </c>
      <c r="L1090" s="444">
        <f t="shared" ca="1" si="106"/>
        <v>-7608888.7280455353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-7608888.7280455353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-31738.684824063981</v>
      </c>
      <c r="L1091" s="444">
        <f t="shared" ca="1" si="106"/>
        <v>-7649023.0425994201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-7649023.0425994201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-31905.911134705169</v>
      </c>
      <c r="L1092" s="444">
        <f t="shared" ca="1" si="106"/>
        <v>-7689324.5834639454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-7689324.5834639454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-32073.834221640689</v>
      </c>
      <c r="L1093" s="444">
        <f t="shared" ca="1" si="106"/>
        <v>-7729794.0474154064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-7729794.0474154064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-32242.45698810511</v>
      </c>
      <c r="L1094" s="444">
        <f t="shared" ca="1" si="106"/>
        <v>-7770432.1341333324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-7770432.1341333324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-32411.782349429806</v>
      </c>
      <c r="L1095" s="444">
        <f t="shared" ca="1" si="106"/>
        <v>-7811239.5462125828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-7811239.5462125828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-32581.813233093351</v>
      </c>
      <c r="L1096" s="444">
        <f t="shared" ca="1" si="106"/>
        <v>-7852216.9891754966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-7852216.9891754966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-32752.552578772153</v>
      </c>
      <c r="L1097" s="444">
        <f t="shared" ca="1" si="106"/>
        <v>-7893365.1714840895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-7893365.1714840895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-32924.003338391289</v>
      </c>
      <c r="L1098" s="444">
        <f t="shared" ca="1" si="106"/>
        <v>-7934684.8045523008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-7934684.8045523008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-33096.168476175502</v>
      </c>
      <c r="L1099" s="444">
        <f t="shared" ca="1" si="106"/>
        <v>-7976176.6027582968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-7976176.6027582968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-33269.050968700489</v>
      </c>
      <c r="L1100" s="444">
        <f t="shared" ca="1" si="106"/>
        <v>-8017841.2834568173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-8017841.2834568173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-33442.653804944326</v>
      </c>
      <c r="L1101" s="444">
        <f t="shared" ca="1" si="106"/>
        <v>-8059679.5669915816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-8059679.5669915816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-33616.979986339182</v>
      </c>
      <c r="L1102" s="444">
        <f t="shared" ca="1" si="106"/>
        <v>-8101692.1767077409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-8101692.1767077409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-33792.032526823168</v>
      </c>
      <c r="L1103" s="444">
        <f t="shared" ca="1" si="106"/>
        <v>-8143879.838964384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-8143879.838964384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-33967.814452892519</v>
      </c>
      <c r="L1104" s="444">
        <f t="shared" ca="1" si="106"/>
        <v>-8186243.2831470966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-8186243.2831470966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-34144.328803653822</v>
      </c>
      <c r="L1105" s="444">
        <f t="shared" ca="1" si="106"/>
        <v>-8228783.2416805709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-8228783.2416805709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-34321.578630876633</v>
      </c>
      <c r="L1106" s="444">
        <f t="shared" ca="1" si="106"/>
        <v>-8271500.450041268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-8271500.450041268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-34499.566999046205</v>
      </c>
      <c r="L1107" s="444">
        <f t="shared" ca="1" si="106"/>
        <v>-8314395.6467701346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-8314395.6467701346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-34678.296985416477</v>
      </c>
      <c r="L1108" s="444">
        <f t="shared" ca="1" si="106"/>
        <v>-8357469.5734853717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-8357469.5734853717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-34857.771680063299</v>
      </c>
      <c r="L1109" s="444">
        <f t="shared" ca="1" si="106"/>
        <v>-8400722.9748952556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-8400722.9748952556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-35037.994185937816</v>
      </c>
      <c r="L1110" s="444">
        <f t="shared" ca="1" si="106"/>
        <v>-8444156.5988110136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-8444156.5988110136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-35218.967618920142</v>
      </c>
      <c r="L1111" s="444">
        <f t="shared" ca="1" si="106"/>
        <v>-8487771.1961597539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-8487771.1961597539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-35400.695107873224</v>
      </c>
      <c r="L1112" s="444">
        <f t="shared" ca="1" si="106"/>
        <v>-8531567.5209974479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-8531567.5209974479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-35583.179794696953</v>
      </c>
      <c r="L1113" s="444">
        <f t="shared" ca="1" si="106"/>
        <v>-8575546.3305219654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-8575546.3305219654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-35766.424834382444</v>
      </c>
      <c r="L1114" s="444">
        <f t="shared" ca="1" si="106"/>
        <v>-8619708.3850861676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-8619708.3850861676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-35950.433395066619</v>
      </c>
      <c r="L1115" s="444">
        <f t="shared" ca="1" si="106"/>
        <v>-8664054.4482110552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-8664054.4482110552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-36135.20865808698</v>
      </c>
      <c r="L1116" s="444">
        <f t="shared" ca="1" si="106"/>
        <v>-8708585.2865989618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-8708585.2865989618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-36320.753818036595</v>
      </c>
      <c r="L1117" s="444">
        <f t="shared" ca="1" si="106"/>
        <v>-8753301.6701468192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-8753301.6701468192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-36507.07208281933</v>
      </c>
      <c r="L1118" s="444">
        <f t="shared" ca="1" si="106"/>
        <v>-8798204.371959459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-8798204.371959459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-36694.166673705331</v>
      </c>
      <c r="L1119" s="444">
        <f t="shared" ca="1" si="106"/>
        <v>-8843294.1683629844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-8843294.1683629844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-36882.040825386684</v>
      </c>
      <c r="L1120" s="444">
        <f t="shared" ca="1" si="106"/>
        <v>-8888571.8389181923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-8888571.8389181923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-37070.697786033386</v>
      </c>
      <c r="L1121" s="444">
        <f t="shared" ca="1" si="106"/>
        <v>-8934038.1664340459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-8934038.1664340459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-37260.140817349442</v>
      </c>
      <c r="L1122" s="444">
        <f t="shared" ca="1" si="106"/>
        <v>-8979693.9369812161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-8979693.9369812161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-37450.373194629319</v>
      </c>
      <c r="L1123" s="444">
        <f t="shared" ca="1" si="106"/>
        <v>-9025539.9399056658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-9025539.9399056658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-37641.398206814527</v>
      </c>
      <c r="L1124" s="444">
        <f t="shared" ca="1" si="106"/>
        <v>-9071576.9678423014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-9071576.9678423014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-37833.219156550505</v>
      </c>
      <c r="L1125" s="444">
        <f t="shared" ca="1" si="106"/>
        <v>-9117805.816728672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-9117805.816728672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-38025.839360243721</v>
      </c>
      <c r="L1126" s="444">
        <f t="shared" ca="1" si="106"/>
        <v>-9164227.285818737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-9164227.285818737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-38219.262148118985</v>
      </c>
      <c r="L1127" s="444">
        <f t="shared" ca="1" si="106"/>
        <v>-9210842.1776966769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-9210842.1776966769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-38413.490864277075</v>
      </c>
      <c r="L1128" s="444">
        <f t="shared" ca="1" si="106"/>
        <v>-9257651.2982907742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-9257651.2982907742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-38608.52886675248</v>
      </c>
      <c r="L1129" s="444">
        <f t="shared" ca="1" si="106"/>
        <v>-9304655.4568873476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-9304655.4568873476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-38804.379527571531</v>
      </c>
      <c r="L1130" s="444">
        <f t="shared" ca="1" si="106"/>
        <v>-9351855.4661447387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-9351855.4661447387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-39001.046232810666</v>
      </c>
      <c r="L1131" s="444">
        <f t="shared" ca="1" si="106"/>
        <v>-9399252.1421073694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-9399252.1421073694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-39198.532382654957</v>
      </c>
      <c r="L1132" s="444">
        <f t="shared" ca="1" si="106"/>
        <v>-9446846.3042198457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-9446846.3042198457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-39396.841391456939</v>
      </c>
      <c r="L1133" s="444">
        <f t="shared" ca="1" si="106"/>
        <v>-9494638.7753411233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-9494638.7753411233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-39595.976687795599</v>
      </c>
      <c r="L1134" s="444">
        <f t="shared" ca="1" si="106"/>
        <v>-9542630.3817587402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-9542630.3817587402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-39795.941714535671</v>
      </c>
      <c r="L1135" s="444">
        <f t="shared" ca="1" si="106"/>
        <v>-9590821.953203097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-9590821.953203097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-39996.739928887153</v>
      </c>
      <c r="L1136" s="444">
        <f t="shared" ca="1" si="106"/>
        <v>-9639214.3228618037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-9639214.3228618037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-40198.374802465099</v>
      </c>
      <c r="L1137" s="444">
        <f t="shared" ca="1" si="106"/>
        <v>-9687808.3273940887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-9687808.3273940887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-40400.84982134962</v>
      </c>
      <c r="L1138" s="444">
        <f t="shared" ca="1" si="106"/>
        <v>-9736604.8069452588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-9736604.8069452588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-40604.168486146162</v>
      </c>
      <c r="L1139" s="444">
        <f t="shared" ca="1" si="106"/>
        <v>-9785604.6051612254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-9785604.6051612254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-40808.334312046027</v>
      </c>
      <c r="L1140" s="444">
        <f t="shared" ca="1" si="106"/>
        <v>-9834808.5692030918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-9834808.5692030918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-41013.350828887131</v>
      </c>
      <c r="L1141" s="444">
        <f t="shared" ca="1" si="106"/>
        <v>-9884217.5497618001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-9884217.5497618001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-41219.221581215083</v>
      </c>
      <c r="L1142" s="444">
        <f t="shared" ca="1" si="106"/>
        <v>-9933832.4010728355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-9933832.4010728355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-41425.950128344397</v>
      </c>
      <c r="L1143" s="444">
        <f t="shared" ca="1" si="106"/>
        <v>-9983653.9809310008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-9983653.9809310008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-41633.540044420086</v>
      </c>
      <c r="L1144" s="444">
        <f t="shared" ca="1" si="106"/>
        <v>-10033683.150705241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-10033683.150705241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-41841.994918479424</v>
      </c>
      <c r="L1145" s="444">
        <f t="shared" ca="1" si="106"/>
        <v>-10083920.77535354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-10083920.77535354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-42051.318354513998</v>
      </c>
      <c r="L1146" s="444">
        <f t="shared" ca="1" si="106"/>
        <v>-10134367.723437874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-10134367.723437874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-42261.513971532055</v>
      </c>
      <c r="L1147" s="444">
        <f t="shared" ca="1" si="106"/>
        <v>-10185024.867139226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-10185024.867139226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-42472.585403621022</v>
      </c>
      <c r="L1148" s="444">
        <f t="shared" ca="1" si="106"/>
        <v>-10235893.082272667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-10235893.082272667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-42684.536300010368</v>
      </c>
      <c r="L1149" s="444">
        <f t="shared" ca="1" si="106"/>
        <v>-10286973.248302499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-10286973.248302499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-42897.37032513466</v>
      </c>
      <c r="L1150" s="444">
        <f t="shared" ca="1" si="106"/>
        <v>-10338266.248357454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-10338266.248357454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-43111.091158696974</v>
      </c>
      <c r="L1151" s="444">
        <f t="shared" ca="1" si="106"/>
        <v>-10389772.969245972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-10389772.969245972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-43325.702495732468</v>
      </c>
      <c r="L1152" s="444">
        <f t="shared" ca="1" si="106"/>
        <v>-10441494.301471526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-10441494.301471526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-43541.208046672276</v>
      </c>
      <c r="L1153" s="444">
        <f t="shared" ca="1" si="106"/>
        <v>-10493431.139248019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-10493431.139248019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-43757.611537407662</v>
      </c>
      <c r="L1154" s="444">
        <f t="shared" ca="1" si="106"/>
        <v>-10545584.380515248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-10545584.380515248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-43974.916709354453</v>
      </c>
      <c r="L1155" s="444">
        <f t="shared" ca="1" si="106"/>
        <v>-10597954.926954422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-10597954.926954422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-44193.127319517676</v>
      </c>
      <c r="L1156" s="444">
        <f t="shared" ca="1" si="106"/>
        <v>-10650543.684003761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-10650543.684003761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-44412.247140556588</v>
      </c>
      <c r="L1157" s="444">
        <f t="shared" ca="1" si="106"/>
        <v>-10703351.560874138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-10703351.560874138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-44632.279960849824</v>
      </c>
      <c r="L1158" s="444">
        <f t="shared" ca="1" si="106"/>
        <v>-10756379.470564809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-10756379.470564809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-44853.229584560955</v>
      </c>
      <c r="L1159" s="444">
        <f t="shared" ca="1" si="106"/>
        <v>-10809628.329879191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-10809628.329879191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-45075.09983170421</v>
      </c>
      <c r="L1160" s="444">
        <f t="shared" ca="1" si="106"/>
        <v>-10863099.059440715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-10863099.059440715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-45297.894538210567</v>
      </c>
      <c r="L1161" s="444">
        <f t="shared" ca="1" si="106"/>
        <v>-10916792.583708746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-10916792.583708746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-45521.617555994031</v>
      </c>
      <c r="L1162" s="444">
        <f t="shared" ca="1" si="106"/>
        <v>-10970709.830994561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-10970709.830994561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-45746.27275301826</v>
      </c>
      <c r="L1163" s="444">
        <f t="shared" ca="1" si="106"/>
        <v>-11024851.733477401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-11024851.733477401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-45971.864013363418</v>
      </c>
      <c r="L1164" s="444">
        <f t="shared" ca="1" si="106"/>
        <v>-11079219.227220584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-11079219.227220584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-46198.395237293349</v>
      </c>
      <c r="L1165" s="444">
        <f t="shared" ca="1" si="106"/>
        <v>-11133813.252187697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-11133813.252187697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-46425.870341322989</v>
      </c>
      <c r="L1166" s="444">
        <f t="shared" ca="1" si="106"/>
        <v>-11188634.752258841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-11188634.752258841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-46654.293258286089</v>
      </c>
      <c r="L1167" s="444">
        <f t="shared" ca="1" si="106"/>
        <v>-11243684.675246948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-11243684.675246948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-46883.667937403203</v>
      </c>
      <c r="L1168" s="444">
        <f t="shared" ca="1" si="106"/>
        <v>-11298963.972914172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-11298963.972914172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-47079.016553809051</v>
      </c>
      <c r="L1169" s="444">
        <f t="shared" ca="1" si="106"/>
        <v>-11346042.989467982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-11346042.989467982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-47275.179122783258</v>
      </c>
      <c r="L1170" s="444">
        <f t="shared" ca="1" si="106"/>
        <v>-11393318.168590765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-11393318.168590765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-47472.159035794859</v>
      </c>
      <c r="L1171" s="444">
        <f t="shared" ca="1" si="106"/>
        <v>-11440790.32762656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-11440790.32762656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-47669.959698444</v>
      </c>
      <c r="L1172" s="444">
        <f t="shared" ca="1" si="106"/>
        <v>-11488460.287325004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-11488460.287325004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-47868.58453052085</v>
      </c>
      <c r="L1173" s="444">
        <f t="shared" ca="1" si="106"/>
        <v>-11536328.871855525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-11536328.871855525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-48068.03696606469</v>
      </c>
      <c r="L1174" s="444">
        <f t="shared" ca="1" si="106"/>
        <v>-11584396.90882159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-11584396.90882159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-48268.320453423294</v>
      </c>
      <c r="L1175" s="444">
        <f t="shared" ca="1" si="106"/>
        <v>-11632665.229275014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-11632665.229275014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-48469.438455312556</v>
      </c>
      <c r="L1176" s="444">
        <f t="shared" ca="1" si="106"/>
        <v>-11681134.667730328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-11681134.667730328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-48671.394448876366</v>
      </c>
      <c r="L1177" s="444">
        <f t="shared" ca="1" si="106"/>
        <v>-11729806.062179204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-11729806.062179204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-48874.19192574668</v>
      </c>
      <c r="L1178" s="444">
        <f t="shared" ca="1" si="106"/>
        <v>-11778680.254104951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-11778680.254104951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-49077.834392103963</v>
      </c>
      <c r="L1179" s="444">
        <f t="shared" ca="1" si="106"/>
        <v>-11827758.088497056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-11827758.088497056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-49282.325368737729</v>
      </c>
      <c r="L1180" s="444">
        <f t="shared" ca="1" si="106"/>
        <v>-11877040.413865793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-11877040.413865793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-49487.668391107472</v>
      </c>
      <c r="L1181" s="444">
        <f t="shared" ca="1" si="106"/>
        <v>-11926528.0822569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-11926528.0822569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-49693.867009403752</v>
      </c>
      <c r="L1182" s="444">
        <f t="shared" ca="1" si="106"/>
        <v>-11976221.949266303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-11976221.949266303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-49900.924788609598</v>
      </c>
      <c r="L1183" s="444">
        <f t="shared" ca="1" si="106"/>
        <v>-12026122.874054912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-12026122.874054912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-50108.845308562137</v>
      </c>
      <c r="L1184" s="444">
        <f t="shared" ca="1" si="106"/>
        <v>-12076231.719363475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-12076231.719363475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-50317.632164014482</v>
      </c>
      <c r="L1185" s="444">
        <f t="shared" ca="1" si="106"/>
        <v>-12126549.35152749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-12126549.35152749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-50527.288964697873</v>
      </c>
      <c r="L1186" s="444">
        <f t="shared" ca="1" si="106"/>
        <v>-12177076.640492188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-12177076.640492188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-50737.819335384112</v>
      </c>
      <c r="L1187" s="444">
        <f t="shared" ca="1" si="106"/>
        <v>-12227814.459827572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-12227814.459827572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-50949.226915948217</v>
      </c>
      <c r="L1188" s="444">
        <f t="shared" ca="1" si="106"/>
        <v>-12278763.68674352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-12278763.68674352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-51161.515361431331</v>
      </c>
      <c r="L1189" s="444">
        <f t="shared" ca="1" si="106"/>
        <v>-12329925.202104952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-12329925.202104952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-51374.688342103967</v>
      </c>
      <c r="L1190" s="444">
        <f t="shared" ca="1" si="106"/>
        <v>-12381299.890447056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-12381299.890447056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-51588.749543529397</v>
      </c>
      <c r="L1191" s="444">
        <f t="shared" ca="1" si="106"/>
        <v>-12432888.639990585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-12432888.639990585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-51803.70266662744</v>
      </c>
      <c r="L1192" s="444">
        <f t="shared" ca="1" si="106"/>
        <v>-12484692.342657212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-12484692.342657212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-52019.551427738385</v>
      </c>
      <c r="L1193" s="444">
        <f t="shared" ca="1" si="106"/>
        <v>-12536711.894084951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-12536711.894084951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-52236.299558687293</v>
      </c>
      <c r="L1194" s="444">
        <f t="shared" ca="1" si="106"/>
        <v>-12588948.193643639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-12588948.193643639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-52453.950806848494</v>
      </c>
      <c r="L1195" s="444">
        <f t="shared" ca="1" si="106"/>
        <v>-12641402.144450488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-12641402.144450488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-52672.508935210361</v>
      </c>
      <c r="L1196" s="444">
        <f t="shared" ca="1" si="106"/>
        <v>-12694074.653385699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-12694074.653385699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-52891.97772244041</v>
      </c>
      <c r="L1197" s="444">
        <f t="shared" ca="1" si="106"/>
        <v>-12746966.631108139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-12746966.631108139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-53112.360962950574</v>
      </c>
      <c r="L1198" s="444">
        <f t="shared" ca="1" si="106"/>
        <v>-12800078.992071088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-12800078.992071088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-53333.662466962865</v>
      </c>
      <c r="L1199" s="444">
        <f t="shared" ca="1" si="106"/>
        <v>-12853412.654538052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-12853412.654538052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-53555.88606057522</v>
      </c>
      <c r="L1200" s="444">
        <f t="shared" ca="1" si="106"/>
        <v>-12906968.540598627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-12906968.540598627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-53779.035585827609</v>
      </c>
      <c r="L1201" s="444">
        <f t="shared" ca="1" si="106"/>
        <v>-12960747.576184455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-12960747.576184455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-54003.11490076856</v>
      </c>
      <c r="L1202" s="444">
        <f t="shared" ca="1" si="106"/>
        <v>-13014750.691085223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-13014750.691085223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-54228.127879521759</v>
      </c>
      <c r="L1203" s="444">
        <f t="shared" ca="1" si="106"/>
        <v>-13068978.818964744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-13068978.818964744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-54454.078412353098</v>
      </c>
      <c r="L1204" s="444">
        <f t="shared" ca="1" si="106"/>
        <v>-13123432.897377098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-13123432.897377098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-54680.970405737906</v>
      </c>
      <c r="L1205" s="444">
        <f t="shared" ca="1" si="106"/>
        <v>-13178113.867782837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-13178113.867782837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-54908.807782428492</v>
      </c>
      <c r="L1206" s="444">
        <f t="shared" ca="1" si="106"/>
        <v>-13233022.675565265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-13233022.675565265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-55137.594481521934</v>
      </c>
      <c r="L1207" s="444">
        <f t="shared" ca="1" si="106"/>
        <v>-13288160.270046787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-13288160.270046787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-55367.334458528283</v>
      </c>
      <c r="L1208" s="444">
        <f t="shared" ca="1" si="106"/>
        <v>-13343527.604505315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-13343527.604505315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-55598.031685438815</v>
      </c>
      <c r="L1209" s="444">
        <f t="shared" ca="1" si="106"/>
        <v>-13399125.636190753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-13399125.636190753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-55829.690150794799</v>
      </c>
      <c r="L1210" s="444">
        <f t="shared" ca="1" si="106"/>
        <v>-13454955.326341549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-13454955.326341549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-56062.313859756454</v>
      </c>
      <c r="L1211" s="444">
        <f t="shared" ca="1" si="106"/>
        <v>-13511017.640201306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-13511017.640201306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-56295.906834172107</v>
      </c>
      <c r="L1212" s="444">
        <f t="shared" ca="1" si="106"/>
        <v>-13567313.547035478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-13567313.547035478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-56530.473112647822</v>
      </c>
      <c r="L1213" s="444">
        <f t="shared" ca="1" si="106"/>
        <v>-13623844.020148126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-13623844.020148126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-56766.016750617193</v>
      </c>
      <c r="L1214" s="444">
        <f t="shared" ca="1" si="106"/>
        <v>-13680610.036898743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-13680610.036898743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-57002.541820411432</v>
      </c>
      <c r="L1215" s="444">
        <f t="shared" ca="1" si="106"/>
        <v>-13737612.578719154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-13737612.578719154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-57240.052411329809</v>
      </c>
      <c r="L1216" s="444">
        <f t="shared" ca="1" si="106"/>
        <v>-13794852.631130483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-13794852.631130483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-57478.552629710335</v>
      </c>
      <c r="L1217" s="444">
        <f t="shared" ca="1" si="106"/>
        <v>-13852331.183760194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-13852331.183760194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-57718.046599000809</v>
      </c>
      <c r="L1218" s="444">
        <f t="shared" ca="1" si="106"/>
        <v>-13910049.230359195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-13910049.230359195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-57958.538459829979</v>
      </c>
      <c r="L1219" s="444">
        <f t="shared" ca="1" si="106"/>
        <v>-13968007.768819025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-13968007.768819025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-58200.032370079272</v>
      </c>
      <c r="L1220" s="444">
        <f t="shared" ca="1" si="106"/>
        <v>-14026207.801189104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-14026207.801189104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-58442.532504954608</v>
      </c>
      <c r="L1221" s="444">
        <f t="shared" ca="1" si="106"/>
        <v>-14084650.333694059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-14084650.333694059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-58686.043057058581</v>
      </c>
      <c r="L1222" s="444">
        <f t="shared" ca="1" si="106"/>
        <v>-14143336.376751117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-14143336.376751117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-58930.56823646299</v>
      </c>
      <c r="L1223" s="444">
        <f t="shared" ca="1" si="106"/>
        <v>-14202266.94498758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-14202266.94498758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-59176.112270781581</v>
      </c>
      <c r="L1224" s="444">
        <f t="shared" ca="1" si="106"/>
        <v>-14261443.057258362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-14261443.057258362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-59422.679405243172</v>
      </c>
      <c r="L1225" s="444">
        <f t="shared" ca="1" si="106"/>
        <v>-14320865.736663606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-14320865.736663606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-59670.273902765024</v>
      </c>
      <c r="L1226" s="444">
        <f t="shared" ca="1" si="106"/>
        <v>-14380536.010566371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-14380536.010566371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-59918.900044026544</v>
      </c>
      <c r="L1227" s="444">
        <f t="shared" ca="1" si="106"/>
        <v>-14440454.910610396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-14440454.910610396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-60168.562127543315</v>
      </c>
      <c r="L1228" s="444">
        <f t="shared" ca="1" si="106"/>
        <v>-14500623.47273794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-14500623.47273794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-60419.264469741407</v>
      </c>
      <c r="L1229" s="444">
        <f t="shared" ca="1" si="106"/>
        <v>-14561042.737207681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-14561042.737207681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-60671.011405031997</v>
      </c>
      <c r="L1230" s="444">
        <f t="shared" ca="1" si="106"/>
        <v>-14621713.748612713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-14621713.748612713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-60923.807285886302</v>
      </c>
      <c r="L1231" s="444">
        <f t="shared" ca="1" si="106"/>
        <v>-14682637.555898599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-14682637.555898599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-61177.656482910832</v>
      </c>
      <c r="L1232" s="444">
        <f t="shared" ca="1" si="106"/>
        <v>-14743815.21238151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-14743815.21238151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-61432.563384922956</v>
      </c>
      <c r="L1233" s="444">
        <f t="shared" ca="1" si="106"/>
        <v>-14805247.775766432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-14805247.775766432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-61688.532399026808</v>
      </c>
      <c r="L1234" s="444">
        <f t="shared" ca="1" si="106"/>
        <v>-14866936.308165459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-14866936.308165459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-61945.567950689408</v>
      </c>
      <c r="L1235" s="444">
        <f t="shared" ca="1" si="106"/>
        <v>-14928881.876116149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-14928881.876116149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-62203.674483817296</v>
      </c>
      <c r="L1236" s="444">
        <f t="shared" ca="1" si="106"/>
        <v>-14991085.550599966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-14991085.550599966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-62462.856460833187</v>
      </c>
      <c r="L1237" s="444">
        <f t="shared" ca="1" si="106"/>
        <v>-15053548.4070608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-15053548.4070608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-62723.118362753332</v>
      </c>
      <c r="L1238" s="444">
        <f t="shared" ca="1" si="106"/>
        <v>-15116271.525423553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-15116271.525423553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-62984.464689264802</v>
      </c>
      <c r="L1239" s="444">
        <f t="shared" ca="1" si="106"/>
        <v>-15179255.990112817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-15179255.990112817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-63246.899958803413</v>
      </c>
      <c r="L1240" s="444">
        <f t="shared" ca="1" si="106"/>
        <v>-15242502.890071621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-15242502.890071621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-63510.428708631756</v>
      </c>
      <c r="L1241" s="444">
        <f t="shared" ca="1" si="106"/>
        <v>-15306013.318780253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-15306013.318780253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-63775.055494917724</v>
      </c>
      <c r="L1242" s="444">
        <f t="shared" ca="1" si="106"/>
        <v>-15369788.37427517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-15369788.37427517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-64040.784892813208</v>
      </c>
      <c r="L1243" s="444">
        <f t="shared" ca="1" si="106"/>
        <v>-15433829.159167983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-15433829.159167983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-64307.621496533262</v>
      </c>
      <c r="L1244" s="444">
        <f t="shared" ca="1" si="106"/>
        <v>-15498136.780664517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-15498136.780664517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-64575.569919435482</v>
      </c>
      <c r="L1245" s="444">
        <f t="shared" ca="1" si="106"/>
        <v>-15562712.350583952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-15562712.350583952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-64844.634794099788</v>
      </c>
      <c r="L1246" s="444">
        <f t="shared" ca="1" si="106"/>
        <v>-15627556.985378051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-15627556.985378051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-65114.820772408537</v>
      </c>
      <c r="L1247" s="444">
        <f t="shared" ca="1" si="106"/>
        <v>-15692671.806150461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-15692671.806150461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-65386.132525626919</v>
      </c>
      <c r="L1248" s="444">
        <f t="shared" ca="1" si="106"/>
        <v>-15758057.938676087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-15758057.938676087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-65658.574744483689</v>
      </c>
      <c r="L1249" s="444">
        <f t="shared" ca="1" si="106"/>
        <v>-15823716.513420571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-15823716.513420571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-65932.152139252372</v>
      </c>
      <c r="L1250" s="444">
        <f t="shared" ca="1" si="106"/>
        <v>-15889648.665559823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-15889648.665559823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-66206.869439832604</v>
      </c>
      <c r="L1251" s="444">
        <f t="shared" ca="1" si="106"/>
        <v>-15955855.534999656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-15955855.534999656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-66482.731395831885</v>
      </c>
      <c r="L1252" s="444">
        <f t="shared" ca="1" si="106"/>
        <v>-16022338.266395487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-16022338.266395487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-66759.742776647865</v>
      </c>
      <c r="L1253" s="444">
        <f t="shared" ca="1" si="106"/>
        <v>-16089098.009172134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-16089098.009172134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-67037.908371550555</v>
      </c>
      <c r="L1254" s="444">
        <f t="shared" ca="1" si="106"/>
        <v>-16156135.917543685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-16156135.917543685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-67317.23298976534</v>
      </c>
      <c r="L1255" s="444">
        <f t="shared" ca="1" si="106"/>
        <v>-16223453.150533451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-16223453.150533451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-67597.721460556044</v>
      </c>
      <c r="L1256" s="444">
        <f t="shared" ca="1" si="106"/>
        <v>-16291050.871994007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-16291050.871994007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-67879.37863330837</v>
      </c>
      <c r="L1257" s="444">
        <f t="shared" ca="1" si="106"/>
        <v>-16358930.250627317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-16358930.250627317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-68162.209377613821</v>
      </c>
      <c r="L1258" s="444">
        <f t="shared" ca="1" si="106"/>
        <v>-16427092.460004929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-16427092.460004929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-68446.218583353868</v>
      </c>
      <c r="L1259" s="444">
        <f t="shared" ca="1" si="106"/>
        <v>-16495538.678588284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-16495538.678588284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-68731.411160784512</v>
      </c>
      <c r="L1260" s="444">
        <f t="shared" ca="1" si="106"/>
        <v>-16564270.089749068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-16564270.089749068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-69017.79204062112</v>
      </c>
      <c r="L1261" s="444">
        <f t="shared" ca="1" si="106"/>
        <v>-16633287.88178969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-16633287.88178969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-69305.366174123701</v>
      </c>
      <c r="L1262" s="444">
        <f t="shared" ca="1" si="106"/>
        <v>-16702593.247963814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-16702593.247963814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-69594.138533182559</v>
      </c>
      <c r="L1263" s="444">
        <f t="shared" ca="1" si="106"/>
        <v>-16772187.386496997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-16772187.386496997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-69884.114110404145</v>
      </c>
      <c r="L1264" s="444">
        <f t="shared" ca="1" si="106"/>
        <v>-16842071.500607401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-16842071.500607401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-70175.297919197503</v>
      </c>
      <c r="L1265" s="444">
        <f t="shared" ca="1" si="106"/>
        <v>-16912246.7985266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-16912246.7985266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-70467.69499386083</v>
      </c>
      <c r="L1266" s="444">
        <f t="shared" ca="1" si="106"/>
        <v>-16982714.493520461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-16982714.493520461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-70761.310389668593</v>
      </c>
      <c r="L1267" s="444">
        <f t="shared" ca="1" si="106"/>
        <v>-17053475.803910129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-17053475.803910129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-71056.149182958863</v>
      </c>
      <c r="L1268" s="444">
        <f t="shared" ca="1" si="106"/>
        <v>-17124531.953093089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-17124531.953093089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-71352.216471221211</v>
      </c>
      <c r="L1269" s="444">
        <f t="shared" ca="1" si="106"/>
        <v>-17195884.16956431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-17195884.16956431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-71649.51737318463</v>
      </c>
      <c r="L1270" s="444">
        <f t="shared" ca="1" si="106"/>
        <v>-17267533.686937496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-17267533.686937496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-71948.057028906231</v>
      </c>
      <c r="L1271" s="444">
        <f t="shared" ca="1" si="106"/>
        <v>-17339481.743966401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-17339481.743966401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-72247.840599860006</v>
      </c>
      <c r="L1272" s="444">
        <f t="shared" ca="1" si="106"/>
        <v>-17411729.584566262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-17411729.584566262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-72548.873269026095</v>
      </c>
      <c r="L1273" s="444">
        <f t="shared" ca="1" si="106"/>
        <v>-17484278.457835287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-17484278.457835287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-72851.16024098036</v>
      </c>
      <c r="L1274" s="444">
        <f t="shared" ca="1" si="106"/>
        <v>-17557129.618076269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-17557129.618076269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-73154.706741984453</v>
      </c>
      <c r="L1275" s="444">
        <f t="shared" ca="1" si="106"/>
        <v>-17630284.324818254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-17630284.324818254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-73459.518020076051</v>
      </c>
      <c r="L1276" s="444">
        <f t="shared" ca="1" si="106"/>
        <v>-17703743.842838328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-17703743.842838328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-73765.599345159702</v>
      </c>
      <c r="L1277" s="444">
        <f t="shared" ca="1" si="106"/>
        <v>-17777509.442183487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-17777509.442183487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-74072.956009097863</v>
      </c>
      <c r="L1278" s="444">
        <f t="shared" ca="1" si="106"/>
        <v>-17851582.398192585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-17851582.398192585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-74381.593325802431</v>
      </c>
      <c r="L1279" s="444">
        <f t="shared" ca="1" si="106"/>
        <v>-17925963.991518386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-17925963.991518386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-74691.516631326609</v>
      </c>
      <c r="L1280" s="444">
        <f t="shared" ca="1" si="106"/>
        <v>-18000655.508149713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-18000655.508149713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-75002.731283957139</v>
      </c>
      <c r="L1281" s="444">
        <f t="shared" ca="1" si="106"/>
        <v>-18075658.239433669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-18075658.239433669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-75315.242664306948</v>
      </c>
      <c r="L1282" s="444">
        <f t="shared" ca="1" si="106"/>
        <v>-18150973.482097976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-18150973.482097976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-75629.05617540823</v>
      </c>
      <c r="L1283" s="444">
        <f t="shared" ref="L1283:L1537" ca="1" si="127">I1283-J1283+K1283</f>
        <v>-18226602.538273383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-18226602.538273383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-75944.177242805759</v>
      </c>
      <c r="L1284" s="444">
        <f t="shared" ca="1" si="127"/>
        <v>-18302546.715516187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-18302546.715516187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-76260.611314650785</v>
      </c>
      <c r="L1285" s="444">
        <f t="shared" ca="1" si="127"/>
        <v>-18378807.326830838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-18378807.326830838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-76578.363861795151</v>
      </c>
      <c r="L1286" s="444">
        <f t="shared" ca="1" si="127"/>
        <v>-18455385.690692633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-18455385.690692633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-76897.440377885971</v>
      </c>
      <c r="L1287" s="444">
        <f t="shared" ca="1" si="127"/>
        <v>-18532283.131070521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-18532283.131070521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-77217.846379460505</v>
      </c>
      <c r="L1288" s="444">
        <f t="shared" ca="1" si="127"/>
        <v>-18609500.97744998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-18609500.97744998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-77539.587406041581</v>
      </c>
      <c r="L1289" s="444">
        <f t="shared" ca="1" si="127"/>
        <v>-18687040.564856023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-18687040.564856023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-77862.669020233428</v>
      </c>
      <c r="L1290" s="444">
        <f t="shared" ca="1" si="127"/>
        <v>-18764903.233876254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-18764903.233876254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-78187.096807817725</v>
      </c>
      <c r="L1291" s="444">
        <f t="shared" ca="1" si="127"/>
        <v>-18843090.330684073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-18843090.330684073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-78512.876377850305</v>
      </c>
      <c r="L1292" s="444">
        <f t="shared" ca="1" si="127"/>
        <v>-18921603.207061924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-18921603.207061924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-78840.013362758022</v>
      </c>
      <c r="L1293" s="444">
        <f t="shared" ca="1" si="127"/>
        <v>-19000443.220424682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-19000443.220424682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-79168.513418436167</v>
      </c>
      <c r="L1294" s="444">
        <f t="shared" ca="1" si="127"/>
        <v>-19079611.733843118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-19079611.733843118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-79498.382224346322</v>
      </c>
      <c r="L1295" s="444">
        <f t="shared" ca="1" si="127"/>
        <v>-19159110.116067465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-19159110.116067465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-79829.625483614436</v>
      </c>
      <c r="L1296" s="444">
        <f t="shared" ca="1" si="127"/>
        <v>-19238939.741551079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-19238939.741551079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-80162.248923129489</v>
      </c>
      <c r="L1297" s="444">
        <f t="shared" ca="1" si="127"/>
        <v>-19319101.990474209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-19319101.990474209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-80496.258293642531</v>
      </c>
      <c r="L1298" s="444">
        <f t="shared" ca="1" si="127"/>
        <v>-19399598.248767853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-19399598.248767853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-80831.659369866058</v>
      </c>
      <c r="L1299" s="444">
        <f t="shared" ca="1" si="127"/>
        <v>-19480429.90813772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-19480429.90813772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-81168.457950573837</v>
      </c>
      <c r="L1300" s="444">
        <f t="shared" ca="1" si="127"/>
        <v>-19561598.366088293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-19561598.366088293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-81506.659858701227</v>
      </c>
      <c r="L1301" s="444">
        <f t="shared" ca="1" si="127"/>
        <v>-19643105.025946993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-19643105.025946993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-81846.270941445808</v>
      </c>
      <c r="L1302" s="444">
        <f t="shared" ca="1" si="127"/>
        <v>-19724951.296888441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-19724951.296888441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-82187.297070368499</v>
      </c>
      <c r="L1303" s="444">
        <f t="shared" ca="1" si="127"/>
        <v>-19807138.59395881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-19807138.59395881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-82529.744141495044</v>
      </c>
      <c r="L1304" s="444">
        <f t="shared" ca="1" si="127"/>
        <v>-19889668.338100307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-19889668.338100307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-82873.618075417937</v>
      </c>
      <c r="L1305" s="444">
        <f t="shared" ca="1" si="127"/>
        <v>-19972541.956175726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-19972541.956175726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-83218.92481739886</v>
      </c>
      <c r="L1306" s="444">
        <f t="shared" ca="1" si="127"/>
        <v>-20055760.880993124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-20055760.880993124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-83565.670337471354</v>
      </c>
      <c r="L1307" s="444">
        <f t="shared" ca="1" si="127"/>
        <v>-20139326.551330596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-20139326.551330596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-83913.86063054415</v>
      </c>
      <c r="L1308" s="444">
        <f t="shared" ca="1" si="127"/>
        <v>-20223240.411961142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-20223240.411961142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-84263.501716504761</v>
      </c>
      <c r="L1309" s="444">
        <f t="shared" ca="1" si="127"/>
        <v>-20307503.913677648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-20307503.913677648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-84614.599640323533</v>
      </c>
      <c r="L1310" s="444">
        <f t="shared" ca="1" si="127"/>
        <v>-20392118.513317972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-20392118.513317972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-84967.160472158212</v>
      </c>
      <c r="L1311" s="444">
        <f t="shared" ca="1" si="127"/>
        <v>-20477085.673790131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-20477085.673790131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-85321.190307458877</v>
      </c>
      <c r="L1312" s="444">
        <f t="shared" ca="1" si="127"/>
        <v>-20562406.864097591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-20562406.864097591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-85676.695267073301</v>
      </c>
      <c r="L1313" s="444">
        <f t="shared" ca="1" si="127"/>
        <v>-20648083.559364665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-20648083.559364665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-86033.681497352765</v>
      </c>
      <c r="L1314" s="444">
        <f t="shared" ca="1" si="127"/>
        <v>-20734117.240862019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-20734117.240862019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-86392.155170258411</v>
      </c>
      <c r="L1315" s="444">
        <f t="shared" ca="1" si="127"/>
        <v>-20820509.396032277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-20820509.396032277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-86752.122483467829</v>
      </c>
      <c r="L1316" s="444">
        <f t="shared" ca="1" si="127"/>
        <v>-20907261.518515747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-20907261.518515747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-87113.589660482277</v>
      </c>
      <c r="L1317" s="444">
        <f t="shared" ca="1" si="127"/>
        <v>-20994375.108176228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-20994375.108176228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-87476.562950734282</v>
      </c>
      <c r="L1318" s="444">
        <f t="shared" ca="1" si="127"/>
        <v>-21081851.671126962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-21081851.671126962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-87841.048629695666</v>
      </c>
      <c r="L1319" s="444">
        <f t="shared" ca="1" si="127"/>
        <v>-21169692.719756659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-21169692.719756659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-88207.052998986081</v>
      </c>
      <c r="L1320" s="444">
        <f t="shared" ca="1" si="127"/>
        <v>-21257899.772755645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-21257899.772755645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-88574.582386481852</v>
      </c>
      <c r="L1321" s="444">
        <f t="shared" ca="1" si="127"/>
        <v>-21346474.355142128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-21346474.355142128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-88943.643146425529</v>
      </c>
      <c r="L1322" s="444">
        <f t="shared" ca="1" si="127"/>
        <v>-21435417.998288553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-21435417.998288553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-89314.241659535634</v>
      </c>
      <c r="L1323" s="444">
        <f t="shared" ca="1" si="127"/>
        <v>-21524732.23994809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-21524732.23994809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-89686.384333117036</v>
      </c>
      <c r="L1324" s="444">
        <f t="shared" ca="1" si="127"/>
        <v>-21614418.624281209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-21614418.624281209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-90060.07760117171</v>
      </c>
      <c r="L1325" s="444">
        <f t="shared" ca="1" si="127"/>
        <v>-21704478.701882381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-21704478.701882381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-90435.327924509926</v>
      </c>
      <c r="L1326" s="444">
        <f t="shared" ca="1" si="127"/>
        <v>-21794914.02980689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-21794914.02980689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-90812.141790862035</v>
      </c>
      <c r="L1327" s="444">
        <f t="shared" ca="1" si="127"/>
        <v>-21885726.171597753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-21885726.171597753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-91190.525714990639</v>
      </c>
      <c r="L1328" s="444">
        <f t="shared" ca="1" si="127"/>
        <v>-21976916.697312742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-21976916.697312742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-91570.486238803089</v>
      </c>
      <c r="L1329" s="444">
        <f t="shared" ca="1" si="127"/>
        <v>-22068487.183551546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-22068487.183551546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-91952.029931464771</v>
      </c>
      <c r="L1330" s="444">
        <f t="shared" ca="1" si="127"/>
        <v>-22160439.213483009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-22160439.213483009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-92335.163389512541</v>
      </c>
      <c r="L1331" s="444">
        <f t="shared" ca="1" si="127"/>
        <v>-22252774.376872521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-22252774.376872521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-92719.893236968841</v>
      </c>
      <c r="L1332" s="444">
        <f t="shared" ca="1" si="127"/>
        <v>-22345494.27010949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-22345494.27010949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-93106.226125456204</v>
      </c>
      <c r="L1333" s="444">
        <f t="shared" ca="1" si="127"/>
        <v>-22438600.496234946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-22438600.496234946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-93494.168734312276</v>
      </c>
      <c r="L1334" s="444">
        <f t="shared" ca="1" si="127"/>
        <v>-22532094.664969258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-22532094.664969258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-93883.727770705242</v>
      </c>
      <c r="L1335" s="444">
        <f t="shared" ca="1" si="127"/>
        <v>-22625978.392739963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-22625978.392739963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-94274.909969749846</v>
      </c>
      <c r="L1336" s="444">
        <f t="shared" ca="1" si="127"/>
        <v>-22720253.302709714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-22720253.302709714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-94667.722094623809</v>
      </c>
      <c r="L1337" s="444">
        <f t="shared" ca="1" si="127"/>
        <v>-22814921.024804339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-22814921.024804339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-95062.17093668475</v>
      </c>
      <c r="L1338" s="444">
        <f t="shared" ca="1" si="127"/>
        <v>-22909983.195741024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-22909983.195741024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-95458.263315587596</v>
      </c>
      <c r="L1339" s="444">
        <f t="shared" ca="1" si="127"/>
        <v>-23005441.459056612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-23005441.459056612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-95856.006079402548</v>
      </c>
      <c r="L1340" s="444">
        <f t="shared" ca="1" si="127"/>
        <v>-23101297.465136014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-23101297.465136014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-96255.406104733396</v>
      </c>
      <c r="L1341" s="444">
        <f t="shared" ca="1" si="127"/>
        <v>-23197552.871240746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-23197552.871240746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-96656.470296836444</v>
      </c>
      <c r="L1342" s="444">
        <f t="shared" ca="1" si="127"/>
        <v>-23294209.341537584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-23294209.341537584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-97059.205589739926</v>
      </c>
      <c r="L1343" s="444">
        <f t="shared" ca="1" si="127"/>
        <v>-23391268.547127325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-23391268.547127325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-97463.618946363858</v>
      </c>
      <c r="L1344" s="444">
        <f t="shared" ca="1" si="127"/>
        <v>-23488732.166073687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-23488732.166073687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-97869.717358640366</v>
      </c>
      <c r="L1345" s="444">
        <f t="shared" ca="1" si="127"/>
        <v>-23586601.883432329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-23586601.883432329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-98277.507847634697</v>
      </c>
      <c r="L1346" s="444">
        <f t="shared" ca="1" si="127"/>
        <v>-23684879.391279962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-23684879.391279962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-98686.997463666514</v>
      </c>
      <c r="L1347" s="444">
        <f t="shared" ca="1" si="127"/>
        <v>-23783566.388743628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-23783566.388743628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-99098.193286431779</v>
      </c>
      <c r="L1348" s="444">
        <f t="shared" ca="1" si="127"/>
        <v>-23882664.582030058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-23882664.582030058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-99511.102425125238</v>
      </c>
      <c r="L1349" s="444">
        <f t="shared" ca="1" si="127"/>
        <v>-23982175.684455182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-23982175.684455182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-99925.732018563256</v>
      </c>
      <c r="L1350" s="444">
        <f t="shared" ca="1" si="127"/>
        <v>-24082101.416473746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-24082101.416473746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-100342.08923530727</v>
      </c>
      <c r="L1351" s="444">
        <f t="shared" ca="1" si="127"/>
        <v>-24182443.505709052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-24182443.505709052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-100760.18127378772</v>
      </c>
      <c r="L1352" s="444">
        <f t="shared" ca="1" si="127"/>
        <v>-24283203.68698284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-24283203.68698284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-101180.0153624285</v>
      </c>
      <c r="L1353" s="444">
        <f t="shared" ca="1" si="127"/>
        <v>-24384383.702345267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-24384383.702345267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-101601.59875977195</v>
      </c>
      <c r="L1354" s="444">
        <f t="shared" ca="1" si="127"/>
        <v>-24485985.301105037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-24485985.301105037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-102024.93875460431</v>
      </c>
      <c r="L1355" s="444">
        <f t="shared" ca="1" si="127"/>
        <v>-24588010.239859641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-24588010.239859641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-102450.04266608183</v>
      </c>
      <c r="L1356" s="444">
        <f t="shared" ca="1" si="127"/>
        <v>-24690460.282525722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-24690460.282525722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-102876.91784385717</v>
      </c>
      <c r="L1357" s="444">
        <f t="shared" ca="1" si="127"/>
        <v>-24793337.200369578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-24793337.200369578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-103305.57166820657</v>
      </c>
      <c r="L1358" s="444">
        <f t="shared" ca="1" si="127"/>
        <v>-24896642.772037786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-24896642.772037786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-103736.01155015743</v>
      </c>
      <c r="L1359" s="444">
        <f t="shared" ca="1" si="127"/>
        <v>-25000378.783587944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-25000378.783587944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-104168.24493161643</v>
      </c>
      <c r="L1360" s="444">
        <f t="shared" ca="1" si="127"/>
        <v>-25104547.02851956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-25104547.02851956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-104602.27928549817</v>
      </c>
      <c r="L1361" s="444">
        <f t="shared" ca="1" si="127"/>
        <v>-25209149.307805058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-25209149.307805058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-105038.12211585441</v>
      </c>
      <c r="L1362" s="444">
        <f t="shared" ca="1" si="127"/>
        <v>-25314187.429920912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-25314187.429920912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-105475.7809580038</v>
      </c>
      <c r="L1363" s="444">
        <f t="shared" ca="1" si="127"/>
        <v>-25419663.210878916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-25419663.210878916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-105915.26337866214</v>
      </c>
      <c r="L1364" s="444">
        <f t="shared" ca="1" si="127"/>
        <v>-25525578.474257577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-25525578.474257577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-106356.57697607324</v>
      </c>
      <c r="L1365" s="444">
        <f t="shared" ca="1" si="127"/>
        <v>-25631935.051233649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-25631935.051233649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-106799.7293801402</v>
      </c>
      <c r="L1366" s="444">
        <f t="shared" ca="1" si="127"/>
        <v>-25738734.780613791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-25738734.780613791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-107244.72825255746</v>
      </c>
      <c r="L1367" s="444">
        <f t="shared" ca="1" si="127"/>
        <v>-25845979.508866347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-25845979.508866347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-107691.58128694311</v>
      </c>
      <c r="L1368" s="444">
        <f t="shared" ca="1" si="127"/>
        <v>-25953671.090153292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-25953671.090153292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-108140.29620897205</v>
      </c>
      <c r="L1369" s="444">
        <f t="shared" ca="1" si="127"/>
        <v>-26061811.386362262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-26061811.386362262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-108590.88077650942</v>
      </c>
      <c r="L1370" s="444">
        <f t="shared" ca="1" si="127"/>
        <v>-26170402.267138772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-26170402.267138772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-109043.34277974488</v>
      </c>
      <c r="L1371" s="444">
        <f t="shared" ca="1" si="127"/>
        <v>-26279445.609918516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-26279445.609918516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-109497.69004132715</v>
      </c>
      <c r="L1372" s="444">
        <f t="shared" ca="1" si="127"/>
        <v>-26388943.299959842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-26388943.299959842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-109953.93041649934</v>
      </c>
      <c r="L1373" s="444">
        <f t="shared" ca="1" si="127"/>
        <v>-26498897.23037634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-26498897.23037634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-110412.07179323475</v>
      </c>
      <c r="L1374" s="444">
        <f t="shared" ca="1" si="127"/>
        <v>-26609309.302169576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-26609309.302169576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-110872.12209237322</v>
      </c>
      <c r="L1375" s="444">
        <f t="shared" ca="1" si="127"/>
        <v>-26720181.42426195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-26720181.42426195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-111334.08926775813</v>
      </c>
      <c r="L1376" s="444">
        <f t="shared" ca="1" si="127"/>
        <v>-26831515.513529707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-26831515.513529707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-111797.9813063738</v>
      </c>
      <c r="L1377" s="444">
        <f t="shared" ca="1" si="127"/>
        <v>-26943313.494836081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-26943313.494836081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-112263.80622848366</v>
      </c>
      <c r="L1378" s="444">
        <f t="shared" ca="1" si="127"/>
        <v>-27055577.301064566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-27055577.301064566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-112731.57208776902</v>
      </c>
      <c r="L1379" s="444">
        <f t="shared" ca="1" si="127"/>
        <v>-27168308.873152334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-27168308.873152334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-113201.28697146806</v>
      </c>
      <c r="L1380" s="444">
        <f t="shared" ca="1" si="127"/>
        <v>-27281510.160123803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-27281510.160123803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-113672.95900051584</v>
      </c>
      <c r="L1381" s="444">
        <f t="shared" ca="1" si="127"/>
        <v>-27395183.119124319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-27395183.119124319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-114146.59632968465</v>
      </c>
      <c r="L1382" s="444">
        <f t="shared" ca="1" si="127"/>
        <v>-27509329.715454005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-27509329.715454005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-114622.20714772501</v>
      </c>
      <c r="L1383" s="444">
        <f t="shared" ca="1" si="127"/>
        <v>-27623951.92260173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-27623951.92260173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-115099.79967750722</v>
      </c>
      <c r="L1384" s="444">
        <f t="shared" ca="1" si="127"/>
        <v>-27739051.722279236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-27739051.722279236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-115579.38217616348</v>
      </c>
      <c r="L1385" s="444">
        <f t="shared" ca="1" si="127"/>
        <v>-27854631.1044554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-27854631.1044554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-116060.96293523083</v>
      </c>
      <c r="L1386" s="444">
        <f t="shared" ca="1" si="127"/>
        <v>-27970692.067390632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-27970692.067390632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-116544.55028079428</v>
      </c>
      <c r="L1387" s="444">
        <f t="shared" ca="1" si="127"/>
        <v>-28087236.617671426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-28087236.617671426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-117030.15257363094</v>
      </c>
      <c r="L1388" s="444">
        <f t="shared" ca="1" si="127"/>
        <v>-28204266.770245057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-28204266.770245057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-117517.77820935439</v>
      </c>
      <c r="L1389" s="444">
        <f t="shared" ca="1" si="127"/>
        <v>-28321784.548454411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-28321784.548454411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-118007.43561856006</v>
      </c>
      <c r="L1390" s="444">
        <f t="shared" ca="1" si="127"/>
        <v>-28439791.984072972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-28439791.984072972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-118499.13326697073</v>
      </c>
      <c r="L1391" s="444">
        <f t="shared" ca="1" si="127"/>
        <v>-28558291.117339943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-28558291.117339943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-118992.87965558309</v>
      </c>
      <c r="L1392" s="444">
        <f t="shared" ca="1" si="127"/>
        <v>-28677283.996995527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-28677283.996995527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-119488.6833208147</v>
      </c>
      <c r="L1393" s="444">
        <f t="shared" ca="1" si="127"/>
        <v>-28796772.68031634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-28796772.68031634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-119986.55283465142</v>
      </c>
      <c r="L1394" s="444">
        <f t="shared" ca="1" si="127"/>
        <v>-28916759.233150993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-28916759.233150993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-120486.4968047958</v>
      </c>
      <c r="L1395" s="444">
        <f t="shared" ca="1" si="127"/>
        <v>-29037245.729955789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-29037245.729955789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-120988.52387481579</v>
      </c>
      <c r="L1396" s="444">
        <f t="shared" ca="1" si="127"/>
        <v>-29158234.253830604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-29158234.253830604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-121492.64272429419</v>
      </c>
      <c r="L1397" s="444">
        <f t="shared" ca="1" si="127"/>
        <v>-29279726.896554898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-29279726.896554898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-121998.86206897873</v>
      </c>
      <c r="L1398" s="444">
        <f t="shared" ca="1" si="127"/>
        <v>-29401725.758623876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-29401725.758623876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-122507.19066093281</v>
      </c>
      <c r="L1399" s="444">
        <f t="shared" ca="1" si="127"/>
        <v>-29524232.949284807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-29524232.949284807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-123017.63728868669</v>
      </c>
      <c r="L1400" s="444">
        <f t="shared" ca="1" si="127"/>
        <v>-29647250.586573493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-29647250.586573493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-123530.21077738956</v>
      </c>
      <c r="L1401" s="444">
        <f t="shared" ca="1" si="127"/>
        <v>-29770780.797350883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-29770780.797350883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-124044.91998896199</v>
      </c>
      <c r="L1402" s="444">
        <f t="shared" ca="1" si="127"/>
        <v>-29894825.717339847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-29894825.717339847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-124561.77382224935</v>
      </c>
      <c r="L1403" s="444">
        <f t="shared" ca="1" si="127"/>
        <v>-30019387.491162095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-30019387.491162095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-125080.78121317539</v>
      </c>
      <c r="L1404" s="444">
        <f t="shared" ca="1" si="127"/>
        <v>-30144468.272375271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-30144468.272375271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-125601.95113489695</v>
      </c>
      <c r="L1405" s="444">
        <f t="shared" ca="1" si="127"/>
        <v>-30270070.223510168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-30270070.223510168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-126125.29259795904</v>
      </c>
      <c r="L1406" s="444">
        <f t="shared" ca="1" si="127"/>
        <v>-30396195.516108129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-30396195.516108129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-126650.81465045056</v>
      </c>
      <c r="L1407" s="444">
        <f t="shared" ca="1" si="127"/>
        <v>-30522846.330758579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-30522846.330758579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-127178.52637816075</v>
      </c>
      <c r="L1408" s="444">
        <f t="shared" ca="1" si="127"/>
        <v>-30650024.857136741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-30650024.857136741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-127708.43690473642</v>
      </c>
      <c r="L1409" s="444">
        <f t="shared" ca="1" si="127"/>
        <v>-30777733.294041477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-30777733.294041477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-128240.55539183949</v>
      </c>
      <c r="L1410" s="444">
        <f t="shared" ca="1" si="127"/>
        <v>-30905973.849433318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-30905973.849433318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-128774.89103930547</v>
      </c>
      <c r="L1411" s="444">
        <f t="shared" ca="1" si="127"/>
        <v>-31034748.740472622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-31034748.740472622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-129311.45308530259</v>
      </c>
      <c r="L1412" s="444">
        <f t="shared" ca="1" si="127"/>
        <v>-31164060.193557926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-31164060.193557926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-129850.25080649136</v>
      </c>
      <c r="L1413" s="444">
        <f t="shared" ca="1" si="127"/>
        <v>-31293910.444364417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-31293910.444364417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-130391.29351818508</v>
      </c>
      <c r="L1414" s="444">
        <f t="shared" ca="1" si="127"/>
        <v>-31424301.737882603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-31424301.737882603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-130934.59057451085</v>
      </c>
      <c r="L1415" s="444">
        <f t="shared" ca="1" si="127"/>
        <v>-31555236.328457113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-31555236.328457113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-131480.1513685713</v>
      </c>
      <c r="L1416" s="444">
        <f t="shared" ca="1" si="127"/>
        <v>-31686716.479825683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-31686716.479825683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-132027.985332607</v>
      </c>
      <c r="L1417" s="444">
        <f t="shared" ca="1" si="127"/>
        <v>-31818744.465158291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-31818744.465158291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-132578.10193815955</v>
      </c>
      <c r="L1418" s="444">
        <f t="shared" ca="1" si="127"/>
        <v>-31951322.567096449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-31951322.567096449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-133130.5106962352</v>
      </c>
      <c r="L1419" s="444">
        <f t="shared" ca="1" si="127"/>
        <v>-32084453.077792685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-32084453.077792685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-133685.2211574695</v>
      </c>
      <c r="L1420" s="444">
        <f t="shared" ca="1" si="127"/>
        <v>-32218138.298950154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-32218138.298950154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-134242.24291229231</v>
      </c>
      <c r="L1421" s="444">
        <f t="shared" ca="1" si="127"/>
        <v>-32352380.541862447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-32352380.541862447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-134801.58559109352</v>
      </c>
      <c r="L1422" s="444">
        <f t="shared" ca="1" si="127"/>
        <v>-32487182.12745354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-32487182.12745354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-135363.25886438973</v>
      </c>
      <c r="L1423" s="444">
        <f t="shared" ca="1" si="127"/>
        <v>-32622545.386317931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-32622545.386317931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-135927.27244299138</v>
      </c>
      <c r="L1424" s="444">
        <f t="shared" ca="1" si="127"/>
        <v>-32758472.658760924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-32758472.658760924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-136493.63607817053</v>
      </c>
      <c r="L1425" s="444">
        <f t="shared" ca="1" si="127"/>
        <v>-32894966.294839095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-32894966.294839095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-137062.35956182957</v>
      </c>
      <c r="L1426" s="444">
        <f t="shared" ca="1" si="127"/>
        <v>-33032028.654400926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-33032028.654400926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-137633.45272667051</v>
      </c>
      <c r="L1427" s="444">
        <f t="shared" ca="1" si="127"/>
        <v>-33169662.107127596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-33169662.107127596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-138206.92544636497</v>
      </c>
      <c r="L1428" s="444">
        <f t="shared" ca="1" si="127"/>
        <v>-33307869.032573961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-33307869.032573961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-138782.78763572485</v>
      </c>
      <c r="L1429" s="444">
        <f t="shared" ca="1" si="127"/>
        <v>-33446651.820209686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-33446651.820209686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-139361.04925087368</v>
      </c>
      <c r="L1430" s="444">
        <f t="shared" ca="1" si="127"/>
        <v>-33586012.86946056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-33586012.86946056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-139941.720289419</v>
      </c>
      <c r="L1431" s="444">
        <f t="shared" ca="1" si="127"/>
        <v>-33725954.589749977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-33725954.589749977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-140524.81079062491</v>
      </c>
      <c r="L1432" s="444">
        <f t="shared" ca="1" si="127"/>
        <v>-33866479.400540605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-33866479.400540605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-141110.33083558586</v>
      </c>
      <c r="L1433" s="444">
        <f t="shared" ca="1" si="127"/>
        <v>-34007589.731376193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-34007589.731376193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-141698.2905474008</v>
      </c>
      <c r="L1434" s="444">
        <f t="shared" ca="1" si="127"/>
        <v>-34149288.021923594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-34149288.021923594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-142288.70009134832</v>
      </c>
      <c r="L1435" s="444">
        <f t="shared" ca="1" si="127"/>
        <v>-34291576.722014941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-34291576.722014941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-142881.56967506226</v>
      </c>
      <c r="L1436" s="444">
        <f t="shared" ca="1" si="127"/>
        <v>-34434458.291690007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-34434458.291690007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-143476.90954870835</v>
      </c>
      <c r="L1437" s="444">
        <f t="shared" ca="1" si="127"/>
        <v>-34577935.201238714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-34577935.201238714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-144074.73000516131</v>
      </c>
      <c r="L1438" s="444">
        <f t="shared" ca="1" si="127"/>
        <v>-34722009.931243874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-34722009.931243874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-144675.04138018281</v>
      </c>
      <c r="L1439" s="444">
        <f t="shared" ca="1" si="127"/>
        <v>-34866684.972624056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-34866684.972624056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-145277.85405260022</v>
      </c>
      <c r="L1440" s="444">
        <f t="shared" ca="1" si="127"/>
        <v>-35011962.826676659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-35011962.826676659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-145883.17844448608</v>
      </c>
      <c r="L1441" s="444">
        <f t="shared" ca="1" si="127"/>
        <v>-35157846.005121142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-35157846.005121142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-146491.02502133808</v>
      </c>
      <c r="L1442" s="444">
        <f t="shared" ca="1" si="127"/>
        <v>-35304337.030142479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-35304337.030142479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-147101.40429226033</v>
      </c>
      <c r="L1443" s="444">
        <f t="shared" ca="1" si="127"/>
        <v>-35451438.434434742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-35451438.434434742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-147714.32681014476</v>
      </c>
      <c r="L1444" s="444">
        <f t="shared" ca="1" si="127"/>
        <v>-35599152.761244886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-35599152.761244886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-148329.80317185368</v>
      </c>
      <c r="L1445" s="444">
        <f t="shared" ca="1" si="127"/>
        <v>-35747482.564416736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-35747482.564416736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-148947.84401840306</v>
      </c>
      <c r="L1446" s="444">
        <f t="shared" ca="1" si="127"/>
        <v>-35896430.408435136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-35896430.408435136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-149568.46003514639</v>
      </c>
      <c r="L1447" s="444">
        <f t="shared" ca="1" si="127"/>
        <v>-36045998.868470281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-36045998.868470281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-150191.66195195951</v>
      </c>
      <c r="L1448" s="444">
        <f t="shared" ca="1" si="127"/>
        <v>-36196190.53042224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-36196190.53042224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-150817.46054342599</v>
      </c>
      <c r="L1449" s="444">
        <f t="shared" ca="1" si="127"/>
        <v>-36347007.990965664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-36347007.990965664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-151445.8666290236</v>
      </c>
      <c r="L1450" s="444">
        <f t="shared" ca="1" si="127"/>
        <v>-36498453.857594691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-36498453.857594691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-152076.89107331121</v>
      </c>
      <c r="L1451" s="444">
        <f t="shared" ca="1" si="127"/>
        <v>-36650530.748668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-36650530.748668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-152710.54478611666</v>
      </c>
      <c r="L1452" s="444">
        <f t="shared" ca="1" si="127"/>
        <v>-36803241.293454118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-36803241.293454118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-153346.83872272549</v>
      </c>
      <c r="L1453" s="444">
        <f t="shared" ca="1" si="127"/>
        <v>-36956588.132176846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-36956588.132176846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-153985.7838840702</v>
      </c>
      <c r="L1454" s="444">
        <f t="shared" ca="1" si="127"/>
        <v>-37110573.916060917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-37110573.916060917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-154627.39131692049</v>
      </c>
      <c r="L1455" s="444">
        <f t="shared" ca="1" si="127"/>
        <v>-37265201.307377838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-37265201.307377838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-155271.67211407432</v>
      </c>
      <c r="L1456" s="444">
        <f t="shared" ca="1" si="127"/>
        <v>-37420472.979491912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-37420472.979491912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-155918.63741454962</v>
      </c>
      <c r="L1457" s="444">
        <f t="shared" ca="1" si="127"/>
        <v>-37576391.616906464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-37576391.616906464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-156568.29840377692</v>
      </c>
      <c r="L1458" s="444">
        <f t="shared" ca="1" si="127"/>
        <v>-37732959.915310241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-37732959.915310241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-157220.66631379267</v>
      </c>
      <c r="L1459" s="444">
        <f t="shared" ca="1" si="127"/>
        <v>-37890180.581624031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-37890180.581624031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-157875.75242343347</v>
      </c>
      <c r="L1460" s="444">
        <f t="shared" ca="1" si="127"/>
        <v>-38048056.334047467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-38048056.334047467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-158533.56805853112</v>
      </c>
      <c r="L1461" s="444">
        <f t="shared" ca="1" si="127"/>
        <v>-38206589.902105995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-38206589.902105995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-159194.1245921083</v>
      </c>
      <c r="L1462" s="444">
        <f t="shared" ca="1" si="127"/>
        <v>-38365784.026698105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-38365784.026698105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-159857.43344457544</v>
      </c>
      <c r="L1463" s="444">
        <f t="shared" ca="1" si="127"/>
        <v>-38525641.46014268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-38525641.46014268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-160523.50608392782</v>
      </c>
      <c r="L1464" s="444">
        <f t="shared" ca="1" si="127"/>
        <v>-38686164.966226608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-38686164.966226608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-161192.35402594419</v>
      </c>
      <c r="L1465" s="444">
        <f t="shared" ca="1" si="127"/>
        <v>-38847357.320252553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-38847357.320252553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-161863.98883438564</v>
      </c>
      <c r="L1466" s="444">
        <f t="shared" ca="1" si="127"/>
        <v>-39009221.309086941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-39009221.309086941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-162538.42212119559</v>
      </c>
      <c r="L1467" s="444">
        <f t="shared" ca="1" si="127"/>
        <v>-39171759.731208138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-39171759.731208138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-163215.66554670056</v>
      </c>
      <c r="L1468" s="444">
        <f t="shared" ca="1" si="127"/>
        <v>-39334975.396754839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-39334975.396754839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-163895.73081981181</v>
      </c>
      <c r="L1469" s="444">
        <f t="shared" ca="1" si="127"/>
        <v>-39498871.127574652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-39498871.127574652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-164578.62969822771</v>
      </c>
      <c r="L1470" s="444">
        <f t="shared" ca="1" si="127"/>
        <v>-39663449.757272877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-39663449.757272877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-165264.37398863697</v>
      </c>
      <c r="L1471" s="444">
        <f t="shared" ca="1" si="127"/>
        <v>-39828714.131261513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-39828714.131261513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-165952.97554692297</v>
      </c>
      <c r="L1472" s="444">
        <f t="shared" ca="1" si="127"/>
        <v>-39994667.106808439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-39994667.106808439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-166644.4462783685</v>
      </c>
      <c r="L1473" s="444">
        <f t="shared" ca="1" si="127"/>
        <v>-40161311.55308681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-40161311.55308681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-167338.79813786171</v>
      </c>
      <c r="L1474" s="444">
        <f t="shared" ca="1" si="127"/>
        <v>-40328650.351224668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-40328650.351224668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-168036.04313010277</v>
      </c>
      <c r="L1475" s="444">
        <f t="shared" ca="1" si="127"/>
        <v>-40496686.394354768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-40496686.394354768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-168736.19330981153</v>
      </c>
      <c r="L1476" s="444">
        <f t="shared" ca="1" si="127"/>
        <v>-40665422.587664582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-40665422.587664582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-169439.26078193577</v>
      </c>
      <c r="L1477" s="444">
        <f t="shared" ca="1" si="127"/>
        <v>-40834861.848446518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-40834861.848446518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-170145.25770186048</v>
      </c>
      <c r="L1478" s="444">
        <f t="shared" ca="1" si="127"/>
        <v>-41005007.106148377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-41005007.106148377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-170854.19627561825</v>
      </c>
      <c r="L1479" s="444">
        <f t="shared" ca="1" si="127"/>
        <v>-41175861.302423999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-41175861.302423999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-171566.08876009998</v>
      </c>
      <c r="L1480" s="444">
        <f t="shared" ca="1" si="127"/>
        <v>-41347427.391184099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-41347427.391184099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-172280.94746326708</v>
      </c>
      <c r="L1481" s="444">
        <f t="shared" ca="1" si="127"/>
        <v>-41519708.338647366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-41519708.338647366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-172998.78474436403</v>
      </c>
      <c r="L1482" s="444">
        <f t="shared" ca="1" si="127"/>
        <v>-41692707.123391733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-41692707.123391733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-173719.61301413222</v>
      </c>
      <c r="L1483" s="444">
        <f t="shared" ca="1" si="127"/>
        <v>-41866426.736405864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-41866426.736405864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-174443.44473502444</v>
      </c>
      <c r="L1484" s="444">
        <f t="shared" ca="1" si="127"/>
        <v>-42040870.181140892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-42040870.181140892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-175170.2924214204</v>
      </c>
      <c r="L1485" s="444">
        <f t="shared" ca="1" si="127"/>
        <v>-42216040.473562315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-42216040.473562315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-175900.16863984297</v>
      </c>
      <c r="L1486" s="444">
        <f t="shared" ca="1" si="127"/>
        <v>-42391940.642202161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-42391940.642202161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-176633.08600917566</v>
      </c>
      <c r="L1487" s="444">
        <f t="shared" ca="1" si="127"/>
        <v>-42568573.728211336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-42568573.728211336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-177369.05720088058</v>
      </c>
      <c r="L1488" s="444">
        <f t="shared" ca="1" si="127"/>
        <v>-42745942.785412215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-42745942.785412215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-178108.09493921755</v>
      </c>
      <c r="L1489" s="444">
        <f t="shared" ca="1" si="127"/>
        <v>-42924050.880351432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-42924050.880351432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-178850.2120014643</v>
      </c>
      <c r="L1490" s="444">
        <f t="shared" ca="1" si="127"/>
        <v>-43102901.092352897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-43102901.092352897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-179595.42121813708</v>
      </c>
      <c r="L1491" s="444">
        <f t="shared" ca="1" si="127"/>
        <v>-43282496.513571031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-43282496.513571031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-180343.73547321264</v>
      </c>
      <c r="L1492" s="444">
        <f t="shared" ca="1" si="127"/>
        <v>-43462840.249044247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-43462840.249044247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-181095.16770435101</v>
      </c>
      <c r="L1493" s="444">
        <f t="shared" ca="1" si="127"/>
        <v>-43643935.416748598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-43643935.416748598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-181849.73090311917</v>
      </c>
      <c r="L1494" s="444">
        <f t="shared" ca="1" si="127"/>
        <v>-43825785.147651717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-43825785.147651717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-182607.43811521548</v>
      </c>
      <c r="L1495" s="444">
        <f t="shared" ca="1" si="127"/>
        <v>-44008392.585766934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-44008392.585766934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-183368.30244069555</v>
      </c>
      <c r="L1496" s="444">
        <f t="shared" ca="1" si="127"/>
        <v>-44191760.888207629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-44191760.888207629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-184132.33703419846</v>
      </c>
      <c r="L1497" s="444">
        <f t="shared" ca="1" si="127"/>
        <v>-44375893.225241825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-44375893.225241825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-184899.55510517428</v>
      </c>
      <c r="L1498" s="444">
        <f t="shared" ca="1" si="127"/>
        <v>-44560792.780346997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-44560792.780346997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-185669.96991811247</v>
      </c>
      <c r="L1499" s="444">
        <f t="shared" ca="1" si="127"/>
        <v>-44746462.750265107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-44746462.750265107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-186443.59479277127</v>
      </c>
      <c r="L1500" s="444">
        <f t="shared" ca="1" si="127"/>
        <v>-44932906.345057875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-44932906.345057875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-187220.44310440781</v>
      </c>
      <c r="L1501" s="444">
        <f t="shared" ca="1" si="127"/>
        <v>-45120126.788162284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-45120126.788162284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-188000.52828400952</v>
      </c>
      <c r="L1502" s="444">
        <f t="shared" ca="1" si="127"/>
        <v>-45308127.316446289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-45308127.316446289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-188783.86381852621</v>
      </c>
      <c r="L1503" s="444">
        <f t="shared" ca="1" si="127"/>
        <v>-45496911.180264816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-45496911.180264816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-189570.46325110339</v>
      </c>
      <c r="L1504" s="444">
        <f t="shared" ca="1" si="127"/>
        <v>-45686481.643515922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-45686481.643515922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-190360.34018131634</v>
      </c>
      <c r="L1505" s="444">
        <f t="shared" ca="1" si="127"/>
        <v>-45876841.983697236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-45876841.983697236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-191153.50826540514</v>
      </c>
      <c r="L1506" s="444">
        <f t="shared" ca="1" si="127"/>
        <v>-46067995.491962641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-46067995.491962641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-191949.98121651099</v>
      </c>
      <c r="L1507" s="444">
        <f t="shared" ca="1" si="127"/>
        <v>-46259945.473179154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-46259945.473179154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-192749.77280491314</v>
      </c>
      <c r="L1508" s="444">
        <f t="shared" ca="1" si="127"/>
        <v>-46452695.24598407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-46452695.24598407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-193552.89685826696</v>
      </c>
      <c r="L1509" s="444">
        <f t="shared" ca="1" si="127"/>
        <v>-46646248.142842337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-46646248.142842337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-194359.36726184306</v>
      </c>
      <c r="L1510" s="444">
        <f t="shared" ca="1" si="127"/>
        <v>-46840607.510104179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-46840607.510104179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-195169.19795876741</v>
      </c>
      <c r="L1511" s="444">
        <f t="shared" ca="1" si="127"/>
        <v>-47035776.708062947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-47035776.708062947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-195982.40295026227</v>
      </c>
      <c r="L1512" s="444">
        <f t="shared" ca="1" si="127"/>
        <v>-47231759.111013211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-47231759.111013211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-196798.99629588838</v>
      </c>
      <c r="L1513" s="444">
        <f t="shared" ca="1" si="127"/>
        <v>-47428558.107309103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-47428558.107309103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-197618.99211378791</v>
      </c>
      <c r="L1514" s="444">
        <f t="shared" ca="1" si="127"/>
        <v>-47626177.099422894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-47626177.099422894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-198442.40458092873</v>
      </c>
      <c r="L1515" s="444">
        <f t="shared" ca="1" si="127"/>
        <v>-47824619.504003823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-47824619.504003823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-199269.24793334925</v>
      </c>
      <c r="L1516" s="444">
        <f t="shared" ca="1" si="127"/>
        <v>-48023888.751937173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-48023888.751937173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-200099.53646640488</v>
      </c>
      <c r="L1517" s="444">
        <f t="shared" ca="1" si="127"/>
        <v>-48223988.288403578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-48223988.288403578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-200933.28453501491</v>
      </c>
      <c r="L1518" s="444">
        <f t="shared" ca="1" si="127"/>
        <v>-48424921.572938591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-48424921.572938591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-201770.50655391079</v>
      </c>
      <c r="L1519" s="444">
        <f t="shared" ca="1" si="127"/>
        <v>-48626692.079492502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-48626692.079492502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-202611.21699788544</v>
      </c>
      <c r="L1520" s="444">
        <f t="shared" ca="1" si="127"/>
        <v>-48829303.296490386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-48829303.296490386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-203455.43040204328</v>
      </c>
      <c r="L1521" s="444">
        <f t="shared" ca="1" si="127"/>
        <v>-49032758.726892427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-49032758.726892427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-204303.16136205179</v>
      </c>
      <c r="L1522" s="444">
        <f t="shared" ca="1" si="127"/>
        <v>-49237061.888254479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-49237061.888254479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-205154.42453439365</v>
      </c>
      <c r="L1523" s="444">
        <f t="shared" ca="1" si="127"/>
        <v>-49442216.312788874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-49442216.312788874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-206009.2346366203</v>
      </c>
      <c r="L1524" s="444">
        <f t="shared" ca="1" si="127"/>
        <v>-49648225.547425494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-49648225.547425494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-206867.60644760623</v>
      </c>
      <c r="L1525" s="444">
        <f t="shared" ca="1" si="127"/>
        <v>-49855093.153873101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-49855093.153873101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-207729.55480780458</v>
      </c>
      <c r="L1526" s="444">
        <f t="shared" ca="1" si="127"/>
        <v>-50062822.708680905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-50062822.708680905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-208595.09461950377</v>
      </c>
      <c r="L1527" s="444">
        <f t="shared" ca="1" si="127"/>
        <v>-50271417.803300411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-50271417.803300411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-209464.24084708505</v>
      </c>
      <c r="L1528" s="444">
        <f t="shared" ca="1" si="127"/>
        <v>-50480882.044147499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-50480882.044147499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-210337.00851728124</v>
      </c>
      <c r="L1529" s="444">
        <f t="shared" ca="1" si="127"/>
        <v>-50691219.052664779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-50691219.052664779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-211213.41271943657</v>
      </c>
      <c r="L1530" s="444">
        <f t="shared" ca="1" si="127"/>
        <v>-50902432.465384215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-50902432.465384215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-212093.46860576756</v>
      </c>
      <c r="L1531" s="444">
        <f t="shared" ca="1" si="127"/>
        <v>-51114525.933989979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-51114525.933989979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-212977.19139162492</v>
      </c>
      <c r="L1532" s="444">
        <f t="shared" ca="1" si="127"/>
        <v>-51327503.125381604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-51327503.125381604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-213864.59635575669</v>
      </c>
      <c r="L1533" s="444">
        <f t="shared" ca="1" si="127"/>
        <v>-51541367.721737362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-51541367.721737362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-214755.69884057235</v>
      </c>
      <c r="L1534" s="444">
        <f t="shared" ca="1" si="127"/>
        <v>-51756123.420577936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-51756123.420577936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-215650.51425240806</v>
      </c>
      <c r="L1535" s="444">
        <f t="shared" ca="1" si="127"/>
        <v>-51971773.934830345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-51971773.934830345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-216549.0580617931</v>
      </c>
      <c r="L1536" s="444">
        <f t="shared" ca="1" si="127"/>
        <v>-52188322.992892139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-52188322.992892139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-217451.34580371724</v>
      </c>
      <c r="L1537" s="444">
        <f t="shared" ca="1" si="127"/>
        <v>-52405774.338695854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-52405774.338695854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-218357.39307789935</v>
      </c>
      <c r="L1538" s="444">
        <f t="shared" ref="L1538:L1792" ca="1" si="132">I1538-J1538+K1538</f>
        <v>-52624131.731773756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-52624131.731773756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-219267.21554905732</v>
      </c>
      <c r="L1539" s="444">
        <f t="shared" ca="1" si="132"/>
        <v>-52843398.947322816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-52843398.947322816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-220180.82894717841</v>
      </c>
      <c r="L1540" s="444">
        <f t="shared" ca="1" si="132"/>
        <v>-53063579.776269995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-53063579.776269995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-221098.24906779168</v>
      </c>
      <c r="L1541" s="444">
        <f t="shared" ca="1" si="132"/>
        <v>-53284678.025337785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-53284678.025337785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-222019.49177224073</v>
      </c>
      <c r="L1542" s="444">
        <f t="shared" ca="1" si="132"/>
        <v>-53506697.517110027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-53506697.517110027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-222944.57298795841</v>
      </c>
      <c r="L1543" s="444">
        <f t="shared" ca="1" si="132"/>
        <v>-53729642.090097986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-53729642.090097986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-223873.5087087416</v>
      </c>
      <c r="L1544" s="444">
        <f t="shared" ca="1" si="132"/>
        <v>-53953515.598806731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-53953515.598806731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-224806.31499502805</v>
      </c>
      <c r="L1545" s="444">
        <f t="shared" ca="1" si="132"/>
        <v>-54178321.913801759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-54178321.913801759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-225743.00797417396</v>
      </c>
      <c r="L1546" s="444">
        <f t="shared" ca="1" si="132"/>
        <v>-54404064.921775937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-54404064.921775937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-226683.60384073306</v>
      </c>
      <c r="L1547" s="444">
        <f t="shared" ca="1" si="132"/>
        <v>-54630748.525616668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-54630748.525616668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-227628.11885673611</v>
      </c>
      <c r="L1548" s="444">
        <f t="shared" ca="1" si="132"/>
        <v>-54858376.644473404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-54858376.644473404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-228576.56935197252</v>
      </c>
      <c r="L1549" s="444">
        <f t="shared" ca="1" si="132"/>
        <v>-55086953.213825375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-55086953.213825375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-229528.97172427239</v>
      </c>
      <c r="L1550" s="444">
        <f t="shared" ca="1" si="132"/>
        <v>-55316482.185549647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-55316482.185549647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-230485.3424397902</v>
      </c>
      <c r="L1551" s="444">
        <f t="shared" ca="1" si="132"/>
        <v>-55546967.52798944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-55546967.52798944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-231445.69803328931</v>
      </c>
      <c r="L1552" s="444">
        <f t="shared" ca="1" si="132"/>
        <v>-55778413.226022728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-55778413.226022728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-232410.05510842803</v>
      </c>
      <c r="L1553" s="444">
        <f t="shared" ca="1" si="132"/>
        <v>-56010823.281131156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-56010823.281131156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-233378.43033804646</v>
      </c>
      <c r="L1554" s="444">
        <f t="shared" ca="1" si="132"/>
        <v>-56244201.711469203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-56244201.711469203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-234350.84046445502</v>
      </c>
      <c r="L1555" s="444">
        <f t="shared" ca="1" si="132"/>
        <v>-56478552.551933661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-56478552.551933661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-235327.30229972358</v>
      </c>
      <c r="L1556" s="444">
        <f t="shared" ca="1" si="132"/>
        <v>-56713879.854233384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-56713879.854233384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-236307.83272597243</v>
      </c>
      <c r="L1557" s="444">
        <f t="shared" ca="1" si="132"/>
        <v>-56950187.686959356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-56950187.686959356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-237292.44869566397</v>
      </c>
      <c r="L1558" s="444">
        <f t="shared" ca="1" si="132"/>
        <v>-57187480.135655023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-57187480.135655023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-238281.16723189593</v>
      </c>
      <c r="L1559" s="444">
        <f t="shared" ca="1" si="132"/>
        <v>-57425761.302886918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-57425761.302886918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-239274.0054286955</v>
      </c>
      <c r="L1560" s="444">
        <f t="shared" ca="1" si="132"/>
        <v>-57665035.308315612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-57665035.308315612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-240270.98045131503</v>
      </c>
      <c r="L1561" s="444">
        <f t="shared" ca="1" si="132"/>
        <v>-57905306.288766928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-57905306.288766928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-241272.10953652885</v>
      </c>
      <c r="L1562" s="444">
        <f t="shared" ca="1" si="132"/>
        <v>-58146578.398303457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-58146578.398303457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-242277.40999293106</v>
      </c>
      <c r="L1563" s="444">
        <f t="shared" ca="1" si="132"/>
        <v>-58388855.80829639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-58388855.80829639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-243286.89920123492</v>
      </c>
      <c r="L1564" s="444">
        <f t="shared" ca="1" si="132"/>
        <v>-58632142.707497627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-58632142.707497627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-244300.59461457343</v>
      </c>
      <c r="L1565" s="444">
        <f t="shared" ca="1" si="132"/>
        <v>-58876443.302112199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-58876443.302112199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-245318.51375880087</v>
      </c>
      <c r="L1566" s="444">
        <f t="shared" ca="1" si="132"/>
        <v>-59121761.815871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-59121761.815871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-246340.67423279583</v>
      </c>
      <c r="L1567" s="444">
        <f t="shared" ca="1" si="132"/>
        <v>-59368102.490103796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-59368102.490103796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-247367.09370876581</v>
      </c>
      <c r="L1568" s="444">
        <f t="shared" ca="1" si="132"/>
        <v>-59615469.583812565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-59615469.583812565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-248397.78993255238</v>
      </c>
      <c r="L1569" s="444">
        <f t="shared" ca="1" si="132"/>
        <v>-59863867.373745114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-59863867.373745114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-249432.78072393796</v>
      </c>
      <c r="L1570" s="444">
        <f t="shared" ca="1" si="132"/>
        <v>-60113300.15446905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-60113300.15446905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-250472.08397695437</v>
      </c>
      <c r="L1571" s="444">
        <f t="shared" ca="1" si="132"/>
        <v>-60363772.238446005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-60363772.238446005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-251515.71766019167</v>
      </c>
      <c r="L1572" s="444">
        <f t="shared" ca="1" si="132"/>
        <v>-60615287.956106193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-60615287.956106193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-252563.6998171091</v>
      </c>
      <c r="L1573" s="444">
        <f t="shared" ca="1" si="132"/>
        <v>-60867851.655923299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-60867851.655923299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-253616.04856634708</v>
      </c>
      <c r="L1574" s="444">
        <f t="shared" ca="1" si="132"/>
        <v>-61121467.704489648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-61121467.704489648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-254672.78210204019</v>
      </c>
      <c r="L1575" s="444">
        <f t="shared" ca="1" si="132"/>
        <v>-61376140.486591689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-61376140.486591689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-255733.91869413207</v>
      </c>
      <c r="L1576" s="444">
        <f t="shared" ca="1" si="132"/>
        <v>-61631874.40528582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-61631874.40528582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-256799.47668869089</v>
      </c>
      <c r="L1577" s="444">
        <f t="shared" ca="1" si="132"/>
        <v>-61888673.881974511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-61888673.881974511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-257869.47450822711</v>
      </c>
      <c r="L1578" s="444">
        <f t="shared" ca="1" si="132"/>
        <v>-62146543.356482737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-62146543.356482737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-258943.93065201139</v>
      </c>
      <c r="L1579" s="444">
        <f t="shared" ca="1" si="132"/>
        <v>-62405487.287134752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-62405487.287134752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-260022.86369639481</v>
      </c>
      <c r="L1580" s="444">
        <f t="shared" ca="1" si="132"/>
        <v>-62665510.150831148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-62665510.150831148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-261106.29229512977</v>
      </c>
      <c r="L1581" s="444">
        <f t="shared" ca="1" si="132"/>
        <v>-62926616.443126276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-62926616.443126276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-262194.2351796928</v>
      </c>
      <c r="L1582" s="444">
        <f t="shared" ca="1" si="132"/>
        <v>-63188810.678305969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-63188810.678305969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-263286.71115960821</v>
      </c>
      <c r="L1583" s="444">
        <f t="shared" ca="1" si="132"/>
        <v>-63452097.389465578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-63452097.389465578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-264383.73912277323</v>
      </c>
      <c r="L1584" s="444">
        <f t="shared" ca="1" si="132"/>
        <v>-63716481.128588349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-63716481.128588349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-265485.33803578478</v>
      </c>
      <c r="L1585" s="444">
        <f t="shared" ca="1" si="132"/>
        <v>-63981966.466624133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-63981966.466624133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-266591.52694426721</v>
      </c>
      <c r="L1586" s="444">
        <f t="shared" ca="1" si="132"/>
        <v>-64248557.993568398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-64248557.993568398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-267702.32497320167</v>
      </c>
      <c r="L1587" s="444">
        <f t="shared" ca="1" si="132"/>
        <v>-64516260.318541601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-64516260.318541601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-268817.75132725667</v>
      </c>
      <c r="L1588" s="444">
        <f t="shared" ca="1" si="132"/>
        <v>-64785078.069868855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-64785078.069868855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-269937.82529112021</v>
      </c>
      <c r="L1589" s="444">
        <f t="shared" ca="1" si="132"/>
        <v>-65055015.895159975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-65055015.895159975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-271062.56622983323</v>
      </c>
      <c r="L1590" s="444">
        <f t="shared" ca="1" si="132"/>
        <v>-65326078.46138981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-65326078.46138981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-272191.99358912418</v>
      </c>
      <c r="L1591" s="444">
        <f t="shared" ca="1" si="132"/>
        <v>-65598270.454978935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-65598270.454978935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-273326.12689574558</v>
      </c>
      <c r="L1592" s="444">
        <f t="shared" ca="1" si="132"/>
        <v>-65871596.581874683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-65871596.581874683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-274464.98575781117</v>
      </c>
      <c r="L1593" s="444">
        <f t="shared" ca="1" si="132"/>
        <v>-66146061.567632496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-66146061.567632496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-275608.58986513538</v>
      </c>
      <c r="L1594" s="444">
        <f t="shared" ca="1" si="132"/>
        <v>-66421670.15749763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-66421670.15749763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-276756.95898957347</v>
      </c>
      <c r="L1595" s="444">
        <f t="shared" ca="1" si="132"/>
        <v>-66698427.116487205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-66698427.116487205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-277910.11298536335</v>
      </c>
      <c r="L1596" s="444">
        <f t="shared" ca="1" si="132"/>
        <v>-66976337.22947257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-66976337.22947257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-279068.07178946905</v>
      </c>
      <c r="L1597" s="444">
        <f t="shared" ca="1" si="132"/>
        <v>-67255405.301262036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-67255405.301262036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-280230.85542192514</v>
      </c>
      <c r="L1598" s="444">
        <f t="shared" ca="1" si="132"/>
        <v>-67535636.156683967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-67535636.156683967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-281398.48398618319</v>
      </c>
      <c r="L1599" s="444">
        <f t="shared" ca="1" si="132"/>
        <v>-67817034.640670151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-67817034.640670151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-282570.97766945895</v>
      </c>
      <c r="L1600" s="444">
        <f t="shared" ca="1" si="132"/>
        <v>-68099605.618339613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-68099605.618339613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-283748.35674308171</v>
      </c>
      <c r="L1601" s="444">
        <f t="shared" ca="1" si="132"/>
        <v>-68383353.975082695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-68383353.975082695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-284930.64156284457</v>
      </c>
      <c r="L1602" s="444">
        <f t="shared" ca="1" si="132"/>
        <v>-68668284.616645545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-68668284.616645545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-286117.85256935644</v>
      </c>
      <c r="L1603" s="444">
        <f t="shared" ca="1" si="132"/>
        <v>-68954402.469214901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-68954402.469214901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-287310.0102883954</v>
      </c>
      <c r="L1604" s="444">
        <f t="shared" ca="1" si="132"/>
        <v>-69241712.479503304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-69241712.479503304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-288507.13533126377</v>
      </c>
      <c r="L1605" s="444">
        <f t="shared" ca="1" si="132"/>
        <v>-69530219.614834562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-69530219.614834562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-289709.24839514401</v>
      </c>
      <c r="L1606" s="444">
        <f t="shared" ca="1" si="132"/>
        <v>-69819928.863229707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-69819928.863229707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-290916.37026345712</v>
      </c>
      <c r="L1607" s="444">
        <f t="shared" ca="1" si="132"/>
        <v>-70110845.233493164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-70110845.233493164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-292128.52180622151</v>
      </c>
      <c r="L1608" s="444">
        <f t="shared" ca="1" si="132"/>
        <v>-70402973.755299389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-70402973.755299389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-293345.7239804141</v>
      </c>
      <c r="L1609" s="444">
        <f t="shared" ca="1" si="132"/>
        <v>-70696319.479279801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-70696319.479279801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-294567.99783033249</v>
      </c>
      <c r="L1610" s="444">
        <f t="shared" ca="1" si="132"/>
        <v>-70990887.477110133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-70990887.477110133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-295795.3644879589</v>
      </c>
      <c r="L1611" s="444">
        <f t="shared" ca="1" si="132"/>
        <v>-71286682.841598094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-71286682.841598094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-297027.84517332539</v>
      </c>
      <c r="L1612" s="444">
        <f t="shared" ca="1" si="132"/>
        <v>-71583710.686771423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-71583710.686771423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-298265.46119488095</v>
      </c>
      <c r="L1613" s="444">
        <f t="shared" ca="1" si="132"/>
        <v>-71881976.14796631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-71881976.14796631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-299508.23394985963</v>
      </c>
      <c r="L1614" s="444">
        <f t="shared" ca="1" si="132"/>
        <v>-72181484.381916165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-72181484.381916165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-300756.1849246507</v>
      </c>
      <c r="L1615" s="444">
        <f t="shared" ca="1" si="132"/>
        <v>-72482240.566840813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-72482240.566840813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-302009.33569517004</v>
      </c>
      <c r="L1616" s="444">
        <f t="shared" ca="1" si="132"/>
        <v>-72784249.90253599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-72784249.90253599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-303267.70792723331</v>
      </c>
      <c r="L1617" s="444">
        <f t="shared" ca="1" si="132"/>
        <v>-73087517.610463217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-73087517.610463217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-304531.32337693009</v>
      </c>
      <c r="L1618" s="444">
        <f t="shared" ca="1" si="132"/>
        <v>-73392048.933840141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-73392048.933840141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-305800.20389100059</v>
      </c>
      <c r="L1619" s="444">
        <f t="shared" ca="1" si="132"/>
        <v>-73697849.137731135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-73697849.137731135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-307074.37140721304</v>
      </c>
      <c r="L1620" s="444">
        <f t="shared" ca="1" si="132"/>
        <v>-74004923.509138346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-74004923.509138346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-308353.84795474308</v>
      </c>
      <c r="L1621" s="444">
        <f t="shared" ca="1" si="132"/>
        <v>-74313277.357093096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-74313277.357093096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-309638.65565455455</v>
      </c>
      <c r="L1622" s="444">
        <f t="shared" ca="1" si="132"/>
        <v>-74622916.012747645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-74622916.012747645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-310928.81671978184</v>
      </c>
      <c r="L1623" s="444">
        <f t="shared" ca="1" si="132"/>
        <v>-74933844.829467431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-74933844.829467431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-312224.3534561143</v>
      </c>
      <c r="L1624" s="444">
        <f t="shared" ca="1" si="132"/>
        <v>-75246069.18292354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-75246069.18292354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-313525.28826218139</v>
      </c>
      <c r="L1625" s="444">
        <f t="shared" ca="1" si="132"/>
        <v>-75559594.471185729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-75559594.471185729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-314831.64362994052</v>
      </c>
      <c r="L1626" s="444">
        <f t="shared" ca="1" si="132"/>
        <v>-75874426.114815667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-75874426.114815667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-316143.44214506529</v>
      </c>
      <c r="L1627" s="444">
        <f t="shared" ca="1" si="132"/>
        <v>-76190569.556960732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-76190569.556960732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-317460.70648733637</v>
      </c>
      <c r="L1628" s="444">
        <f t="shared" ca="1" si="132"/>
        <v>-76508030.263448074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-76508030.263448074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-318783.45943103364</v>
      </c>
      <c r="L1629" s="444">
        <f t="shared" ca="1" si="132"/>
        <v>-76826813.722879112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-76826813.722879112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-320111.7238453296</v>
      </c>
      <c r="L1630" s="444">
        <f t="shared" ca="1" si="132"/>
        <v>-77146925.446724445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-77146925.446724445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-321445.52269468521</v>
      </c>
      <c r="L1631" s="444">
        <f t="shared" ca="1" si="132"/>
        <v>-77468370.969419137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-77468370.969419137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-322784.87903924641</v>
      </c>
      <c r="L1632" s="444">
        <f t="shared" ca="1" si="132"/>
        <v>-77791155.84845838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-77791155.84845838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-324129.81603524322</v>
      </c>
      <c r="L1633" s="444">
        <f t="shared" ca="1" si="132"/>
        <v>-78115285.66449362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-78115285.66449362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-325480.3569353901</v>
      </c>
      <c r="L1634" s="444">
        <f t="shared" ca="1" si="132"/>
        <v>-78440766.021429017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-78440766.021429017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-326836.52508928755</v>
      </c>
      <c r="L1635" s="444">
        <f t="shared" ca="1" si="132"/>
        <v>-78767602.546518311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-78767602.546518311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-328198.34394382627</v>
      </c>
      <c r="L1636" s="444">
        <f t="shared" ca="1" si="132"/>
        <v>-79095800.89046213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-79095800.89046213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-329565.83704359218</v>
      </c>
      <c r="L1637" s="444">
        <f t="shared" ca="1" si="132"/>
        <v>-79425366.727505729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-79425366.727505729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-330939.02803127386</v>
      </c>
      <c r="L1638" s="444">
        <f t="shared" ca="1" si="132"/>
        <v>-79756305.755537003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-79756305.755537003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-332317.94064807083</v>
      </c>
      <c r="L1639" s="444">
        <f t="shared" ca="1" si="132"/>
        <v>-80088623.696185067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-80088623.696185067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-333702.59873410442</v>
      </c>
      <c r="L1640" s="444">
        <f t="shared" ca="1" si="132"/>
        <v>-80422326.294919178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-80422326.294919178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-335093.02622882993</v>
      </c>
      <c r="L1641" s="444">
        <f t="shared" ca="1" si="132"/>
        <v>-80757419.321148008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-80757419.321148008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-336489.24717145006</v>
      </c>
      <c r="L1642" s="444">
        <f t="shared" ca="1" si="132"/>
        <v>-81093908.568319455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-81093908.568319455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-337891.28570133104</v>
      </c>
      <c r="L1643" s="444">
        <f t="shared" ca="1" si="132"/>
        <v>-81431799.854020789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-81431799.854020789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-339299.16605841997</v>
      </c>
      <c r="L1644" s="444">
        <f t="shared" ca="1" si="132"/>
        <v>-81771099.02007921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-81771099.02007921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-340712.91258366336</v>
      </c>
      <c r="L1645" s="444">
        <f t="shared" ca="1" si="132"/>
        <v>-82111811.932662874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-82111811.932662874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-342132.54971942864</v>
      </c>
      <c r="L1646" s="444">
        <f t="shared" ca="1" si="132"/>
        <v>-82453944.482382298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-82453944.482382298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-343558.10200992622</v>
      </c>
      <c r="L1647" s="444">
        <f t="shared" ca="1" si="132"/>
        <v>-82797502.58439222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-82797502.58439222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-344989.59410163423</v>
      </c>
      <c r="L1648" s="444">
        <f t="shared" ca="1" si="132"/>
        <v>-83142492.178493857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-83142492.178493857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-346427.05074372439</v>
      </c>
      <c r="L1649" s="444">
        <f t="shared" ca="1" si="132"/>
        <v>-83488919.229237586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-83488919.229237586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-347870.49678848992</v>
      </c>
      <c r="L1650" s="444">
        <f t="shared" ca="1" si="132"/>
        <v>-83836789.726026073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-83836789.726026073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-349319.95719177532</v>
      </c>
      <c r="L1651" s="444">
        <f t="shared" ca="1" si="132"/>
        <v>-84186109.683217853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-84186109.683217853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-350775.45701340772</v>
      </c>
      <c r="L1652" s="444">
        <f t="shared" ca="1" si="132"/>
        <v>-84536885.140231267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-84536885.140231267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-352237.02141763025</v>
      </c>
      <c r="L1653" s="444">
        <f t="shared" ca="1" si="132"/>
        <v>-84889122.161648899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-84889122.161648899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-353704.67567353707</v>
      </c>
      <c r="L1654" s="444">
        <f t="shared" ca="1" si="132"/>
        <v>-85242826.837322444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-85242826.837322444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-355178.44515551016</v>
      </c>
      <c r="L1655" s="444">
        <f t="shared" ca="1" si="132"/>
        <v>-85598005.28247796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-85598005.28247796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-356658.35534365819</v>
      </c>
      <c r="L1656" s="444">
        <f t="shared" ca="1" si="132"/>
        <v>-85954663.637821615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-85954663.637821615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-358144.43182425672</v>
      </c>
      <c r="L1657" s="444">
        <f t="shared" ca="1" si="132"/>
        <v>-86312808.069645867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-86312808.069645867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-359636.7002901911</v>
      </c>
      <c r="L1658" s="444">
        <f t="shared" ca="1" si="132"/>
        <v>-86672444.769936055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-86672444.769936055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-361135.18654140021</v>
      </c>
      <c r="L1659" s="444">
        <f t="shared" ca="1" si="132"/>
        <v>-87033579.956477448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-87033579.956477448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-362639.9164853227</v>
      </c>
      <c r="L1660" s="444">
        <f t="shared" ca="1" si="132"/>
        <v>-87396219.872962773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-87396219.872962773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-364150.9161373449</v>
      </c>
      <c r="L1661" s="444">
        <f t="shared" ca="1" si="132"/>
        <v>-87760370.789100111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-87760370.789100111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-365668.21162125043</v>
      </c>
      <c r="L1662" s="444">
        <f t="shared" ca="1" si="132"/>
        <v>-88126039.000721365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-88126039.000721365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-367191.82916967233</v>
      </c>
      <c r="L1663" s="444">
        <f t="shared" ca="1" si="132"/>
        <v>-88493230.829891041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-88493230.829891041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-368721.79512454598</v>
      </c>
      <c r="L1664" s="444">
        <f t="shared" ca="1" si="132"/>
        <v>-88861952.625015587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-88861952.625015587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-370258.13593756495</v>
      </c>
      <c r="L1665" s="444">
        <f t="shared" ca="1" si="132"/>
        <v>-89232210.760953158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-89232210.760953158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-371800.87817063817</v>
      </c>
      <c r="L1666" s="444">
        <f t="shared" ca="1" si="132"/>
        <v>-89604011.639123797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-89604011.639123797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-373350.04849634913</v>
      </c>
      <c r="L1667" s="444">
        <f t="shared" ca="1" si="132"/>
        <v>-89977361.687620148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-89977361.687620148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-374905.67369841726</v>
      </c>
      <c r="L1668" s="444">
        <f t="shared" ca="1" si="132"/>
        <v>-90352267.361318558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-90352267.361318558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-376467.78067216068</v>
      </c>
      <c r="L1669" s="444">
        <f t="shared" ca="1" si="132"/>
        <v>-90728735.141990721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-90728735.141990721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-378036.39642496133</v>
      </c>
      <c r="L1670" s="444">
        <f t="shared" ca="1" si="132"/>
        <v>-91106771.538415685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-91106771.538415685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-379611.54807673203</v>
      </c>
      <c r="L1671" s="444">
        <f t="shared" ca="1" si="132"/>
        <v>-91486383.086492419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-91486383.086492419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-381193.26286038506</v>
      </c>
      <c r="L1672" s="444">
        <f t="shared" ca="1" si="132"/>
        <v>-91867576.349352807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-91867576.349352807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-382781.56812230335</v>
      </c>
      <c r="L1673" s="444">
        <f t="shared" ca="1" si="132"/>
        <v>-92250357.917475104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-92250357.917475104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-384376.49132281292</v>
      </c>
      <c r="L1674" s="444">
        <f t="shared" ca="1" si="132"/>
        <v>-92634734.40879792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-92634734.40879792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-385978.06003665802</v>
      </c>
      <c r="L1675" s="444">
        <f t="shared" ca="1" si="132"/>
        <v>-93020712.468834579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-93020712.468834579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-387586.30195347744</v>
      </c>
      <c r="L1676" s="444">
        <f t="shared" ca="1" si="132"/>
        <v>-93408298.770788059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-93408298.770788059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-389201.24487828359</v>
      </c>
      <c r="L1677" s="444">
        <f t="shared" ca="1" si="132"/>
        <v>-93797500.015666336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-93797500.015666336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-390822.91673194309</v>
      </c>
      <c r="L1678" s="444">
        <f t="shared" ca="1" si="132"/>
        <v>-94188322.932398275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-94188322.932398275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-392451.34555165947</v>
      </c>
      <c r="L1679" s="444">
        <f t="shared" ca="1" si="132"/>
        <v>-94580774.277949929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-94580774.277949929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-394086.55949145806</v>
      </c>
      <c r="L1680" s="444">
        <f t="shared" ca="1" si="132"/>
        <v>-94974860.837441385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-94974860.837441385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-395728.58682267246</v>
      </c>
      <c r="L1681" s="444">
        <f t="shared" ca="1" si="132"/>
        <v>-95370589.424264058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-95370589.424264058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-397377.45593443356</v>
      </c>
      <c r="L1682" s="444">
        <f t="shared" ca="1" si="132"/>
        <v>-95767966.880198494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-95767966.880198494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-399033.19533416041</v>
      </c>
      <c r="L1683" s="444">
        <f t="shared" ca="1" si="132"/>
        <v>-96167000.07553266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-96167000.07553266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-400695.83364805277</v>
      </c>
      <c r="L1684" s="444">
        <f t="shared" ca="1" si="132"/>
        <v>-96567695.909180716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-96567695.909180716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-402365.39962158632</v>
      </c>
      <c r="L1685" s="444">
        <f t="shared" ca="1" si="132"/>
        <v>-96970061.308802307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-96970061.308802307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-404041.92212000961</v>
      </c>
      <c r="L1686" s="444">
        <f t="shared" ca="1" si="132"/>
        <v>-97374103.230922312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-97374103.230922312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-405725.43012884294</v>
      </c>
      <c r="L1687" s="444">
        <f t="shared" ca="1" si="132"/>
        <v>-97779828.661051154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-97779828.661051154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-407415.95275437983</v>
      </c>
      <c r="L1688" s="444">
        <f t="shared" ca="1" si="132"/>
        <v>-98187244.613805532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-98187244.613805532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-409113.51922418969</v>
      </c>
      <c r="L1689" s="444">
        <f t="shared" ca="1" si="132"/>
        <v>-98596358.133029729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-98596358.133029729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-410818.15888762387</v>
      </c>
      <c r="L1690" s="444">
        <f t="shared" ca="1" si="132"/>
        <v>-99007176.291917354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-99007176.291917354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-412529.90121632232</v>
      </c>
      <c r="L1691" s="444">
        <f t="shared" ca="1" si="132"/>
        <v>-99419706.193133682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-99419706.193133682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-414248.77580472367</v>
      </c>
      <c r="L1692" s="444">
        <f t="shared" ca="1" si="132"/>
        <v>-99833954.96893841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-99833954.96893841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-415974.81237057672</v>
      </c>
      <c r="L1693" s="444">
        <f t="shared" ca="1" si="132"/>
        <v>-100249929.78130899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-100249929.78130899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-417708.04075545416</v>
      </c>
      <c r="L1694" s="444">
        <f t="shared" ca="1" si="132"/>
        <v>-100667637.82206444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-100667637.82206444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-419448.4909252685</v>
      </c>
      <c r="L1695" s="444">
        <f t="shared" ca="1" si="132"/>
        <v>-101087086.31298971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-101087086.31298971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-421196.19297079043</v>
      </c>
      <c r="L1696" s="444">
        <f t="shared" ca="1" si="132"/>
        <v>-101508282.50596051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-101508282.50596051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-422951.17710816878</v>
      </c>
      <c r="L1697" s="444">
        <f t="shared" ca="1" si="132"/>
        <v>-101931233.68306868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-101931233.68306868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-424713.47367945284</v>
      </c>
      <c r="L1698" s="444">
        <f t="shared" ca="1" si="132"/>
        <v>-102355947.15674813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-102355947.15674813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-426483.11315311718</v>
      </c>
      <c r="L1699" s="444">
        <f t="shared" ca="1" si="132"/>
        <v>-102782430.26990125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-102782430.26990125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-428260.12612458854</v>
      </c>
      <c r="L1700" s="444">
        <f t="shared" ca="1" si="132"/>
        <v>-103210690.39602584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-103210690.39602584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-430044.5433167743</v>
      </c>
      <c r="L1701" s="444">
        <f t="shared" ca="1" si="132"/>
        <v>-103640734.93934262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-103640734.93934262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-431836.39558059425</v>
      </c>
      <c r="L1702" s="444">
        <f t="shared" ca="1" si="132"/>
        <v>-104072571.33492321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-104072571.33492321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-433635.71389551339</v>
      </c>
      <c r="L1703" s="444">
        <f t="shared" ca="1" si="132"/>
        <v>-104506207.04881872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-104506207.04881872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-435442.529370078</v>
      </c>
      <c r="L1704" s="444">
        <f t="shared" ca="1" si="132"/>
        <v>-104941649.57818881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-104941649.57818881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-437256.87324245344</v>
      </c>
      <c r="L1705" s="444">
        <f t="shared" ca="1" si="132"/>
        <v>-105378906.45143126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-105378906.45143126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-439078.77688096359</v>
      </c>
      <c r="L1706" s="444">
        <f t="shared" ca="1" si="132"/>
        <v>-105817985.22831222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-105817985.22831222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-440908.27178463427</v>
      </c>
      <c r="L1707" s="444">
        <f t="shared" ca="1" si="132"/>
        <v>-106258893.50009686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-106258893.50009686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-442745.38958373689</v>
      </c>
      <c r="L1708" s="444">
        <f t="shared" ca="1" si="132"/>
        <v>-106701638.88968059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-106701638.88968059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-444590.16204033588</v>
      </c>
      <c r="L1709" s="444">
        <f t="shared" ca="1" si="132"/>
        <v>-107146229.05172093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-107146229.05172093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-446442.62104883726</v>
      </c>
      <c r="L1710" s="444">
        <f t="shared" ca="1" si="132"/>
        <v>-107592671.67276977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-107592671.67276977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-448302.79863654065</v>
      </c>
      <c r="L1711" s="444">
        <f t="shared" ca="1" si="132"/>
        <v>-108040974.47140631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-108040974.47140631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-450170.72696419293</v>
      </c>
      <c r="L1712" s="444">
        <f t="shared" ca="1" si="132"/>
        <v>-108491145.1983705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-108491145.1983705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-452046.43832654372</v>
      </c>
      <c r="L1713" s="444">
        <f t="shared" ca="1" si="132"/>
        <v>-108943191.63669704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-108943191.63669704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-453929.96515290427</v>
      </c>
      <c r="L1714" s="444">
        <f t="shared" ca="1" si="132"/>
        <v>-109397121.60184994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-109397121.60184994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-455821.34000770812</v>
      </c>
      <c r="L1715" s="444">
        <f t="shared" ca="1" si="132"/>
        <v>-109852942.94185765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-109852942.94185765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-457720.59559107356</v>
      </c>
      <c r="L1716" s="444">
        <f t="shared" ca="1" si="132"/>
        <v>-110310663.53744872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-110310663.53744872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-459627.76473936968</v>
      </c>
      <c r="L1717" s="444">
        <f t="shared" ca="1" si="132"/>
        <v>-110770291.30218808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-110770291.30218808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-461542.88042578363</v>
      </c>
      <c r="L1718" s="444">
        <f t="shared" ca="1" si="132"/>
        <v>-111231834.18261386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-111231834.18261386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-463465.9757608911</v>
      </c>
      <c r="L1719" s="444">
        <f t="shared" ca="1" si="132"/>
        <v>-111695300.15837476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-111695300.15837476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-465397.08399322821</v>
      </c>
      <c r="L1720" s="444">
        <f t="shared" ca="1" si="132"/>
        <v>-112160697.24236798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-112160697.24236798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-467336.23850986658</v>
      </c>
      <c r="L1721" s="444">
        <f t="shared" ca="1" si="132"/>
        <v>-112628033.48087785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-112628033.48087785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-469283.47283699096</v>
      </c>
      <c r="L1722" s="444">
        <f t="shared" ca="1" si="132"/>
        <v>-113097316.95371483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-113097316.95371483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-471238.82064047846</v>
      </c>
      <c r="L1723" s="444">
        <f t="shared" ca="1" si="132"/>
        <v>-113568555.77435531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-113568555.77435531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-473202.31572648045</v>
      </c>
      <c r="L1724" s="444">
        <f t="shared" ca="1" si="132"/>
        <v>-114041758.09008178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-114041758.09008178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-475173.99204200739</v>
      </c>
      <c r="L1725" s="444">
        <f t="shared" ca="1" si="132"/>
        <v>-114516932.08212379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-114516932.08212379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-477153.88367551577</v>
      </c>
      <c r="L1726" s="444">
        <f t="shared" ca="1" si="132"/>
        <v>-114994085.9657993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-114994085.9657993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-479142.02485749708</v>
      </c>
      <c r="L1727" s="444">
        <f t="shared" ca="1" si="132"/>
        <v>-115473227.99065679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-115473227.99065679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-481138.44996106997</v>
      </c>
      <c r="L1728" s="444">
        <f t="shared" ca="1" si="132"/>
        <v>-115954366.44061786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-115954366.44061786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-483143.1935025744</v>
      </c>
      <c r="L1729" s="444">
        <f t="shared" ca="1" si="132"/>
        <v>-116437509.63412043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-116437509.63412043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-485156.29014216847</v>
      </c>
      <c r="L1730" s="444">
        <f t="shared" ca="1" si="132"/>
        <v>-116922665.9242626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-116922665.9242626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-487177.77468442748</v>
      </c>
      <c r="L1731" s="444">
        <f t="shared" ca="1" si="132"/>
        <v>-117409843.69894703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-117409843.69894703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-489207.68207894592</v>
      </c>
      <c r="L1732" s="444">
        <f t="shared" ca="1" si="132"/>
        <v>-117899051.38102597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-117899051.38102597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-491246.04742094153</v>
      </c>
      <c r="L1733" s="444">
        <f t="shared" ca="1" si="132"/>
        <v>-118390297.42844692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-118390297.42844692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-493292.90595186217</v>
      </c>
      <c r="L1734" s="444">
        <f t="shared" ca="1" si="132"/>
        <v>-118883590.33439878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-118883590.33439878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-495348.29305999487</v>
      </c>
      <c r="L1735" s="444">
        <f t="shared" ca="1" si="132"/>
        <v>-119378938.62745877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-119378938.62745877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-497412.24428107811</v>
      </c>
      <c r="L1736" s="444">
        <f t="shared" ca="1" si="132"/>
        <v>-119876350.87173985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-119876350.87173985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-499484.79529891605</v>
      </c>
      <c r="L1737" s="444">
        <f t="shared" ca="1" si="132"/>
        <v>-120375835.66703877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-120375835.66703877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-501565.98194599478</v>
      </c>
      <c r="L1738" s="444">
        <f t="shared" ca="1" si="132"/>
        <v>-120877401.64898476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-120877401.64898476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-503655.84020410309</v>
      </c>
      <c r="L1739" s="444">
        <f t="shared" ca="1" si="132"/>
        <v>-121381057.48918886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-121381057.48918886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-505754.40620495362</v>
      </c>
      <c r="L1740" s="444">
        <f t="shared" ca="1" si="132"/>
        <v>-121886811.89539382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-121886811.89539382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-507861.71623080765</v>
      </c>
      <c r="L1741" s="444">
        <f t="shared" ca="1" si="132"/>
        <v>-122394673.61162463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-122394673.61162463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-509977.80671510263</v>
      </c>
      <c r="L1742" s="444">
        <f t="shared" ca="1" si="132"/>
        <v>-122904651.41833973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-122904651.41833973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-512102.71424308221</v>
      </c>
      <c r="L1743" s="444">
        <f t="shared" ca="1" si="132"/>
        <v>-123416754.13258281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-123416754.13258281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-514236.4755524284</v>
      </c>
      <c r="L1744" s="444">
        <f t="shared" ca="1" si="132"/>
        <v>-123930990.60813524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-123930990.60813524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-516379.12753389677</v>
      </c>
      <c r="L1745" s="444">
        <f t="shared" ca="1" si="132"/>
        <v>-124447369.73566914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-124447369.73566914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-518530.70723195479</v>
      </c>
      <c r="L1746" s="444">
        <f t="shared" ca="1" si="132"/>
        <v>-124965900.44290109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-124965900.44290109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-520691.25184542121</v>
      </c>
      <c r="L1747" s="444">
        <f t="shared" ca="1" si="132"/>
        <v>-125486591.69474651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-125486591.69474651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-522860.79872811044</v>
      </c>
      <c r="L1748" s="444">
        <f t="shared" ca="1" si="132"/>
        <v>-126009452.49347462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-126009452.49347462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-525039.38538947748</v>
      </c>
      <c r="L1749" s="444">
        <f t="shared" ca="1" si="132"/>
        <v>-126534491.87886409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-126534491.87886409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-527227.0494952671</v>
      </c>
      <c r="L1750" s="444">
        <f t="shared" ca="1" si="132"/>
        <v>-127061718.92835936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-127061718.92835936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-529423.82886816398</v>
      </c>
      <c r="L1751" s="444">
        <f t="shared" ca="1" si="132"/>
        <v>-127591142.75722753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-127591142.75722753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-531629.76148844801</v>
      </c>
      <c r="L1752" s="444">
        <f t="shared" ca="1" si="132"/>
        <v>-128122772.51871598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-128122772.51871598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-533844.88549464988</v>
      </c>
      <c r="L1753" s="444">
        <f t="shared" ca="1" si="132"/>
        <v>-128656617.40421063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-128656617.40421063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-536069.23918421089</v>
      </c>
      <c r="L1754" s="444">
        <f t="shared" ca="1" si="132"/>
        <v>-129192686.64339484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-129192686.64339484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-538302.86101414519</v>
      </c>
      <c r="L1755" s="444">
        <f t="shared" ca="1" si="132"/>
        <v>-129730989.50440899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-129730989.50440899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-540545.78960170411</v>
      </c>
      <c r="L1756" s="444">
        <f t="shared" ca="1" si="132"/>
        <v>-130271535.29401068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-130271535.29401068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-542798.06372504449</v>
      </c>
      <c r="L1757" s="444">
        <f t="shared" ca="1" si="132"/>
        <v>-130814333.35773572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-130814333.35773572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-545059.72232389881</v>
      </c>
      <c r="L1758" s="444">
        <f t="shared" ca="1" si="132"/>
        <v>-131359393.08005962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-131359393.08005962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-547330.8045002484</v>
      </c>
      <c r="L1759" s="444">
        <f t="shared" ca="1" si="132"/>
        <v>-131906723.88455987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-131906723.88455987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-549611.34951899946</v>
      </c>
      <c r="L1760" s="444">
        <f t="shared" ca="1" si="132"/>
        <v>-132456335.23407887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-132456335.23407887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-551901.39680866199</v>
      </c>
      <c r="L1761" s="444">
        <f t="shared" ca="1" si="132"/>
        <v>-133008236.63088754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-133008236.63088754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-554200.98596203141</v>
      </c>
      <c r="L1762" s="444">
        <f t="shared" ca="1" si="132"/>
        <v>-133562437.61684957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-133562437.61684957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-556510.15673687309</v>
      </c>
      <c r="L1763" s="444">
        <f t="shared" ca="1" si="132"/>
        <v>-134118947.77358645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-134118947.77358645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-558828.94905661023</v>
      </c>
      <c r="L1764" s="444">
        <f t="shared" ca="1" si="132"/>
        <v>-134677776.72264305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-134677776.72264305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-561157.40301101271</v>
      </c>
      <c r="L1765" s="444">
        <f t="shared" ca="1" si="132"/>
        <v>-135238934.12565407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-135238934.12565407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-563495.55885689193</v>
      </c>
      <c r="L1766" s="444">
        <f t="shared" ca="1" si="132"/>
        <v>-135802429.68451098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-135802429.68451098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-565843.45701879577</v>
      </c>
      <c r="L1767" s="444">
        <f t="shared" ca="1" si="132"/>
        <v>-136368273.14152977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-136368273.14152977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-568201.13808970735</v>
      </c>
      <c r="L1768" s="444">
        <f t="shared" ca="1" si="132"/>
        <v>-136936474.27961949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-136936474.27961949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-570568.64283174789</v>
      </c>
      <c r="L1769" s="444">
        <f t="shared" ca="1" si="132"/>
        <v>-137507042.92245123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-137507042.92245123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-572946.01217688015</v>
      </c>
      <c r="L1770" s="444">
        <f t="shared" ca="1" si="132"/>
        <v>-138079988.9346281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-138079988.9346281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-575333.28722761711</v>
      </c>
      <c r="L1771" s="444">
        <f t="shared" ca="1" si="132"/>
        <v>-138655322.22185573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-138655322.22185573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-577730.50925773219</v>
      </c>
      <c r="L1772" s="444">
        <f t="shared" ca="1" si="132"/>
        <v>-139233052.73111346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-139233052.73111346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-580137.71971297276</v>
      </c>
      <c r="L1773" s="444">
        <f t="shared" ca="1" si="132"/>
        <v>-139813190.45082644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-139813190.45082644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-582554.96021177678</v>
      </c>
      <c r="L1774" s="444">
        <f t="shared" ca="1" si="132"/>
        <v>-140395745.41103822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-140395745.41103822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-584982.27254599263</v>
      </c>
      <c r="L1775" s="444">
        <f t="shared" ca="1" si="132"/>
        <v>-140980727.68358421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-140980727.68358421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-587419.69868160086</v>
      </c>
      <c r="L1776" s="444">
        <f t="shared" ca="1" si="132"/>
        <v>-141568147.38226581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-141568147.38226581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-589867.28075944085</v>
      </c>
      <c r="L1777" s="444">
        <f t="shared" ca="1" si="132"/>
        <v>-142158014.66302526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-142158014.66302526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-592325.06109593855</v>
      </c>
      <c r="L1778" s="444">
        <f t="shared" ca="1" si="132"/>
        <v>-142750339.72412121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-142750339.72412121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-594793.08218383836</v>
      </c>
      <c r="L1779" s="444">
        <f t="shared" ca="1" si="132"/>
        <v>-143345132.80630505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-143345132.80630505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-597271.3866929377</v>
      </c>
      <c r="L1780" s="444">
        <f t="shared" ca="1" si="132"/>
        <v>-143942404.19299799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-143942404.19299799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-599760.017470825</v>
      </c>
      <c r="L1781" s="444">
        <f t="shared" ca="1" si="132"/>
        <v>-144542164.21046883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-144542164.21046883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-602259.01754362008</v>
      </c>
      <c r="L1782" s="444">
        <f t="shared" ca="1" si="132"/>
        <v>-145144423.22801244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-145144423.22801244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-604768.43011671852</v>
      </c>
      <c r="L1783" s="444">
        <f t="shared" ca="1" si="132"/>
        <v>-145749191.65812916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-145749191.65812916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-607288.29857553809</v>
      </c>
      <c r="L1784" s="444">
        <f t="shared" ca="1" si="132"/>
        <v>-146356479.95670471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-146356479.95670471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-609818.66648626956</v>
      </c>
      <c r="L1785" s="444">
        <f t="shared" ca="1" si="132"/>
        <v>-146966298.62319097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-146966298.62319097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-612359.57759662904</v>
      </c>
      <c r="L1786" s="444">
        <f t="shared" ca="1" si="132"/>
        <v>-147578658.2007876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-147578658.2007876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-614911.07583661505</v>
      </c>
      <c r="L1787" s="444">
        <f t="shared" ca="1" si="132"/>
        <v>-148193569.27662423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-148193569.27662423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-617473.20531926758</v>
      </c>
      <c r="L1788" s="444">
        <f t="shared" ca="1" si="132"/>
        <v>-148811042.48194349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-148811042.48194349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-620046.01034143125</v>
      </c>
      <c r="L1789" s="444">
        <f t="shared" ca="1" si="132"/>
        <v>-149431088.49228492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-149431088.49228492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-622629.53538452054</v>
      </c>
      <c r="L1790" s="444">
        <f t="shared" ca="1" si="132"/>
        <v>-150053718.02766943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-150053718.02766943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-625223.82511528931</v>
      </c>
      <c r="L1791" s="444">
        <f t="shared" ca="1" si="132"/>
        <v>-150678941.85278472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-150678941.85278472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-627828.92438660306</v>
      </c>
      <c r="L1792" s="444">
        <f t="shared" ca="1" si="132"/>
        <v>-151306770.77717131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-151306770.77717131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-630444.87823821383</v>
      </c>
      <c r="L1793" s="444">
        <f t="shared" ref="L1793:L2047" ca="1" si="137">I1793-J1793+K1793</f>
        <v>-151937215.65540951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-151937215.65540951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-633071.73189753969</v>
      </c>
      <c r="L1794" s="444">
        <f t="shared" ca="1" si="137"/>
        <v>-152570287.38730705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-152570287.38730705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-635709.53078044602</v>
      </c>
      <c r="L1795" s="444">
        <f t="shared" ca="1" si="137"/>
        <v>-153205996.91808748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-153205996.91808748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-638358.32049203117</v>
      </c>
      <c r="L1796" s="444">
        <f t="shared" ca="1" si="137"/>
        <v>-153844355.23857951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-153844355.23857951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-641018.14682741463</v>
      </c>
      <c r="L1797" s="444">
        <f t="shared" ca="1" si="137"/>
        <v>-154485373.38540691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-154485373.38540691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-643689.05577252875</v>
      </c>
      <c r="L1798" s="444">
        <f t="shared" ca="1" si="137"/>
        <v>-155129062.44117945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-155129062.44117945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-646371.09350491443</v>
      </c>
      <c r="L1799" s="444">
        <f t="shared" ca="1" si="137"/>
        <v>-155775433.53468436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-155775433.53468436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-649064.30639451812</v>
      </c>
      <c r="L1800" s="444">
        <f t="shared" ca="1" si="137"/>
        <v>-156424497.84107888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-156424497.84107888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-651768.7410044953</v>
      </c>
      <c r="L1801" s="444">
        <f t="shared" ca="1" si="137"/>
        <v>-157076266.58208337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-157076266.58208337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-654484.44409201411</v>
      </c>
      <c r="L1802" s="444">
        <f t="shared" ca="1" si="137"/>
        <v>-157730751.02617538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-157730751.02617538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-657211.46260906407</v>
      </c>
      <c r="L1803" s="444">
        <f t="shared" ca="1" si="137"/>
        <v>-158387962.48878443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-158387962.48878443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-659949.84370326845</v>
      </c>
      <c r="L1804" s="444">
        <f t="shared" ca="1" si="137"/>
        <v>-159047912.3324877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-159047912.3324877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-662699.6347186988</v>
      </c>
      <c r="L1805" s="444">
        <f t="shared" ca="1" si="137"/>
        <v>-159710611.96720639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-159710611.96720639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-665460.88319669326</v>
      </c>
      <c r="L1806" s="444">
        <f t="shared" ca="1" si="137"/>
        <v>-160376072.85040307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-160376072.85040307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-668233.63687667949</v>
      </c>
      <c r="L1807" s="444">
        <f t="shared" ca="1" si="137"/>
        <v>-161044306.48727974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-161044306.48727974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-671017.94369699887</v>
      </c>
      <c r="L1808" s="444">
        <f t="shared" ca="1" si="137"/>
        <v>-161715324.43097675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-161715324.43097675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-673813.85179573647</v>
      </c>
      <c r="L1809" s="444">
        <f t="shared" ca="1" si="137"/>
        <v>-162389138.28277248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-162389138.28277248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-676621.40951155196</v>
      </c>
      <c r="L1810" s="444">
        <f t="shared" ca="1" si="137"/>
        <v>-163065759.69228405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-163065759.69228405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-679440.66538451682</v>
      </c>
      <c r="L1811" s="444">
        <f t="shared" ca="1" si="137"/>
        <v>-163745200.35766858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-163745200.35766858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-682271.66815695236</v>
      </c>
      <c r="L1812" s="444">
        <f t="shared" ca="1" si="137"/>
        <v>-164427472.02582553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-164427472.02582553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-685114.46677427308</v>
      </c>
      <c r="L1813" s="444">
        <f t="shared" ca="1" si="137"/>
        <v>-165112586.49259982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-165112586.49259982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-687969.11038583261</v>
      </c>
      <c r="L1814" s="444">
        <f t="shared" ca="1" si="137"/>
        <v>-165800555.60298565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-165800555.60298565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-690835.64834577357</v>
      </c>
      <c r="L1815" s="444">
        <f t="shared" ca="1" si="137"/>
        <v>-166491391.25133142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-166491391.25133142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-693714.13021388091</v>
      </c>
      <c r="L1816" s="444">
        <f t="shared" ca="1" si="137"/>
        <v>-167185105.38154531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-167185105.38154531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-696604.6057564388</v>
      </c>
      <c r="L1817" s="444">
        <f t="shared" ca="1" si="137"/>
        <v>-167881709.98730174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-167881709.98730174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-699507.12494709052</v>
      </c>
      <c r="L1818" s="444">
        <f t="shared" ca="1" si="137"/>
        <v>-168581217.11224884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-168581217.11224884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-702421.73796770349</v>
      </c>
      <c r="L1819" s="444">
        <f t="shared" ca="1" si="137"/>
        <v>-169283638.85021654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-169283638.85021654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-705348.49520923558</v>
      </c>
      <c r="L1820" s="444">
        <f t="shared" ca="1" si="137"/>
        <v>-169988987.34542578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-169988987.34542578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-708287.44727260747</v>
      </c>
      <c r="L1821" s="444">
        <f t="shared" ca="1" si="137"/>
        <v>-170697274.79269838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-170697274.79269838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-711238.64496957662</v>
      </c>
      <c r="L1822" s="444">
        <f t="shared" ca="1" si="137"/>
        <v>-171408513.43766797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-171408513.43766797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-714202.13932361652</v>
      </c>
      <c r="L1823" s="444">
        <f t="shared" ca="1" si="137"/>
        <v>-172122715.57699159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-172122715.57699159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-717177.98157079832</v>
      </c>
      <c r="L1824" s="444">
        <f t="shared" ca="1" si="137"/>
        <v>-172839893.5585624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-172839893.5585624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-720166.22316067666</v>
      </c>
      <c r="L1825" s="444">
        <f t="shared" ca="1" si="137"/>
        <v>-173560059.78172308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-173560059.78172308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-723166.91575717949</v>
      </c>
      <c r="L1826" s="444">
        <f t="shared" ca="1" si="137"/>
        <v>-174283226.69748026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-174283226.69748026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-726180.11123950104</v>
      </c>
      <c r="L1827" s="444">
        <f t="shared" ca="1" si="137"/>
        <v>-175009406.80871975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-175009406.80871975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-729205.86170299898</v>
      </c>
      <c r="L1828" s="444">
        <f t="shared" ca="1" si="137"/>
        <v>-175738612.67042276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-175738612.67042276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-732244.21946009481</v>
      </c>
      <c r="L1829" s="444">
        <f t="shared" ca="1" si="137"/>
        <v>-176470856.88988286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-176470856.88988286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-735295.23704117863</v>
      </c>
      <c r="L1830" s="444">
        <f t="shared" ca="1" si="137"/>
        <v>-177206152.12692404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-177206152.12692404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-738358.9671955168</v>
      </c>
      <c r="L1831" s="444">
        <f t="shared" ca="1" si="137"/>
        <v>-177944511.09411955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-177944511.09411955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-741435.46289216483</v>
      </c>
      <c r="L1832" s="444">
        <f t="shared" ca="1" si="137"/>
        <v>-178685946.55701172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-178685946.55701172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-744524.77732088219</v>
      </c>
      <c r="L1833" s="444">
        <f t="shared" ca="1" si="137"/>
        <v>-179430471.33433262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-179430471.33433262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-747626.96389305254</v>
      </c>
      <c r="L1834" s="444">
        <f t="shared" ca="1" si="137"/>
        <v>-180178098.29822567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-180178098.29822567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-750742.07624260697</v>
      </c>
      <c r="L1835" s="444">
        <f t="shared" ca="1" si="137"/>
        <v>-180928840.37446827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-180928840.37446827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-753870.16822695115</v>
      </c>
      <c r="L1836" s="444">
        <f t="shared" ca="1" si="137"/>
        <v>-181682710.54269522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-181682710.54269522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-757011.29392789677</v>
      </c>
      <c r="L1837" s="444">
        <f t="shared" ca="1" si="137"/>
        <v>-182439721.83662313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-182439721.83662313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-760165.50765259634</v>
      </c>
      <c r="L1838" s="444">
        <f t="shared" ca="1" si="137"/>
        <v>-183199887.34427574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-183199887.34427574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-763332.86393448221</v>
      </c>
      <c r="L1839" s="444">
        <f t="shared" ca="1" si="137"/>
        <v>-183963220.20821023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-183963220.20821023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-766513.41753420932</v>
      </c>
      <c r="L1840" s="444">
        <f t="shared" ca="1" si="137"/>
        <v>-184729733.62574443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-184729733.62574443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-769707.22344060184</v>
      </c>
      <c r="L1841" s="444">
        <f t="shared" ca="1" si="137"/>
        <v>-185499440.84918502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-185499440.84918502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-772914.3368716042</v>
      </c>
      <c r="L1842" s="444">
        <f t="shared" ca="1" si="137"/>
        <v>-186272355.18605661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-186272355.18605661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-776134.81327523594</v>
      </c>
      <c r="L1843" s="444">
        <f t="shared" ca="1" si="137"/>
        <v>-187048489.99933186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-187048489.99933186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-779368.70833054942</v>
      </c>
      <c r="L1844" s="444">
        <f t="shared" ca="1" si="137"/>
        <v>-187827858.7076624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-187827858.7076624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-782616.0779485933</v>
      </c>
      <c r="L1845" s="444">
        <f t="shared" ca="1" si="137"/>
        <v>-188610474.785611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-188610474.785611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-785876.97827337915</v>
      </c>
      <c r="L1846" s="444">
        <f t="shared" ca="1" si="137"/>
        <v>-189396351.7638844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-189396351.7638844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-789151.46568285162</v>
      </c>
      <c r="L1847" s="444">
        <f t="shared" ca="1" si="137"/>
        <v>-190185503.22956726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-190185503.22956726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-792439.59678986354</v>
      </c>
      <c r="L1848" s="444">
        <f t="shared" ca="1" si="137"/>
        <v>-190977942.82635713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-190977942.82635713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-795741.42844315467</v>
      </c>
      <c r="L1849" s="444">
        <f t="shared" ca="1" si="137"/>
        <v>-191773684.25480029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-191773684.25480029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-799057.01772833453</v>
      </c>
      <c r="L1850" s="444">
        <f t="shared" ca="1" si="137"/>
        <v>-192572741.27252862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-192572741.27252862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-802386.42196886928</v>
      </c>
      <c r="L1851" s="444">
        <f t="shared" ca="1" si="137"/>
        <v>-193375127.6944975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-193375127.6944975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-805729.69872707292</v>
      </c>
      <c r="L1852" s="444">
        <f t="shared" ca="1" si="137"/>
        <v>-194180857.39322457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-194180857.39322457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-809086.90580510232</v>
      </c>
      <c r="L1853" s="444">
        <f t="shared" ca="1" si="137"/>
        <v>-194989944.29902968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-194989944.29902968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-812458.10124595696</v>
      </c>
      <c r="L1854" s="444">
        <f t="shared" ca="1" si="137"/>
        <v>-195802402.40027565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-195802402.40027565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-815843.34333448182</v>
      </c>
      <c r="L1855" s="444">
        <f t="shared" ca="1" si="137"/>
        <v>-196618245.74361014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-196618245.74361014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-819242.69059837563</v>
      </c>
      <c r="L1856" s="444">
        <f t="shared" ca="1" si="137"/>
        <v>-197437488.43420851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-197437488.43420851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-822656.20180920209</v>
      </c>
      <c r="L1857" s="444">
        <f t="shared" ca="1" si="137"/>
        <v>-198260144.63601771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-198260144.63601771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-826083.93598340708</v>
      </c>
      <c r="L1858" s="444">
        <f t="shared" ca="1" si="137"/>
        <v>-199086228.57200113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-199086228.57200113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-829525.95238333801</v>
      </c>
      <c r="L1859" s="444">
        <f t="shared" ca="1" si="137"/>
        <v>-199915754.52438447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-199915754.52438447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-832982.31051826861</v>
      </c>
      <c r="L1860" s="444">
        <f t="shared" ca="1" si="137"/>
        <v>-200748736.83490273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-200748736.83490273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-836453.07014542806</v>
      </c>
      <c r="L1861" s="444">
        <f t="shared" ca="1" si="137"/>
        <v>-201585189.90504816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-201585189.90504816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-839938.29127103405</v>
      </c>
      <c r="L1862" s="444">
        <f t="shared" ca="1" si="137"/>
        <v>-202425128.19631919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-202425128.19631919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-843438.03415133001</v>
      </c>
      <c r="L1863" s="444">
        <f t="shared" ca="1" si="137"/>
        <v>-203268566.23047051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-203268566.23047051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-846952.35929362709</v>
      </c>
      <c r="L1864" s="444">
        <f t="shared" ca="1" si="137"/>
        <v>-204115518.58976415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-204115518.58976415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-850481.32745735056</v>
      </c>
      <c r="L1865" s="444">
        <f t="shared" ca="1" si="137"/>
        <v>-204965999.91722149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-204965999.91722149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-854024.99965508946</v>
      </c>
      <c r="L1866" s="444">
        <f t="shared" ca="1" si="137"/>
        <v>-205820024.91687658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-205820024.91687658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-857583.43715365243</v>
      </c>
      <c r="L1867" s="444">
        <f t="shared" ca="1" si="137"/>
        <v>-206677608.35403025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-206677608.35403025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-861156.70147512609</v>
      </c>
      <c r="L1868" s="444">
        <f t="shared" ca="1" si="137"/>
        <v>-207538765.05550537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-207538765.05550537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-864744.85439793905</v>
      </c>
      <c r="L1869" s="444">
        <f t="shared" ca="1" si="137"/>
        <v>-208403509.90990332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-208403509.90990332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-868347.95795793051</v>
      </c>
      <c r="L1870" s="444">
        <f t="shared" ca="1" si="137"/>
        <v>-209271857.86786124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-209271857.86786124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-871966.07444942195</v>
      </c>
      <c r="L1871" s="444">
        <f t="shared" ca="1" si="137"/>
        <v>-210143823.94231066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-210143823.94231066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-875599.26642629446</v>
      </c>
      <c r="L1872" s="444">
        <f t="shared" ca="1" si="137"/>
        <v>-211019423.20873696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-211019423.20873696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-879247.59670307068</v>
      </c>
      <c r="L1873" s="444">
        <f t="shared" ca="1" si="137"/>
        <v>-211898670.80544004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-211898670.80544004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-882911.12835600006</v>
      </c>
      <c r="L1874" s="444">
        <f t="shared" ca="1" si="137"/>
        <v>-212781581.93379605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-212781581.93379605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-886589.9247241501</v>
      </c>
      <c r="L1875" s="444">
        <f t="shared" ca="1" si="137"/>
        <v>-213668171.85852021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-213668171.85852021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-890284.04941050091</v>
      </c>
      <c r="L1876" s="444">
        <f t="shared" ca="1" si="137"/>
        <v>-214558455.9079307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-214558455.9079307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-893993.56628304452</v>
      </c>
      <c r="L1877" s="444">
        <f t="shared" ca="1" si="137"/>
        <v>-215452449.47421375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-215452449.47421375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-897718.53947589057</v>
      </c>
      <c r="L1878" s="444">
        <f t="shared" ca="1" si="137"/>
        <v>-216350168.01368964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-216350168.01368964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-901459.03339037357</v>
      </c>
      <c r="L1879" s="444">
        <f t="shared" ca="1" si="137"/>
        <v>-217251627.04708001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-217251627.04708001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-905215.11269616685</v>
      </c>
      <c r="L1880" s="444">
        <f t="shared" ca="1" si="137"/>
        <v>-218156842.15977618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-218156842.15977618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-908986.84233240061</v>
      </c>
      <c r="L1881" s="444">
        <f t="shared" ca="1" si="137"/>
        <v>-219065829.00210857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-219065829.00210857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-912774.28750878561</v>
      </c>
      <c r="L1882" s="444">
        <f t="shared" ca="1" si="137"/>
        <v>-219978603.28961736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-219978603.28961736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-916577.51370673894</v>
      </c>
      <c r="L1883" s="444">
        <f t="shared" ca="1" si="137"/>
        <v>-220895180.8033241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-220895180.8033241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-920396.58668051707</v>
      </c>
      <c r="L1884" s="444">
        <f t="shared" ca="1" si="137"/>
        <v>-221815577.39000463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-221815577.39000463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-924231.57245835254</v>
      </c>
      <c r="L1885" s="444">
        <f t="shared" ca="1" si="137"/>
        <v>-222739808.96246299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-222739808.96246299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-928082.53734359588</v>
      </c>
      <c r="L1886" s="444">
        <f t="shared" ca="1" si="137"/>
        <v>-223667891.49980658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-223667891.49980658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-931949.54791586078</v>
      </c>
      <c r="L1887" s="444">
        <f t="shared" ca="1" si="137"/>
        <v>-224599841.04772243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-224599841.04772243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-935832.67103217694</v>
      </c>
      <c r="L1888" s="444">
        <f t="shared" ca="1" si="137"/>
        <v>-225535673.71875462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-225535673.71875462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-939731.97382814414</v>
      </c>
      <c r="L1889" s="444">
        <f t="shared" ca="1" si="137"/>
        <v>-226475405.69258276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-226475405.69258276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-943647.52371909481</v>
      </c>
      <c r="L1890" s="444">
        <f t="shared" ca="1" si="137"/>
        <v>-227419053.21630186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-227419053.21630186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-947579.38840125769</v>
      </c>
      <c r="L1891" s="444">
        <f t="shared" ca="1" si="137"/>
        <v>-228366632.60470313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-228366632.60470313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-951527.63585292967</v>
      </c>
      <c r="L1892" s="444">
        <f t="shared" ca="1" si="137"/>
        <v>-229318160.24055606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-229318160.24055606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-955492.33433565008</v>
      </c>
      <c r="L1893" s="444">
        <f t="shared" ca="1" si="137"/>
        <v>-230273652.57489172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-230273652.57489172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-959473.55239538208</v>
      </c>
      <c r="L1894" s="444">
        <f t="shared" ca="1" si="137"/>
        <v>-231233126.12728709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-231233126.12728709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-963471.35886369622</v>
      </c>
      <c r="L1895" s="444">
        <f t="shared" ca="1" si="137"/>
        <v>-232196597.48615077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-232196597.48615077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-967485.82285896165</v>
      </c>
      <c r="L1896" s="444">
        <f t="shared" ca="1" si="137"/>
        <v>-233164083.30900973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-233164083.30900973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-971517.01378754037</v>
      </c>
      <c r="L1897" s="444">
        <f t="shared" ca="1" si="137"/>
        <v>-234135600.32279727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-234135600.32279727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-975565.00134498859</v>
      </c>
      <c r="L1898" s="444">
        <f t="shared" ca="1" si="137"/>
        <v>-235111165.32414225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-235111165.32414225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-979629.85551725922</v>
      </c>
      <c r="L1899" s="444">
        <f t="shared" ca="1" si="137"/>
        <v>-236090795.17965952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-236090795.17965952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-983711.64658191451</v>
      </c>
      <c r="L1900" s="444">
        <f t="shared" ca="1" si="137"/>
        <v>-237074506.82624143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-237074506.82624143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-987810.44510933931</v>
      </c>
      <c r="L1901" s="444">
        <f t="shared" ca="1" si="137"/>
        <v>-238062317.27135077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-238062317.27135077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-991926.32196396159</v>
      </c>
      <c r="L1902" s="444">
        <f t="shared" ca="1" si="137"/>
        <v>-239054243.59331474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-239054243.59331474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-996059.34830547788</v>
      </c>
      <c r="L1903" s="444">
        <f t="shared" ca="1" si="137"/>
        <v>-240050302.9416202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-240050302.9416202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-1000209.5955900842</v>
      </c>
      <c r="L1904" s="444">
        <f t="shared" ca="1" si="137"/>
        <v>-241050512.53721029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-241050512.53721029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-1004377.1355717096</v>
      </c>
      <c r="L1905" s="444">
        <f t="shared" ca="1" si="137"/>
        <v>-242054889.672782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-242054889.672782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-1008562.0403032582</v>
      </c>
      <c r="L1906" s="444">
        <f t="shared" ca="1" si="137"/>
        <v>-243063451.71308526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-243063451.71308526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-1012764.3821378552</v>
      </c>
      <c r="L1907" s="444">
        <f t="shared" ca="1" si="137"/>
        <v>-244076216.09522313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-244076216.09522313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-1016984.2337300963</v>
      </c>
      <c r="L1908" s="444">
        <f t="shared" ca="1" si="137"/>
        <v>-245093200.32895324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-245093200.32895324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-1021221.668037305</v>
      </c>
      <c r="L1909" s="444">
        <f t="shared" ca="1" si="137"/>
        <v>-246114421.99699053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-246114421.99699053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-1025476.758320794</v>
      </c>
      <c r="L1910" s="444">
        <f t="shared" ca="1" si="137"/>
        <v>-247139898.75531134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-247139898.75531134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-1029749.5781471307</v>
      </c>
      <c r="L1911" s="444">
        <f t="shared" ca="1" si="137"/>
        <v>-248169648.33345848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-248169648.33345848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-1034040.2013894103</v>
      </c>
      <c r="L1912" s="444">
        <f t="shared" ca="1" si="137"/>
        <v>-249203688.53484789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-249203688.53484789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-1038348.702228533</v>
      </c>
      <c r="L1913" s="444">
        <f t="shared" ca="1" si="137"/>
        <v>-250242037.23707643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-250242037.23707643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-1042675.155154485</v>
      </c>
      <c r="L1914" s="444">
        <f t="shared" ca="1" si="137"/>
        <v>-251284712.39223093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-251284712.39223093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-1047019.634967629</v>
      </c>
      <c r="L1915" s="444">
        <f t="shared" ca="1" si="137"/>
        <v>-252331732.02719855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-252331732.02719855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-1051382.2167799938</v>
      </c>
      <c r="L1916" s="444">
        <f t="shared" ca="1" si="137"/>
        <v>-253383114.24397856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-253383114.24397856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-1055762.9760165773</v>
      </c>
      <c r="L1917" s="444">
        <f t="shared" ca="1" si="137"/>
        <v>-254438877.21999514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-254438877.21999514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-1060161.9884166466</v>
      </c>
      <c r="L1918" s="444">
        <f t="shared" ca="1" si="137"/>
        <v>-255499039.20841178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-255499039.20841178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-1064579.330035049</v>
      </c>
      <c r="L1919" s="444">
        <f t="shared" ca="1" si="137"/>
        <v>-256563618.53844684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-256563618.53844684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-1069015.0772435286</v>
      </c>
      <c r="L1920" s="444">
        <f t="shared" ca="1" si="137"/>
        <v>-257632633.61569038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-257632633.61569038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-1073469.3067320432</v>
      </c>
      <c r="L1921" s="444">
        <f t="shared" ca="1" si="137"/>
        <v>-258706102.92242241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-258706102.92242241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-1077942.0955100933</v>
      </c>
      <c r="L1922" s="444">
        <f t="shared" ca="1" si="137"/>
        <v>-259784045.0179325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-259784045.0179325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-1082433.5209080521</v>
      </c>
      <c r="L1923" s="444">
        <f t="shared" ca="1" si="137"/>
        <v>-260866478.53884056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-260866478.53884056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-1086943.6605785023</v>
      </c>
      <c r="L1924" s="444">
        <f t="shared" ca="1" si="137"/>
        <v>-261953422.19941905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-261953422.19941905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-1091472.5924975793</v>
      </c>
      <c r="L1925" s="444">
        <f t="shared" ca="1" si="137"/>
        <v>-263044894.79191664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-263044894.79191664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-1096020.3949663192</v>
      </c>
      <c r="L1926" s="444">
        <f t="shared" ca="1" si="137"/>
        <v>-264140915.18688297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-264140915.18688297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-1100587.1466120123</v>
      </c>
      <c r="L1927" s="444">
        <f t="shared" ca="1" si="137"/>
        <v>-265241502.33349499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-265241502.33349499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-1105172.9263895624</v>
      </c>
      <c r="L1928" s="444">
        <f t="shared" ca="1" si="137"/>
        <v>-266346675.25988457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-266346675.25988457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-1109777.8135828522</v>
      </c>
      <c r="L1929" s="444">
        <f t="shared" ca="1" si="137"/>
        <v>-267456453.0734674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-267456453.0734674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-1114401.8878061143</v>
      </c>
      <c r="L1930" s="444">
        <f t="shared" ca="1" si="137"/>
        <v>-268570854.96127349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-268570854.96127349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-1119045.2290053063</v>
      </c>
      <c r="L1931" s="444">
        <f t="shared" ca="1" si="137"/>
        <v>-269689900.19027877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-269689900.19027877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-1123707.9174594949</v>
      </c>
      <c r="L1932" s="444">
        <f t="shared" ca="1" si="137"/>
        <v>-270813608.10773826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-270813608.10773826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-1128390.0337822428</v>
      </c>
      <c r="L1933" s="444">
        <f t="shared" ca="1" si="137"/>
        <v>-271941998.1415205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-271941998.1415205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-1133091.658923002</v>
      </c>
      <c r="L1934" s="444">
        <f t="shared" ca="1" si="137"/>
        <v>-273075089.80044353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-273075089.80044353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-1137812.8741685147</v>
      </c>
      <c r="L1935" s="444">
        <f t="shared" ca="1" si="137"/>
        <v>-274212902.67461205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-274212902.67461205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-1142553.7611442169</v>
      </c>
      <c r="L1936" s="444">
        <f t="shared" ca="1" si="137"/>
        <v>-275355456.43575627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-275355456.43575627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-1147314.401815651</v>
      </c>
      <c r="L1937" s="444">
        <f t="shared" ca="1" si="137"/>
        <v>-276502770.83757192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-276502770.83757192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-1152094.8784898829</v>
      </c>
      <c r="L1938" s="444">
        <f t="shared" ca="1" si="137"/>
        <v>-277654865.71606183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-277654865.71606183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-1156895.2738169243</v>
      </c>
      <c r="L1939" s="444">
        <f t="shared" ca="1" si="137"/>
        <v>-278811760.98987877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-278811760.98987877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-1161715.6707911615</v>
      </c>
      <c r="L1940" s="444">
        <f t="shared" ca="1" si="137"/>
        <v>-279973476.66066992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-279973476.66066992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-1166556.1527527913</v>
      </c>
      <c r="L1941" s="444">
        <f t="shared" ca="1" si="137"/>
        <v>-281140032.81342274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-281140032.81342274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-1171416.8033892615</v>
      </c>
      <c r="L1942" s="444">
        <f t="shared" ca="1" si="137"/>
        <v>-282311449.61681199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-282311449.61681199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-1176297.7067367167</v>
      </c>
      <c r="L1943" s="444">
        <f t="shared" ca="1" si="137"/>
        <v>-283487747.32354873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-283487747.32354873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-1181198.947181453</v>
      </c>
      <c r="L1944" s="444">
        <f t="shared" ca="1" si="137"/>
        <v>-284668946.2707302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-284668946.2707302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-1186120.6094613757</v>
      </c>
      <c r="L1945" s="444">
        <f t="shared" ca="1" si="137"/>
        <v>-285855066.88019156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-285855066.88019156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-1191062.7786674649</v>
      </c>
      <c r="L1946" s="444">
        <f t="shared" ca="1" si="137"/>
        <v>-287046129.65885901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-287046129.65885901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-1196025.5402452459</v>
      </c>
      <c r="L1947" s="444">
        <f t="shared" ca="1" si="137"/>
        <v>-288242155.19910425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-288242155.19910425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-1201008.9799962677</v>
      </c>
      <c r="L1948" s="444">
        <f t="shared" ca="1" si="137"/>
        <v>-289443164.17910051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-289443164.17910051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-1206013.1840795854</v>
      </c>
      <c r="L1949" s="444">
        <f t="shared" ca="1" si="137"/>
        <v>-290649177.3631801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-290649177.3631801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-1211038.2390132505</v>
      </c>
      <c r="L1950" s="444">
        <f t="shared" ca="1" si="137"/>
        <v>-291860215.60219336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-291860215.60219336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-1216084.2316758055</v>
      </c>
      <c r="L1951" s="444">
        <f t="shared" ca="1" si="137"/>
        <v>-293076299.83386916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-293076299.83386916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-1221151.2493077882</v>
      </c>
      <c r="L1952" s="444">
        <f t="shared" ca="1" si="137"/>
        <v>-294297451.08317697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-294297451.08317697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-1226239.3795132374</v>
      </c>
      <c r="L1953" s="444">
        <f t="shared" ca="1" si="137"/>
        <v>-295523690.46269023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-295523690.46269023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-1231348.7102612094</v>
      </c>
      <c r="L1954" s="444">
        <f t="shared" ca="1" si="137"/>
        <v>-296755039.17295146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-296755039.17295146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-1236479.3298872977</v>
      </c>
      <c r="L1955" s="444">
        <f t="shared" ca="1" si="137"/>
        <v>-297991518.50283873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-297991518.50283873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-1241631.3270951614</v>
      </c>
      <c r="L1956" s="444">
        <f t="shared" ca="1" si="137"/>
        <v>-299233149.82993388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-299233149.82993388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-1246804.7909580579</v>
      </c>
      <c r="L1957" s="444">
        <f t="shared" ca="1" si="137"/>
        <v>-300479954.62089193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-300479954.62089193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-1251999.8109203831</v>
      </c>
      <c r="L1958" s="444">
        <f t="shared" ca="1" si="137"/>
        <v>-301731954.43181229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-301731954.43181229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-1257216.4767992178</v>
      </c>
      <c r="L1959" s="444">
        <f t="shared" ca="1" si="137"/>
        <v>-302989170.90861148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-302989170.90861148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-1262454.8787858812</v>
      </c>
      <c r="L1960" s="444">
        <f t="shared" ca="1" si="137"/>
        <v>-304251625.78739738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-304251625.78739738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-1267715.1074474892</v>
      </c>
      <c r="L1961" s="444">
        <f t="shared" ca="1" si="137"/>
        <v>-305519340.89484489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-305519340.89484489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-1272997.2537285204</v>
      </c>
      <c r="L1962" s="444">
        <f t="shared" ca="1" si="137"/>
        <v>-306792338.1485734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-306792338.1485734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-1278301.4089523891</v>
      </c>
      <c r="L1963" s="444">
        <f t="shared" ca="1" si="137"/>
        <v>-308070639.55752581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-308070639.55752581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-1283627.6648230243</v>
      </c>
      <c r="L1964" s="444">
        <f t="shared" ca="1" si="137"/>
        <v>-309354267.22234881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-309354267.22234881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-1288976.1134264534</v>
      </c>
      <c r="L1965" s="444">
        <f t="shared" ca="1" si="137"/>
        <v>-310643243.33577526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-310643243.33577526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-1294346.8472323969</v>
      </c>
      <c r="L1966" s="444">
        <f t="shared" ca="1" si="137"/>
        <v>-311937590.18300766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-311937590.18300766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-1299739.9590958653</v>
      </c>
      <c r="L1967" s="444">
        <f t="shared" ca="1" si="137"/>
        <v>-313237330.14210349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-313237330.14210349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-1305155.5422587646</v>
      </c>
      <c r="L1968" s="444">
        <f t="shared" ca="1" si="137"/>
        <v>-314542485.68436223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-314542485.68436223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-1310593.6903515093</v>
      </c>
      <c r="L1969" s="444">
        <f t="shared" ca="1" si="137"/>
        <v>-315853079.37471372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-315853079.37471372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-1316054.4973946405</v>
      </c>
      <c r="L1970" s="444">
        <f t="shared" ca="1" si="137"/>
        <v>-317169133.87210834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-317169133.87210834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-1321538.0578004513</v>
      </c>
      <c r="L1971" s="444">
        <f t="shared" ca="1" si="137"/>
        <v>-318490671.92990881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-318490671.92990881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-1327044.4663746201</v>
      </c>
      <c r="L1972" s="444">
        <f t="shared" ca="1" si="137"/>
        <v>-319817716.39628345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-319817716.39628345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-1332573.8183178478</v>
      </c>
      <c r="L1973" s="444">
        <f t="shared" ca="1" si="137"/>
        <v>-321150290.21460128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-321150290.21460128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-1338126.2092275054</v>
      </c>
      <c r="L1974" s="444">
        <f t="shared" ca="1" si="137"/>
        <v>-322488416.42382878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-322488416.42382878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-1343701.7350992865</v>
      </c>
      <c r="L1975" s="444">
        <f t="shared" ca="1" si="137"/>
        <v>-323832118.1589281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-323832118.1589281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-1349300.4923288671</v>
      </c>
      <c r="L1976" s="444">
        <f t="shared" ca="1" si="137"/>
        <v>-325181418.65125698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-325181418.65125698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-1354922.5777135708</v>
      </c>
      <c r="L1977" s="444">
        <f t="shared" ca="1" si="137"/>
        <v>-326536341.22897053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-326536341.22897053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-1360568.088454044</v>
      </c>
      <c r="L1978" s="444">
        <f t="shared" ca="1" si="137"/>
        <v>-327896909.3174246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-327896909.3174246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-1366237.1221559357</v>
      </c>
      <c r="L1979" s="444">
        <f t="shared" ca="1" si="137"/>
        <v>-329263146.43958056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-329263146.43958056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-1371929.7768315857</v>
      </c>
      <c r="L1980" s="444">
        <f t="shared" ca="1" si="137"/>
        <v>-330635076.21641213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-330635076.21641213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-1377646.1509017171</v>
      </c>
      <c r="L1981" s="444">
        <f t="shared" ca="1" si="137"/>
        <v>-332012722.36731386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-332012722.36731386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-1383386.3431971411</v>
      </c>
      <c r="L1982" s="444">
        <f t="shared" ca="1" si="137"/>
        <v>-333396108.71051103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-333396108.71051103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-1389150.4529604625</v>
      </c>
      <c r="L1983" s="444">
        <f t="shared" ca="1" si="137"/>
        <v>-334785259.16347152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-334785259.16347152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-1394938.579847798</v>
      </c>
      <c r="L1984" s="444">
        <f t="shared" ca="1" si="137"/>
        <v>-336180197.74331933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-336180197.74331933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-1400750.8239304973</v>
      </c>
      <c r="L1985" s="444">
        <f t="shared" ca="1" si="137"/>
        <v>-337580948.56724983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-337580948.56724983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-1406587.2856968744</v>
      </c>
      <c r="L1986" s="444">
        <f t="shared" ca="1" si="137"/>
        <v>-338987535.8529467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-338987535.8529467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-1412448.0660539446</v>
      </c>
      <c r="L1987" s="444">
        <f t="shared" ca="1" si="137"/>
        <v>-340399983.91900063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-340399983.91900063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-1418333.2663291693</v>
      </c>
      <c r="L1988" s="444">
        <f t="shared" ca="1" si="137"/>
        <v>-341818317.18532979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-341818317.18532979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-1424242.9882722076</v>
      </c>
      <c r="L1989" s="444">
        <f t="shared" ca="1" si="137"/>
        <v>-343242560.17360198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-343242560.17360198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-1430177.334056675</v>
      </c>
      <c r="L1990" s="444">
        <f t="shared" ca="1" si="137"/>
        <v>-344672737.50765866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-344672737.50765866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-1436136.4062819111</v>
      </c>
      <c r="L1991" s="444">
        <f t="shared" ca="1" si="137"/>
        <v>-346108873.91394055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-346108873.91394055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-1442120.3079747523</v>
      </c>
      <c r="L1992" s="444">
        <f t="shared" ca="1" si="137"/>
        <v>-347550994.2219153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-347550994.2219153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-1448129.1425913137</v>
      </c>
      <c r="L1993" s="444">
        <f t="shared" ca="1" si="137"/>
        <v>-348999123.3645066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-348999123.3645066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-1454163.0140187775</v>
      </c>
      <c r="L1994" s="444">
        <f t="shared" ca="1" si="137"/>
        <v>-350453286.37852538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-350453286.37852538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-1460222.0265771891</v>
      </c>
      <c r="L1995" s="444">
        <f t="shared" ca="1" si="137"/>
        <v>-351913508.40510255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-351913508.40510255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-1466306.2850212606</v>
      </c>
      <c r="L1996" s="444">
        <f t="shared" ca="1" si="137"/>
        <v>-353379814.6901238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-353379814.6901238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-1472415.8945421826</v>
      </c>
      <c r="L1997" s="444">
        <f t="shared" ca="1" si="137"/>
        <v>-354852230.58466595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-354852230.58466595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-1478550.9607694414</v>
      </c>
      <c r="L1998" s="444">
        <f t="shared" ca="1" si="137"/>
        <v>-356330781.54543537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-356330781.54543537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-1484711.5897726472</v>
      </c>
      <c r="L1999" s="444">
        <f t="shared" ca="1" si="137"/>
        <v>-357815493.13520801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-357815493.13520801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-1490897.8880633668</v>
      </c>
      <c r="L2000" s="444">
        <f t="shared" ca="1" si="137"/>
        <v>-359306391.02327138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-359306391.02327138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-1497109.9625969641</v>
      </c>
      <c r="L2001" s="444">
        <f t="shared" ca="1" si="137"/>
        <v>-360803500.98586833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-360803500.98586833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-1503347.9207744515</v>
      </c>
      <c r="L2002" s="444">
        <f t="shared" ca="1" si="137"/>
        <v>-362306848.90664279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-362306848.90664279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-1509611.8704443451</v>
      </c>
      <c r="L2003" s="444">
        <f t="shared" ca="1" si="137"/>
        <v>-363816460.77708715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-363816460.77708715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-1515901.9199045298</v>
      </c>
      <c r="L2004" s="444">
        <f t="shared" ca="1" si="137"/>
        <v>-365332362.69699168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-365332362.69699168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-1522218.1779041321</v>
      </c>
      <c r="L2005" s="444">
        <f t="shared" ca="1" si="137"/>
        <v>-366854580.87489581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-366854580.87489581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-1528560.7536453991</v>
      </c>
      <c r="L2006" s="444">
        <f t="shared" ca="1" si="137"/>
        <v>-368383141.62854123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-368383141.62854123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-1534929.7567855883</v>
      </c>
      <c r="L2007" s="444">
        <f t="shared" ca="1" si="137"/>
        <v>-369918071.3853268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-369918071.3853268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-1541325.2974388616</v>
      </c>
      <c r="L2008" s="444">
        <f t="shared" ca="1" si="137"/>
        <v>-371459396.68276566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-371459396.68276566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-1547747.4861781902</v>
      </c>
      <c r="L2009" s="444">
        <f t="shared" ca="1" si="137"/>
        <v>-373007144.16894388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-373007144.16894388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-1554196.4340372661</v>
      </c>
      <c r="L2010" s="444">
        <f t="shared" ca="1" si="137"/>
        <v>-374561340.60298115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-374561340.60298115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-1560672.2525124215</v>
      </c>
      <c r="L2011" s="444">
        <f t="shared" ca="1" si="137"/>
        <v>-376122012.85549355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-376122012.85549355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-1567175.0535645564</v>
      </c>
      <c r="L2012" s="444">
        <f t="shared" ca="1" si="137"/>
        <v>-377689187.90905809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-377689187.90905809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-1573704.9496210753</v>
      </c>
      <c r="L2013" s="444">
        <f t="shared" ca="1" si="137"/>
        <v>-379262892.85867918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-379262892.85867918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-1580262.0535778299</v>
      </c>
      <c r="L2014" s="444">
        <f t="shared" ca="1" si="137"/>
        <v>-380843154.91225702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-380843154.91225702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-1586846.4788010709</v>
      </c>
      <c r="L2015" s="444">
        <f t="shared" ca="1" si="137"/>
        <v>-382430001.39105809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-382430001.39105809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-1593458.3391294086</v>
      </c>
      <c r="L2016" s="444">
        <f t="shared" ca="1" si="137"/>
        <v>-384023459.73018748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-384023459.73018748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-1600097.7488757812</v>
      </c>
      <c r="L2017" s="444">
        <f t="shared" ca="1" si="137"/>
        <v>-385623557.47906327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-385623557.47906327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-1606764.8228294302</v>
      </c>
      <c r="L2018" s="444">
        <f t="shared" ca="1" si="137"/>
        <v>-387230322.3018927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-387230322.3018927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-1613459.6762578862</v>
      </c>
      <c r="L2019" s="444">
        <f t="shared" ca="1" si="137"/>
        <v>-388843781.97815061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-388843781.97815061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-1620182.4249089609</v>
      </c>
      <c r="L2020" s="444">
        <f t="shared" ca="1" si="137"/>
        <v>-390463964.40305954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-390463964.40305954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-1626933.185012748</v>
      </c>
      <c r="L2021" s="444">
        <f t="shared" ca="1" si="137"/>
        <v>-392090897.5880723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-392090897.5880723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-1633712.0732836346</v>
      </c>
      <c r="L2022" s="444">
        <f t="shared" ca="1" si="137"/>
        <v>-393724609.66135591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-393724609.66135591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-1640519.2069223162</v>
      </c>
      <c r="L2023" s="444">
        <f t="shared" ca="1" si="137"/>
        <v>-395365128.86827821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-395365128.86827821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-1647354.7036178259</v>
      </c>
      <c r="L2024" s="444">
        <f t="shared" ca="1" si="137"/>
        <v>-397012483.57189602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-397012483.57189602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-1654218.6815495668</v>
      </c>
      <c r="L2025" s="444">
        <f t="shared" ca="1" si="137"/>
        <v>-398666702.25344557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-398666702.25344557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-1661111.2593893565</v>
      </c>
      <c r="L2026" s="444">
        <f t="shared" ca="1" si="137"/>
        <v>-400327813.51283491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-400327813.51283491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-1668032.5563034788</v>
      </c>
      <c r="L2027" s="444">
        <f t="shared" ca="1" si="137"/>
        <v>-401995846.06913841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-401995846.06913841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-1674982.6919547433</v>
      </c>
      <c r="L2028" s="444">
        <f t="shared" ca="1" si="137"/>
        <v>-403670828.76109314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-403670828.76109314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-1681961.7865045548</v>
      </c>
      <c r="L2029" s="444">
        <f t="shared" ca="1" si="137"/>
        <v>-405352790.54759771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-405352790.54759771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-1688969.9606149904</v>
      </c>
      <c r="L2030" s="444">
        <f t="shared" ca="1" si="137"/>
        <v>-407041760.50821269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-407041760.50821269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-1696007.3354508861</v>
      </c>
      <c r="L2031" s="444">
        <f t="shared" ca="1" si="137"/>
        <v>-408737767.84366357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-408737767.84366357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-1703074.0326819315</v>
      </c>
      <c r="L2032" s="444">
        <f t="shared" ca="1" si="137"/>
        <v>-410440841.87634552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-410440841.87634552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-1710170.1744847728</v>
      </c>
      <c r="L2033" s="444">
        <f t="shared" ca="1" si="137"/>
        <v>-412151012.0508303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-412151012.0508303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-1717295.8835451263</v>
      </c>
      <c r="L2034" s="444">
        <f t="shared" ca="1" si="137"/>
        <v>-413868307.93437541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-413868307.93437541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-1724451.2830598976</v>
      </c>
      <c r="L2035" s="444">
        <f t="shared" ca="1" si="137"/>
        <v>-415592759.2174353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-415592759.2174353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-1731636.4967393137</v>
      </c>
      <c r="L2036" s="444">
        <f t="shared" ca="1" si="137"/>
        <v>-417324395.71417463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-417324395.71417463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-1738851.6488090609</v>
      </c>
      <c r="L2037" s="444">
        <f t="shared" ca="1" si="137"/>
        <v>-419063247.3629837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-419063247.3629837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-1746096.8640124321</v>
      </c>
      <c r="L2038" s="444">
        <f t="shared" ca="1" si="137"/>
        <v>-420809344.22699612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-420809344.22699612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-1753372.2676124836</v>
      </c>
      <c r="L2039" s="444">
        <f t="shared" ca="1" si="137"/>
        <v>-422562716.49460858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-422562716.49460858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-1760677.9853942024</v>
      </c>
      <c r="L2040" s="444">
        <f t="shared" ca="1" si="137"/>
        <v>-424323394.48000276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-424323394.48000276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-1768014.1436666781</v>
      </c>
      <c r="L2041" s="444">
        <f t="shared" ca="1" si="137"/>
        <v>-426091408.62366945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-426091408.62366945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-1775380.8692652893</v>
      </c>
      <c r="L2042" s="444">
        <f t="shared" ca="1" si="137"/>
        <v>-427866789.49293476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-427866789.49293476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-1782778.2895538951</v>
      </c>
      <c r="L2043" s="444">
        <f t="shared" ca="1" si="137"/>
        <v>-429649567.78248864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-429649567.78248864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-1790206.5324270357</v>
      </c>
      <c r="L2044" s="444">
        <f t="shared" ca="1" si="137"/>
        <v>-431439774.31491566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-431439774.31491566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-1797665.7263121486</v>
      </c>
      <c r="L2045" s="444">
        <f t="shared" ca="1" si="137"/>
        <v>-433237440.04122782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-433237440.04122782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-1805156.0001717822</v>
      </c>
      <c r="L2046" s="444">
        <f t="shared" ca="1" si="137"/>
        <v>-435042596.0413996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-435042596.0413996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-1812677.4835058318</v>
      </c>
      <c r="L2047" s="444">
        <f t="shared" ca="1" si="137"/>
        <v>-436855273.52490544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-436855273.52490544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-1820230.3063537728</v>
      </c>
      <c r="L2048" s="444">
        <f t="shared" ref="L2048:L2302" ca="1" si="142">I2048-J2048+K2048</f>
        <v>-438675503.83125919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-438675503.83125919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-1827814.5992969132</v>
      </c>
      <c r="L2049" s="444">
        <f t="shared" ca="1" si="142"/>
        <v>-440503318.43055612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-440503318.43055612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-1835430.4934606506</v>
      </c>
      <c r="L2050" s="444">
        <f t="shared" ca="1" si="142"/>
        <v>-442338748.92401677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-442338748.92401677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-1843078.1205167365</v>
      </c>
      <c r="L2051" s="444">
        <f t="shared" ca="1" si="142"/>
        <v>-444181827.04453349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-444181827.04453349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-1850757.6126855558</v>
      </c>
      <c r="L2052" s="444">
        <f t="shared" ca="1" si="142"/>
        <v>-446032584.65721905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-446032584.65721905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-1858469.1027384128</v>
      </c>
      <c r="L2053" s="444">
        <f t="shared" ca="1" si="142"/>
        <v>-447891053.75995749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-447891053.75995749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-1866212.7239998227</v>
      </c>
      <c r="L2054" s="444">
        <f t="shared" ca="1" si="142"/>
        <v>-449757266.48395729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-449757266.48395729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-1873988.6103498221</v>
      </c>
      <c r="L2055" s="444">
        <f t="shared" ca="1" si="142"/>
        <v>-451631255.09430712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-451631255.09430712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-1881796.8962262799</v>
      </c>
      <c r="L2056" s="444">
        <f t="shared" ca="1" si="142"/>
        <v>-453513051.99053341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-453513051.99053341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-1889637.7166272225</v>
      </c>
      <c r="L2057" s="444">
        <f t="shared" ca="1" si="142"/>
        <v>-455402689.70716065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-455402689.70716065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-1897511.2071131696</v>
      </c>
      <c r="L2058" s="444">
        <f t="shared" ca="1" si="142"/>
        <v>-457300200.9142738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-457300200.9142738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-1905417.5038094739</v>
      </c>
      <c r="L2059" s="444">
        <f t="shared" ca="1" si="142"/>
        <v>-459205618.41808325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-459205618.41808325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-1913356.7434086802</v>
      </c>
      <c r="L2060" s="444">
        <f t="shared" ca="1" si="142"/>
        <v>-461118975.16149193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-461118975.16149193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-1921329.0631728827</v>
      </c>
      <c r="L2061" s="444">
        <f t="shared" ca="1" si="142"/>
        <v>-463040304.22466481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-463040304.22466481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-1929334.6009361036</v>
      </c>
      <c r="L2062" s="444">
        <f t="shared" ca="1" si="142"/>
        <v>-464969638.82560092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-464969638.82560092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-1937373.4951066708</v>
      </c>
      <c r="L2063" s="444">
        <f t="shared" ca="1" si="142"/>
        <v>-466907012.32070762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-466907012.32070762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-1945445.884669615</v>
      </c>
      <c r="L2064" s="444">
        <f t="shared" ca="1" si="142"/>
        <v>-468852458.20537722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-468852458.20537722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-1953551.9091890717</v>
      </c>
      <c r="L2065" s="444">
        <f t="shared" ca="1" si="142"/>
        <v>-470806010.11456627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-470806010.11456627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-1961691.7088106924</v>
      </c>
      <c r="L2066" s="444">
        <f t="shared" ca="1" si="142"/>
        <v>-472767701.82337695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-472767701.82337695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-1969865.4242640706</v>
      </c>
      <c r="L2067" s="444">
        <f t="shared" ca="1" si="142"/>
        <v>-474737567.24764103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-474737567.24764103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-1978073.1968651707</v>
      </c>
      <c r="L2068" s="444">
        <f t="shared" ca="1" si="142"/>
        <v>-476715640.44450617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-476715640.44450617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-1986315.1685187756</v>
      </c>
      <c r="L2069" s="444">
        <f t="shared" ca="1" si="142"/>
        <v>-478701955.61302495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-478701955.61302495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-1994591.481720937</v>
      </c>
      <c r="L2070" s="444">
        <f t="shared" ca="1" si="142"/>
        <v>-480696547.09474587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-480696547.09474587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-2002902.2795614412</v>
      </c>
      <c r="L2071" s="444">
        <f t="shared" ca="1" si="142"/>
        <v>-482699449.37430733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-482699449.37430733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-2011247.7057262803</v>
      </c>
      <c r="L2072" s="444">
        <f t="shared" ca="1" si="142"/>
        <v>-484710697.0800336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-484710697.0800336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-2019627.9045001399</v>
      </c>
      <c r="L2073" s="444">
        <f t="shared" ca="1" si="142"/>
        <v>-486730324.98453373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-486730324.98453373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-2028043.0207688902</v>
      </c>
      <c r="L2074" s="444">
        <f t="shared" ca="1" si="142"/>
        <v>-488758368.00530261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-488758368.00530261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-2036493.2000220942</v>
      </c>
      <c r="L2075" s="444">
        <f t="shared" ca="1" si="142"/>
        <v>-490794861.20532471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-490794861.20532471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-2044978.5883555196</v>
      </c>
      <c r="L2076" s="444">
        <f t="shared" ca="1" si="142"/>
        <v>-492839839.79368025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-492839839.79368025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-2053499.3324736676</v>
      </c>
      <c r="L2077" s="444">
        <f t="shared" ca="1" si="142"/>
        <v>-494893339.12615395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-494893339.12615395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-2062055.5796923079</v>
      </c>
      <c r="L2078" s="444">
        <f t="shared" ca="1" si="142"/>
        <v>-496955394.70584625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-496955394.70584625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-2070647.4779410257</v>
      </c>
      <c r="L2079" s="444">
        <f t="shared" ca="1" si="142"/>
        <v>-499026042.18378729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-499026042.18378729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-2079275.1757657803</v>
      </c>
      <c r="L2080" s="444">
        <f t="shared" ca="1" si="142"/>
        <v>-501105317.35955304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-501105317.35955304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-2087938.8223314707</v>
      </c>
      <c r="L2081" s="444">
        <f t="shared" ca="1" si="142"/>
        <v>-503193256.18188453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-503193256.18188453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-2096638.567424519</v>
      </c>
      <c r="L2082" s="444">
        <f t="shared" ca="1" si="142"/>
        <v>-505289894.74930906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-505289894.74930906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-2105374.5614554542</v>
      </c>
      <c r="L2083" s="444">
        <f t="shared" ca="1" si="142"/>
        <v>-507395269.31076449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-507395269.31076449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-2114146.9554615188</v>
      </c>
      <c r="L2084" s="444">
        <f t="shared" ca="1" si="142"/>
        <v>-509509416.26622599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-509509416.26622599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-2122955.9011092749</v>
      </c>
      <c r="L2085" s="444">
        <f t="shared" ca="1" si="142"/>
        <v>-511632372.16733527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-511632372.16733527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-2131801.5506972307</v>
      </c>
      <c r="L2086" s="444">
        <f t="shared" ca="1" si="142"/>
        <v>-513764173.71803248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-513764173.71803248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-2140684.0571584688</v>
      </c>
      <c r="L2087" s="444">
        <f t="shared" ca="1" si="142"/>
        <v>-515904857.77519095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-515904857.77519095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-2149603.574063296</v>
      </c>
      <c r="L2088" s="444">
        <f t="shared" ca="1" si="142"/>
        <v>-518054461.34925425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-518054461.34925425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-2158560.2556218924</v>
      </c>
      <c r="L2089" s="444">
        <f t="shared" ca="1" si="142"/>
        <v>-520213021.60487616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-520213021.60487616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-2167554.2566869836</v>
      </c>
      <c r="L2090" s="444">
        <f t="shared" ca="1" si="142"/>
        <v>-522380575.86156315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-522380575.86156315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-2176585.7327565132</v>
      </c>
      <c r="L2091" s="444">
        <f t="shared" ca="1" si="142"/>
        <v>-524557161.59431964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-524557161.59431964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-2185654.8399763317</v>
      </c>
      <c r="L2092" s="444">
        <f t="shared" ca="1" si="142"/>
        <v>-526742816.43429595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-526742816.43429595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-2194761.7351428997</v>
      </c>
      <c r="L2093" s="444">
        <f t="shared" ca="1" si="142"/>
        <v>-528937578.16943884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-528937578.16943884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-2203906.5757059953</v>
      </c>
      <c r="L2094" s="444">
        <f t="shared" ca="1" si="142"/>
        <v>-531141484.74514484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-531141484.74514484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-2213089.5197714367</v>
      </c>
      <c r="L2095" s="444">
        <f t="shared" ca="1" si="142"/>
        <v>-533354574.2649163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-533354574.2649163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-2222310.726103818</v>
      </c>
      <c r="L2096" s="444">
        <f t="shared" ca="1" si="142"/>
        <v>-535576884.99102014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-535576884.99102014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-2231570.3541292506</v>
      </c>
      <c r="L2097" s="444">
        <f t="shared" ca="1" si="142"/>
        <v>-537808455.3451494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-537808455.3451494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-2240868.5639381222</v>
      </c>
      <c r="L2098" s="444">
        <f t="shared" ca="1" si="142"/>
        <v>-540049323.90908754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-540049323.90908754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-2250205.5162878647</v>
      </c>
      <c r="L2099" s="444">
        <f t="shared" ca="1" si="142"/>
        <v>-542299529.42537546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-542299529.42537546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-2259581.3726057312</v>
      </c>
      <c r="L2100" s="444">
        <f t="shared" ca="1" si="142"/>
        <v>-544559110.79798114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-544559110.79798114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-2268996.2949915882</v>
      </c>
      <c r="L2101" s="444">
        <f t="shared" ca="1" si="142"/>
        <v>-546828107.09297276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-546828107.09297276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-2278450.4462207197</v>
      </c>
      <c r="L2102" s="444">
        <f t="shared" ca="1" si="142"/>
        <v>-549106557.53919351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-549106557.53919351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-2287943.9897466395</v>
      </c>
      <c r="L2103" s="444">
        <f t="shared" ca="1" si="142"/>
        <v>-551394501.5289402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-551394501.5289402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-2297477.0897039175</v>
      </c>
      <c r="L2104" s="444">
        <f t="shared" ca="1" si="142"/>
        <v>-553691978.61864412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-553691978.61864412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-2307049.9109110171</v>
      </c>
      <c r="L2105" s="444">
        <f t="shared" ca="1" si="142"/>
        <v>-555999028.52955508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-555999028.52955508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-2316662.6188731464</v>
      </c>
      <c r="L2106" s="444">
        <f t="shared" ca="1" si="142"/>
        <v>-558315691.1484282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-558315691.1484282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-2326315.3797851177</v>
      </c>
      <c r="L2107" s="444">
        <f t="shared" ca="1" si="142"/>
        <v>-560642006.52821326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-560642006.52821326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-2336008.3605342219</v>
      </c>
      <c r="L2108" s="444">
        <f t="shared" ca="1" si="142"/>
        <v>-562978014.88874745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-562978014.88874745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-2345741.7287031142</v>
      </c>
      <c r="L2109" s="444">
        <f t="shared" ca="1" si="142"/>
        <v>-565323756.61745059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-565323756.61745059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-2355515.652572711</v>
      </c>
      <c r="L2110" s="444">
        <f t="shared" ca="1" si="142"/>
        <v>-567679272.27002335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-567679272.27002335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-2365330.3011250971</v>
      </c>
      <c r="L2111" s="444">
        <f t="shared" ca="1" si="142"/>
        <v>-570044602.5711484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-570044602.5711484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-2375185.8440464516</v>
      </c>
      <c r="L2112" s="444">
        <f t="shared" ca="1" si="142"/>
        <v>-572419788.41519487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-572419788.41519487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-2385082.4517299784</v>
      </c>
      <c r="L2113" s="444">
        <f t="shared" ca="1" si="142"/>
        <v>-574804870.86692488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-574804870.86692488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-2395020.2952788537</v>
      </c>
      <c r="L2114" s="444">
        <f t="shared" ca="1" si="142"/>
        <v>-577199891.16220379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-577199891.16220379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-2404999.5465091825</v>
      </c>
      <c r="L2115" s="444">
        <f t="shared" ca="1" si="142"/>
        <v>-579604890.70871294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-579604890.70871294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-2415020.3779529706</v>
      </c>
      <c r="L2116" s="444">
        <f t="shared" ca="1" si="142"/>
        <v>-582019911.08666587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-582019911.08666587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-2425082.9628611077</v>
      </c>
      <c r="L2117" s="444">
        <f t="shared" ca="1" si="142"/>
        <v>-584444994.04952693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-584444994.04952693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-2435187.4752063621</v>
      </c>
      <c r="L2118" s="444">
        <f t="shared" ca="1" si="142"/>
        <v>-586880181.5247333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-586880181.5247333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-2445334.0896863886</v>
      </c>
      <c r="L2119" s="444">
        <f t="shared" ca="1" si="142"/>
        <v>-589325515.6144197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-589325515.6144197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-2455522.9817267489</v>
      </c>
      <c r="L2120" s="444">
        <f t="shared" ca="1" si="142"/>
        <v>-591781038.59614646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-591781038.59614646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-2465754.3274839437</v>
      </c>
      <c r="L2121" s="444">
        <f t="shared" ca="1" si="142"/>
        <v>-594246792.92363036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-594246792.92363036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-2476028.3038484599</v>
      </c>
      <c r="L2122" s="444">
        <f t="shared" ca="1" si="142"/>
        <v>-596722821.22747886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-596722821.22747886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-2486345.0884478288</v>
      </c>
      <c r="L2123" s="444">
        <f t="shared" ca="1" si="142"/>
        <v>-599209166.31592667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-599209166.31592667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-2496704.8596496945</v>
      </c>
      <c r="L2124" s="444">
        <f t="shared" ca="1" si="142"/>
        <v>-601705871.17557633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-601705871.17557633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-2507107.7965649012</v>
      </c>
      <c r="L2125" s="444">
        <f t="shared" ca="1" si="142"/>
        <v>-604212978.97214127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-604212978.97214127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-2517554.0790505884</v>
      </c>
      <c r="L2126" s="444">
        <f t="shared" ca="1" si="142"/>
        <v>-606730533.05119181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-606730533.05119181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-2528043.8877132991</v>
      </c>
      <c r="L2127" s="444">
        <f t="shared" ca="1" si="142"/>
        <v>-609258576.93890512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-609258576.93890512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-2538577.4039121047</v>
      </c>
      <c r="L2128" s="444">
        <f t="shared" ca="1" si="142"/>
        <v>-611797154.34281719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-611797154.34281719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-2549154.8097617384</v>
      </c>
      <c r="L2129" s="444">
        <f t="shared" ca="1" si="142"/>
        <v>-614346309.15257895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-614346309.15257895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-2559776.2881357456</v>
      </c>
      <c r="L2130" s="444">
        <f t="shared" ca="1" si="142"/>
        <v>-616906085.44071472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-616906085.44071472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-2570442.0226696446</v>
      </c>
      <c r="L2131" s="444">
        <f t="shared" ca="1" si="142"/>
        <v>-619476527.46338439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-619476527.46338439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-2581152.1977641014</v>
      </c>
      <c r="L2132" s="444">
        <f t="shared" ca="1" si="142"/>
        <v>-622057679.66114855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-622057679.66114855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-2591906.9985881187</v>
      </c>
      <c r="L2133" s="444">
        <f t="shared" ca="1" si="142"/>
        <v>-624649586.65973663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-624649586.65973663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-2602706.6110822358</v>
      </c>
      <c r="L2134" s="444">
        <f t="shared" ca="1" si="142"/>
        <v>-627252293.27081883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-627252293.27081883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-2613551.2219617451</v>
      </c>
      <c r="L2135" s="444">
        <f t="shared" ca="1" si="142"/>
        <v>-629865844.49278057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-629865844.49278057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-2624441.018719919</v>
      </c>
      <c r="L2136" s="444">
        <f t="shared" ca="1" si="142"/>
        <v>-632490285.51150048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-632490285.51150048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-2635376.1896312521</v>
      </c>
      <c r="L2137" s="444">
        <f t="shared" ca="1" si="142"/>
        <v>-635125661.7011317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-635125661.7011317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-2646356.9237547154</v>
      </c>
      <c r="L2138" s="444">
        <f t="shared" ca="1" si="142"/>
        <v>-637772018.62488639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-637772018.62488639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-2657383.4109370266</v>
      </c>
      <c r="L2139" s="444">
        <f t="shared" ca="1" si="142"/>
        <v>-640429402.03582346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-640429402.03582346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-2668455.8418159313</v>
      </c>
      <c r="L2140" s="444">
        <f t="shared" ca="1" si="142"/>
        <v>-643097857.87763941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-643097857.87763941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-2679574.4078234974</v>
      </c>
      <c r="L2141" s="444">
        <f t="shared" ca="1" si="142"/>
        <v>-645777432.28546286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-645777432.28546286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-2690739.3011894287</v>
      </c>
      <c r="L2142" s="444">
        <f t="shared" ca="1" si="142"/>
        <v>-648468171.58665228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-648468171.58665228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-2701950.7149443845</v>
      </c>
      <c r="L2143" s="444">
        <f t="shared" ca="1" si="142"/>
        <v>-651170122.30159664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-651170122.30159664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-2713208.8429233194</v>
      </c>
      <c r="L2144" s="444">
        <f t="shared" ca="1" si="142"/>
        <v>-653883331.14451993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-653883331.14451993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-2724513.8797688331</v>
      </c>
      <c r="L2145" s="444">
        <f t="shared" ca="1" si="142"/>
        <v>-656607845.02428877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-656607845.02428877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-2735866.0209345366</v>
      </c>
      <c r="L2146" s="444">
        <f t="shared" ca="1" si="142"/>
        <v>-659343711.04522336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-659343711.04522336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-2747265.4626884307</v>
      </c>
      <c r="L2147" s="444">
        <f t="shared" ca="1" si="142"/>
        <v>-662090976.5079118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-662090976.5079118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-2758712.4021162991</v>
      </c>
      <c r="L2148" s="444">
        <f t="shared" ca="1" si="142"/>
        <v>-664849688.9100281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-664849688.9100281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-2770207.0371251171</v>
      </c>
      <c r="L2149" s="444">
        <f t="shared" ca="1" si="142"/>
        <v>-667619895.94715321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-667619895.94715321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-2781749.5664464715</v>
      </c>
      <c r="L2150" s="444">
        <f t="shared" ca="1" si="142"/>
        <v>-670401645.51359963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-670401645.51359963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-2793340.1896399986</v>
      </c>
      <c r="L2151" s="444">
        <f t="shared" ca="1" si="142"/>
        <v>-673194985.70323968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-673194985.70323968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-2804979.1070968318</v>
      </c>
      <c r="L2152" s="444">
        <f t="shared" ca="1" si="142"/>
        <v>-675999964.81033647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-675999964.81033647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-2816666.5200430686</v>
      </c>
      <c r="L2153" s="444">
        <f t="shared" ca="1" si="142"/>
        <v>-678816631.33037949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-678816631.33037949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-2828402.6305432478</v>
      </c>
      <c r="L2154" s="444">
        <f t="shared" ca="1" si="142"/>
        <v>-681645033.96092272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-681645033.96092272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-2840187.6415038444</v>
      </c>
      <c r="L2155" s="444">
        <f t="shared" ca="1" si="142"/>
        <v>-684485221.60242653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-684485221.60242653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-2852021.7566767773</v>
      </c>
      <c r="L2156" s="444">
        <f t="shared" ca="1" si="142"/>
        <v>-687337243.35910332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-687337243.35910332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-2863905.1806629305</v>
      </c>
      <c r="L2157" s="444">
        <f t="shared" ca="1" si="142"/>
        <v>-690201148.53976631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-690201148.53976631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-2875838.1189156929</v>
      </c>
      <c r="L2158" s="444">
        <f t="shared" ca="1" si="142"/>
        <v>-693076986.65868199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-693076986.65868199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-2887820.7777445083</v>
      </c>
      <c r="L2159" s="444">
        <f t="shared" ca="1" si="142"/>
        <v>-695964807.43642652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-695964807.43642652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-2899853.3643184439</v>
      </c>
      <c r="L2160" s="444">
        <f t="shared" ca="1" si="142"/>
        <v>-698864660.80074501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-698864660.80074501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-2911936.086669771</v>
      </c>
      <c r="L2161" s="444">
        <f t="shared" ca="1" si="142"/>
        <v>-701776596.88741481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-701776596.88741481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-2924069.1536975615</v>
      </c>
      <c r="L2162" s="444">
        <f t="shared" ca="1" si="142"/>
        <v>-704700666.04111242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-704700666.04111242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-2936252.7751713018</v>
      </c>
      <c r="L2163" s="444">
        <f t="shared" ca="1" si="142"/>
        <v>-707636918.8162837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-707636918.8162837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-2948487.1617345153</v>
      </c>
      <c r="L2164" s="444">
        <f t="shared" ca="1" si="142"/>
        <v>-710585405.97801816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-710585405.97801816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-2960772.524908409</v>
      </c>
      <c r="L2165" s="444">
        <f t="shared" ca="1" si="142"/>
        <v>-713546178.50292659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-713546178.50292659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-2973109.0770955272</v>
      </c>
      <c r="L2166" s="444">
        <f t="shared" ca="1" si="142"/>
        <v>-716519287.5800221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-716519287.5800221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-2985497.0315834256</v>
      </c>
      <c r="L2167" s="444">
        <f t="shared" ca="1" si="142"/>
        <v>-719504784.61160553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-719504784.61160553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-2997936.6025483562</v>
      </c>
      <c r="L2168" s="444">
        <f t="shared" ca="1" si="142"/>
        <v>-722502721.21415389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-722502721.21415389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-3010428.0050589745</v>
      </c>
      <c r="L2169" s="444">
        <f t="shared" ca="1" si="142"/>
        <v>-725513149.21921289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-725513149.21921289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-3022971.4550800538</v>
      </c>
      <c r="L2170" s="444">
        <f t="shared" ca="1" si="142"/>
        <v>-728536120.67429292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-728536120.67429292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-3035567.1694762204</v>
      </c>
      <c r="L2171" s="444">
        <f t="shared" ca="1" si="142"/>
        <v>-731571687.84376919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-731571687.84376919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-3048215.3660157048</v>
      </c>
      <c r="L2172" s="444">
        <f t="shared" ca="1" si="142"/>
        <v>-734619903.20978487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-734619903.20978487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-3060916.2633741037</v>
      </c>
      <c r="L2173" s="444">
        <f t="shared" ca="1" si="142"/>
        <v>-737680819.47315896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-737680819.47315896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-3073670.0811381624</v>
      </c>
      <c r="L2174" s="444">
        <f t="shared" ca="1" si="142"/>
        <v>-740754489.55429709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-740754489.55429709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-3086477.0398095711</v>
      </c>
      <c r="L2175" s="444">
        <f t="shared" ca="1" si="142"/>
        <v>-743840966.59410667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-743840966.59410667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-3099337.3608087776</v>
      </c>
      <c r="L2176" s="444">
        <f t="shared" ca="1" si="142"/>
        <v>-746940303.9549154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-746940303.9549154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-3112251.2664788142</v>
      </c>
      <c r="L2177" s="444">
        <f t="shared" ca="1" si="142"/>
        <v>-750052555.22139418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-750052555.22139418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-3125218.9800891425</v>
      </c>
      <c r="L2178" s="444">
        <f t="shared" ca="1" si="142"/>
        <v>-753177774.20148337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-753177774.20148337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-3138240.7258395138</v>
      </c>
      <c r="L2179" s="444">
        <f t="shared" ca="1" si="142"/>
        <v>-756316014.92732286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-756316014.92732286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-3151316.7288638451</v>
      </c>
      <c r="L2180" s="444">
        <f t="shared" ca="1" si="142"/>
        <v>-759467331.6561867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-759467331.6561867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-3164447.2152341111</v>
      </c>
      <c r="L2181" s="444">
        <f t="shared" ca="1" si="142"/>
        <v>-762631778.87142086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-762631778.87142086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-3177632.4119642535</v>
      </c>
      <c r="L2182" s="444">
        <f t="shared" ca="1" si="142"/>
        <v>-765809411.28338516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-765809411.28338516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-3190872.5470141047</v>
      </c>
      <c r="L2183" s="444">
        <f t="shared" ca="1" si="142"/>
        <v>-769000283.83039927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-769000283.83039927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-3204167.8492933302</v>
      </c>
      <c r="L2184" s="444">
        <f t="shared" ca="1" si="142"/>
        <v>-772204451.67969263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-772204451.67969263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-3217518.5486653857</v>
      </c>
      <c r="L2185" s="444">
        <f t="shared" ca="1" si="142"/>
        <v>-775421970.22835803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-775421970.22835803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-3230924.8759514918</v>
      </c>
      <c r="L2186" s="444">
        <f t="shared" ca="1" si="142"/>
        <v>-778652895.10430956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-778652895.10430956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-3244387.0629346231</v>
      </c>
      <c r="L2187" s="444">
        <f t="shared" ca="1" si="142"/>
        <v>-781897282.1672442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-781897282.1672442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-3257905.3423635173</v>
      </c>
      <c r="L2188" s="444">
        <f t="shared" ca="1" si="142"/>
        <v>-785155187.50960767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-785155187.50960767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-3271479.9479566985</v>
      </c>
      <c r="L2189" s="444">
        <f t="shared" ca="1" si="142"/>
        <v>-788426667.45756435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-788426667.45756435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-3285111.1144065182</v>
      </c>
      <c r="L2190" s="444">
        <f t="shared" ca="1" si="142"/>
        <v>-791711778.57197082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-791711778.57197082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-3298799.0773832118</v>
      </c>
      <c r="L2191" s="444">
        <f t="shared" ca="1" si="142"/>
        <v>-795010577.64935398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-795010577.64935398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-3312544.0735389749</v>
      </c>
      <c r="L2192" s="444">
        <f t="shared" ca="1" si="142"/>
        <v>-798323121.722893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-798323121.722893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-3326346.340512054</v>
      </c>
      <c r="L2193" s="444">
        <f t="shared" ca="1" si="142"/>
        <v>-801649468.06340504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-801649468.06340504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-3340206.1169308545</v>
      </c>
      <c r="L2194" s="444">
        <f t="shared" ca="1" si="142"/>
        <v>-804989674.18033588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-804989674.18033588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-3354123.642418066</v>
      </c>
      <c r="L2195" s="444">
        <f t="shared" ca="1" si="142"/>
        <v>-808343797.82275391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-808343797.82275391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-3368099.1575948079</v>
      </c>
      <c r="L2196" s="444">
        <f t="shared" ca="1" si="142"/>
        <v>-811711896.98034871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-811711896.98034871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-3382132.9040847863</v>
      </c>
      <c r="L2197" s="444">
        <f t="shared" ca="1" si="142"/>
        <v>-815094029.88443351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-815094029.88443351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-3396225.1245184727</v>
      </c>
      <c r="L2198" s="444">
        <f t="shared" ca="1" si="142"/>
        <v>-818490255.00895202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-818490255.00895202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-3410376.0625372999</v>
      </c>
      <c r="L2199" s="444">
        <f t="shared" ca="1" si="142"/>
        <v>-821900631.07148933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-821900631.07148933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-3424585.9627978723</v>
      </c>
      <c r="L2200" s="444">
        <f t="shared" ca="1" si="142"/>
        <v>-825325217.03428721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-825325217.03428721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-3438855.0709761968</v>
      </c>
      <c r="L2201" s="444">
        <f t="shared" ca="1" si="142"/>
        <v>-828764072.10526335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-828764072.10526335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-3453183.6337719304</v>
      </c>
      <c r="L2202" s="444">
        <f t="shared" ca="1" si="142"/>
        <v>-832217255.73903525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-832217255.73903525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-3467571.8989126468</v>
      </c>
      <c r="L2203" s="444">
        <f t="shared" ca="1" si="142"/>
        <v>-835684827.63794792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-835684827.63794792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-3482020.1151581164</v>
      </c>
      <c r="L2204" s="444">
        <f t="shared" ca="1" si="142"/>
        <v>-839166847.753106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-839166847.753106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-3496528.5323046083</v>
      </c>
      <c r="L2205" s="444">
        <f t="shared" ca="1" si="142"/>
        <v>-842663376.28541064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-842663376.28541064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-3511097.4011892113</v>
      </c>
      <c r="L2206" s="444">
        <f t="shared" ca="1" si="142"/>
        <v>-846174473.68659985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-846174473.68659985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-3525726.9736941662</v>
      </c>
      <c r="L2207" s="444">
        <f t="shared" ca="1" si="142"/>
        <v>-849700200.66029406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-849700200.66029406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-3540417.5027512256</v>
      </c>
      <c r="L2208" s="444">
        <f t="shared" ca="1" si="142"/>
        <v>-853240618.16304529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-853240618.16304529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-3555169.2423460218</v>
      </c>
      <c r="L2209" s="444">
        <f t="shared" ca="1" si="142"/>
        <v>-856795787.40539134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-856795787.40539134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-3569982.4475224637</v>
      </c>
      <c r="L2210" s="444">
        <f t="shared" ca="1" si="142"/>
        <v>-860365769.85291386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-860365769.85291386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-3584857.3743871413</v>
      </c>
      <c r="L2211" s="444">
        <f t="shared" ca="1" si="142"/>
        <v>-863950627.227301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-863950627.227301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-3599794.2801137543</v>
      </c>
      <c r="L2212" s="444">
        <f t="shared" ca="1" si="142"/>
        <v>-867550421.5074147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-867550421.5074147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-3614793.4229475614</v>
      </c>
      <c r="L2213" s="444">
        <f t="shared" ca="1" si="142"/>
        <v>-871165214.93036222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-871165214.93036222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-3629855.0622098423</v>
      </c>
      <c r="L2214" s="444">
        <f t="shared" ca="1" si="142"/>
        <v>-874795069.99257207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-874795069.99257207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-3644979.4583023842</v>
      </c>
      <c r="L2215" s="444">
        <f t="shared" ca="1" si="142"/>
        <v>-878440049.45087445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-878440049.45087445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-3660166.872711977</v>
      </c>
      <c r="L2216" s="444">
        <f t="shared" ca="1" si="142"/>
        <v>-882100216.32358646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-882100216.32358646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-3675417.5680149435</v>
      </c>
      <c r="L2217" s="444">
        <f t="shared" ca="1" si="142"/>
        <v>-885775633.89160144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-885775633.89160144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-3690731.8078816724</v>
      </c>
      <c r="L2218" s="444">
        <f t="shared" ca="1" si="142"/>
        <v>-889466365.69948316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-889466365.69948316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-3706109.85708118</v>
      </c>
      <c r="L2219" s="444">
        <f t="shared" ca="1" si="142"/>
        <v>-893172475.55656433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-893172475.55656433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-3721551.9814856849</v>
      </c>
      <c r="L2220" s="444">
        <f t="shared" ca="1" si="142"/>
        <v>-896894027.53805006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-896894027.53805006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-3737058.4480752083</v>
      </c>
      <c r="L2221" s="444">
        <f t="shared" ca="1" si="142"/>
        <v>-900631085.98612523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-900631085.98612523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-3752629.524942189</v>
      </c>
      <c r="L2222" s="444">
        <f t="shared" ca="1" si="142"/>
        <v>-904383715.51106739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-904383715.51106739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-3768265.4812961142</v>
      </c>
      <c r="L2223" s="444">
        <f t="shared" ca="1" si="142"/>
        <v>-908151980.99236345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-908151980.99236345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-3783966.5874681808</v>
      </c>
      <c r="L2224" s="444">
        <f t="shared" ca="1" si="142"/>
        <v>-911935947.5798316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-911935947.5798316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-3799733.1149159647</v>
      </c>
      <c r="L2225" s="444">
        <f t="shared" ca="1" si="142"/>
        <v>-915735680.69474757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-915735680.69474757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-3815565.3362281141</v>
      </c>
      <c r="L2226" s="444">
        <f t="shared" ca="1" si="142"/>
        <v>-919551246.0309757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-919551246.0309757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-3831463.5251290654</v>
      </c>
      <c r="L2227" s="444">
        <f t="shared" ca="1" si="142"/>
        <v>-923382709.55610478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-923382709.55610478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-3847427.9564837702</v>
      </c>
      <c r="L2228" s="444">
        <f t="shared" ca="1" si="142"/>
        <v>-927230137.5125885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-927230137.5125885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-3863458.9063024521</v>
      </c>
      <c r="L2229" s="444">
        <f t="shared" ca="1" si="142"/>
        <v>-931093596.41889095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-931093596.41889095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-3879556.6517453785</v>
      </c>
      <c r="L2230" s="444">
        <f t="shared" ca="1" si="142"/>
        <v>-934973153.07063627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-934973153.07063627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-3895721.4711276512</v>
      </c>
      <c r="L2231" s="444">
        <f t="shared" ca="1" si="142"/>
        <v>-938868874.5417639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-938868874.5417639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-3911953.6439240156</v>
      </c>
      <c r="L2232" s="444">
        <f t="shared" ca="1" si="142"/>
        <v>-942780828.1856879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-942780828.1856879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-3928253.4507736997</v>
      </c>
      <c r="L2233" s="444">
        <f t="shared" ca="1" si="142"/>
        <v>-946709081.63646162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-946709081.63646162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-3944621.1734852567</v>
      </c>
      <c r="L2234" s="444">
        <f t="shared" ca="1" si="142"/>
        <v>-950653702.80994689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-950653702.80994689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-3961057.0950414455</v>
      </c>
      <c r="L2235" s="444">
        <f t="shared" ca="1" si="142"/>
        <v>-954614759.90498829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-954614759.90498829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-3977561.4996041171</v>
      </c>
      <c r="L2236" s="444">
        <f t="shared" ca="1" si="142"/>
        <v>-958592321.40459239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-958592321.40459239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-3994134.6725191348</v>
      </c>
      <c r="L2237" s="444">
        <f t="shared" ca="1" si="142"/>
        <v>-962586456.07711148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-962586456.07711148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-4010776.9003212978</v>
      </c>
      <c r="L2238" s="444">
        <f t="shared" ca="1" si="142"/>
        <v>-966597232.97743273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-966597232.97743273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-4027488.4707393032</v>
      </c>
      <c r="L2239" s="444">
        <f t="shared" ca="1" si="142"/>
        <v>-970624721.44817197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-970624721.44817197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-4044269.6727007162</v>
      </c>
      <c r="L2240" s="444">
        <f t="shared" ca="1" si="142"/>
        <v>-974668991.12087274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-974668991.12087274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-4061120.7963369698</v>
      </c>
      <c r="L2241" s="444">
        <f t="shared" ca="1" si="142"/>
        <v>-978730111.91720974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-978730111.91720974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-4078042.1329883733</v>
      </c>
      <c r="L2242" s="444">
        <f t="shared" ca="1" si="142"/>
        <v>-982808154.05019808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-982808154.05019808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-4095033.9752091584</v>
      </c>
      <c r="L2243" s="444">
        <f t="shared" ca="1" si="142"/>
        <v>-986903188.0254072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-986903188.0254072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-4112096.6167725301</v>
      </c>
      <c r="L2244" s="444">
        <f t="shared" ca="1" si="142"/>
        <v>-991015284.64217973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-991015284.64217973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-4129230.3526757495</v>
      </c>
      <c r="L2245" s="444">
        <f t="shared" ca="1" si="142"/>
        <v>-995144514.99485552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-995144514.99485552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-4146435.4791452312</v>
      </c>
      <c r="L2246" s="444">
        <f t="shared" ca="1" si="142"/>
        <v>-999290950.47400081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-999290950.47400081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-4163712.2936416706</v>
      </c>
      <c r="L2247" s="444">
        <f t="shared" ca="1" si="142"/>
        <v>-1003454662.7676425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-1003454662.7676425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-4181061.0948651768</v>
      </c>
      <c r="L2248" s="444">
        <f t="shared" ca="1" si="142"/>
        <v>-1007635723.8625077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-1007635723.8625077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-4198482.1827604482</v>
      </c>
      <c r="L2249" s="444">
        <f t="shared" ca="1" si="142"/>
        <v>-1011834206.0452682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-1011834206.0452682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-4215975.8585219504</v>
      </c>
      <c r="L2250" s="444">
        <f t="shared" ca="1" si="142"/>
        <v>-1016050181.9037901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-1016050181.9037901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-4233542.4245991251</v>
      </c>
      <c r="L2251" s="444">
        <f t="shared" ca="1" si="142"/>
        <v>-1020283724.3283893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-1020283724.3283893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-4251182.1847016215</v>
      </c>
      <c r="L2252" s="444">
        <f t="shared" ca="1" si="142"/>
        <v>-1024534906.5130908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-1024534906.5130908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-4268895.4438045453</v>
      </c>
      <c r="L2253" s="444">
        <f t="shared" ca="1" si="142"/>
        <v>-1028803801.9568954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-1028803801.9568954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-4286682.508153731</v>
      </c>
      <c r="L2254" s="444">
        <f t="shared" ca="1" si="142"/>
        <v>-1033090484.465049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-1033090484.465049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-4304543.6852710377</v>
      </c>
      <c r="L2255" s="444">
        <f t="shared" ca="1" si="142"/>
        <v>-1037395028.1503201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-1037395028.1503201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-4322479.2839596672</v>
      </c>
      <c r="L2256" s="444">
        <f t="shared" ca="1" si="142"/>
        <v>-1041717507.4342797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-1041717507.4342797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-4340489.614309499</v>
      </c>
      <c r="L2257" s="444">
        <f t="shared" ca="1" si="142"/>
        <v>-1046057997.0485892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-1046057997.0485892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-4358574.9877024554</v>
      </c>
      <c r="L2258" s="444">
        <f t="shared" ca="1" si="142"/>
        <v>-1050416572.0362917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-1050416572.0362917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-4376735.7168178819</v>
      </c>
      <c r="L2259" s="444">
        <f t="shared" ca="1" si="142"/>
        <v>-1054793307.7531096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-1054793307.7531096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-4394972.1156379562</v>
      </c>
      <c r="L2260" s="444">
        <f t="shared" ca="1" si="142"/>
        <v>-1059188279.8687475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-1059188279.8687475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-4413284.4994531153</v>
      </c>
      <c r="L2261" s="444">
        <f t="shared" ca="1" si="142"/>
        <v>-1063601564.3682005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-1063601564.3682005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-4431673.1848675013</v>
      </c>
      <c r="L2262" s="444">
        <f t="shared" ca="1" si="142"/>
        <v>-1068033237.553068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-1068033237.553068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-4450138.4898044504</v>
      </c>
      <c r="L2263" s="444">
        <f t="shared" ca="1" si="142"/>
        <v>-1072483376.0428725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-1072483376.0428725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-4468680.7335119694</v>
      </c>
      <c r="L2264" s="444">
        <f t="shared" ca="1" si="142"/>
        <v>-1076952056.7763846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-1076952056.7763846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-4487300.2365682693</v>
      </c>
      <c r="L2265" s="444">
        <f t="shared" ca="1" si="142"/>
        <v>-1081439357.0129528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-1081439357.0129528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-4505997.320887303</v>
      </c>
      <c r="L2266" s="444">
        <f t="shared" ca="1" si="142"/>
        <v>-1085945354.3338401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-1085945354.3338401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-4524772.3097243337</v>
      </c>
      <c r="L2267" s="444">
        <f t="shared" ca="1" si="142"/>
        <v>-1090470126.6435645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-1090470126.6435645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-4543625.5276815183</v>
      </c>
      <c r="L2268" s="444">
        <f t="shared" ca="1" si="142"/>
        <v>-1095013752.1712461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-1095013752.1712461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-4562557.3007135252</v>
      </c>
      <c r="L2269" s="444">
        <f t="shared" ca="1" si="142"/>
        <v>-1099576309.4719596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-1099576309.4719596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-4581567.9561331645</v>
      </c>
      <c r="L2270" s="444">
        <f t="shared" ca="1" si="142"/>
        <v>-1104157877.4280927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-1104157877.4280927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-4600657.8226170531</v>
      </c>
      <c r="L2271" s="444">
        <f t="shared" ca="1" si="142"/>
        <v>-1108758535.2507098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-1108758535.2507098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-4619827.2302112905</v>
      </c>
      <c r="L2272" s="444">
        <f t="shared" ca="1" si="142"/>
        <v>-1113378362.480921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-1113378362.480921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-4639076.5103371711</v>
      </c>
      <c r="L2273" s="444">
        <f t="shared" ca="1" si="142"/>
        <v>-1118017438.9912581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-1118017438.9912581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-4658405.9957969086</v>
      </c>
      <c r="L2274" s="444">
        <f t="shared" ca="1" si="142"/>
        <v>-1122675844.9870551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-1122675844.9870551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-4677816.0207793964</v>
      </c>
      <c r="L2275" s="444">
        <f t="shared" ca="1" si="142"/>
        <v>-1127353661.0078344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-1127353661.0078344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-4697306.9208659772</v>
      </c>
      <c r="L2276" s="444">
        <f t="shared" ca="1" si="142"/>
        <v>-1132050967.9287004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-1132050967.9287004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-4716879.0330362516</v>
      </c>
      <c r="L2277" s="444">
        <f t="shared" ca="1" si="142"/>
        <v>-1136767846.9617367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-1136767846.9617367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-4736532.6956739025</v>
      </c>
      <c r="L2278" s="444">
        <f t="shared" ca="1" si="142"/>
        <v>-1141504379.6574106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-1141504379.6574106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-4756268.2485725442</v>
      </c>
      <c r="L2279" s="444">
        <f t="shared" ca="1" si="142"/>
        <v>-1146260647.9059832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-1146260647.9059832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-4776086.0329415966</v>
      </c>
      <c r="L2280" s="444">
        <f t="shared" ca="1" si="142"/>
        <v>-1151036733.9389248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-1151036733.9389248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-4795986.3914121864</v>
      </c>
      <c r="L2281" s="444">
        <f t="shared" ca="1" si="142"/>
        <v>-1155832720.330337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-1155832720.330337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-4815969.6680430714</v>
      </c>
      <c r="L2282" s="444">
        <f t="shared" ca="1" si="142"/>
        <v>-1160648689.9983802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-1160648689.9983802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-4836036.2083265837</v>
      </c>
      <c r="L2283" s="444">
        <f t="shared" ca="1" si="142"/>
        <v>-1165484726.2067068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-1165484726.2067068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-4856186.3591946112</v>
      </c>
      <c r="L2284" s="444">
        <f t="shared" ca="1" si="142"/>
        <v>-1170340912.5659013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-1170340912.5659013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-4876420.4690245884</v>
      </c>
      <c r="L2285" s="444">
        <f t="shared" ca="1" si="142"/>
        <v>-1175217333.0349259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-1175217333.0349259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-4896738.8876455249</v>
      </c>
      <c r="L2286" s="444">
        <f t="shared" ca="1" si="142"/>
        <v>-1180114071.9225714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-1180114071.9225714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-4917141.9663440473</v>
      </c>
      <c r="L2287" s="444">
        <f t="shared" ca="1" si="142"/>
        <v>-1185031213.8889155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-1185031213.8889155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-4937630.0578704812</v>
      </c>
      <c r="L2288" s="444">
        <f t="shared" ca="1" si="142"/>
        <v>-1189968843.9467859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-1189968843.9467859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-4958203.5164449411</v>
      </c>
      <c r="L2289" s="444">
        <f t="shared" ca="1" si="142"/>
        <v>-1194927047.4632308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-1194927047.4632308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-4978862.6977634616</v>
      </c>
      <c r="L2290" s="444">
        <f t="shared" ca="1" si="142"/>
        <v>-1199905910.1609943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-1199905910.1609943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-4999607.9590041433</v>
      </c>
      <c r="L2291" s="444">
        <f t="shared" ca="1" si="142"/>
        <v>-1204905518.1199985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-1204905518.1199985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-5020439.6588333268</v>
      </c>
      <c r="L2292" s="444">
        <f t="shared" ca="1" si="142"/>
        <v>-1209925957.7788317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-1209925957.7788317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-5041358.1574117988</v>
      </c>
      <c r="L2293" s="444">
        <f t="shared" ca="1" si="142"/>
        <v>-1214967315.9362435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-1214967315.9362435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-5062363.816401015</v>
      </c>
      <c r="L2294" s="444">
        <f t="shared" ca="1" si="142"/>
        <v>-1220029679.7526445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-1220029679.7526445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-5083456.9989693519</v>
      </c>
      <c r="L2295" s="444">
        <f t="shared" ca="1" si="142"/>
        <v>-1225113136.7516139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-1225113136.7516139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-5104638.0697983913</v>
      </c>
      <c r="L2296" s="444">
        <f t="shared" ca="1" si="142"/>
        <v>-1230217774.8214123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-1230217774.8214123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-5125907.3950892184</v>
      </c>
      <c r="L2297" s="444">
        <f t="shared" ca="1" si="142"/>
        <v>-1235343682.2165015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-1235343682.2165015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-5147265.3425687561</v>
      </c>
      <c r="L2298" s="444">
        <f t="shared" ca="1" si="142"/>
        <v>-1240490947.5590703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-1240490947.5590703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-5168712.2814961262</v>
      </c>
      <c r="L2299" s="444">
        <f t="shared" ca="1" si="142"/>
        <v>-1245659659.8405664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-1245659659.8405664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-5190248.5826690262</v>
      </c>
      <c r="L2300" s="444">
        <f t="shared" ca="1" si="142"/>
        <v>-1250849908.4232354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-1250849908.4232354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-5211874.6184301479</v>
      </c>
      <c r="L2301" s="444">
        <f t="shared" ca="1" si="142"/>
        <v>-1256061783.0416656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-1256061783.0416656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-5233590.7626736062</v>
      </c>
      <c r="L2302" s="444">
        <f t="shared" ca="1" si="142"/>
        <v>-1261295373.8043392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-1261295373.8043392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-5255397.3908514129</v>
      </c>
      <c r="L2303" s="444">
        <f t="shared" ref="L2303:L2557" ca="1" si="147">I2303-J2303+K2303</f>
        <v>-1266550771.1951907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-1266550771.1951907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-5277294.8799799606</v>
      </c>
      <c r="L2304" s="444">
        <f t="shared" ca="1" si="147"/>
        <v>-1271828066.0751705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-1271828066.0751705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-5299283.6086465437</v>
      </c>
      <c r="L2305" s="444">
        <f t="shared" ca="1" si="147"/>
        <v>-1277127349.6838171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-1277127349.6838171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-5321363.9570159046</v>
      </c>
      <c r="L2306" s="444">
        <f t="shared" ca="1" si="147"/>
        <v>-1282448713.6408331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-1282448713.6408331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-5343536.3068368044</v>
      </c>
      <c r="L2307" s="444">
        <f t="shared" ca="1" si="147"/>
        <v>-1287792249.94767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-1287792249.94767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-5365801.0414486248</v>
      </c>
      <c r="L2308" s="444">
        <f t="shared" ca="1" si="147"/>
        <v>-1293158050.9891186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-1293158050.9891186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-5388158.5457879938</v>
      </c>
      <c r="L2309" s="444">
        <f t="shared" ca="1" si="147"/>
        <v>-1298546209.5349066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-1298546209.5349066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-5410609.2063954445</v>
      </c>
      <c r="L2310" s="444">
        <f t="shared" ca="1" si="147"/>
        <v>-1303956818.741302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-1303956818.741302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-5433153.4114220915</v>
      </c>
      <c r="L2311" s="444">
        <f t="shared" ca="1" si="147"/>
        <v>-1309389972.152724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-1309389972.152724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-5455791.5506363502</v>
      </c>
      <c r="L2312" s="444">
        <f t="shared" ca="1" si="147"/>
        <v>-1314845763.7033603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-1314845763.7033603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-5478524.0154306684</v>
      </c>
      <c r="L2313" s="444">
        <f t="shared" ca="1" si="147"/>
        <v>-1320324287.718791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-1320324287.718791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-5501351.1988282958</v>
      </c>
      <c r="L2314" s="444">
        <f t="shared" ca="1" si="147"/>
        <v>-1325825638.9176192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-1325825638.9176192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-5524273.4954900797</v>
      </c>
      <c r="L2315" s="444">
        <f t="shared" ca="1" si="147"/>
        <v>-1331349912.4131093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-1331349912.4131093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-5547291.3017212888</v>
      </c>
      <c r="L2316" s="444">
        <f t="shared" ca="1" si="147"/>
        <v>-1336897203.7148306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-1336897203.7148306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-5570405.015478461</v>
      </c>
      <c r="L2317" s="444">
        <f t="shared" ca="1" si="147"/>
        <v>-1342467608.730309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-1342467608.730309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-5593615.0363762872</v>
      </c>
      <c r="L2318" s="444">
        <f t="shared" ca="1" si="147"/>
        <v>-1348061223.7666852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-1348061223.7666852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-5616921.7656945214</v>
      </c>
      <c r="L2319" s="444">
        <f t="shared" ca="1" si="147"/>
        <v>-1353678145.5323799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-1353678145.5323799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-5640325.6063849162</v>
      </c>
      <c r="L2320" s="444">
        <f t="shared" ca="1" si="147"/>
        <v>-1359318471.1387649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-1359318471.1387649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-5663826.9630781868</v>
      </c>
      <c r="L2321" s="444">
        <f t="shared" ca="1" si="147"/>
        <v>-1364982298.1018431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-1364982298.1018431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-5687426.2420910131</v>
      </c>
      <c r="L2322" s="444">
        <f t="shared" ca="1" si="147"/>
        <v>-1370669724.3439341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-1370669724.3439341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-5711123.8514330583</v>
      </c>
      <c r="L2323" s="444">
        <f t="shared" ca="1" si="147"/>
        <v>-1376380848.1953671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-1376380848.1953671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-5734920.2008140292</v>
      </c>
      <c r="L2324" s="444">
        <f t="shared" ca="1" si="147"/>
        <v>-1382115768.3961811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-1382115768.3961811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-5758815.7016507545</v>
      </c>
      <c r="L2325" s="444">
        <f t="shared" ca="1" si="147"/>
        <v>-1387874584.097832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-1387874584.097832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-5782810.7670743</v>
      </c>
      <c r="L2326" s="444">
        <f t="shared" ca="1" si="147"/>
        <v>-1393657394.8649063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-1393657394.8649063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-5806905.8119371096</v>
      </c>
      <c r="L2327" s="444">
        <f t="shared" ca="1" si="147"/>
        <v>-1399464300.6768434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-1399464300.6768434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-5831101.2528201807</v>
      </c>
      <c r="L2328" s="444">
        <f t="shared" ca="1" si="147"/>
        <v>-1405295401.9296637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-1405295401.9296637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-5855397.5080402652</v>
      </c>
      <c r="L2329" s="444">
        <f t="shared" ca="1" si="147"/>
        <v>-1411150799.4377038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-1411150799.4377038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-5879794.9976570997</v>
      </c>
      <c r="L2330" s="444">
        <f t="shared" ca="1" si="147"/>
        <v>-1417030594.4353609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-1417030594.4353609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-5904294.1434806706</v>
      </c>
      <c r="L2331" s="444">
        <f t="shared" ca="1" si="147"/>
        <v>-1422934888.5788417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-1422934888.5788417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-5928895.3690785067</v>
      </c>
      <c r="L2332" s="444">
        <f t="shared" ca="1" si="147"/>
        <v>-1428863783.9479201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-1428863783.9479201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-5953599.0997830005</v>
      </c>
      <c r="L2333" s="444">
        <f t="shared" ca="1" si="147"/>
        <v>-1434817383.047703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-1434817383.047703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-5978405.7626987621</v>
      </c>
      <c r="L2334" s="444">
        <f t="shared" ca="1" si="147"/>
        <v>-1440795788.8104017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-1440795788.8104017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-6003315.7867100071</v>
      </c>
      <c r="L2335" s="444">
        <f t="shared" ca="1" si="147"/>
        <v>-1446799104.5971117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-1446799104.5971117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-6028329.6024879655</v>
      </c>
      <c r="L2336" s="444">
        <f t="shared" ca="1" si="147"/>
        <v>-1452827434.1995997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-1452827434.1995997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-6053447.6424983321</v>
      </c>
      <c r="L2337" s="444">
        <f t="shared" ca="1" si="147"/>
        <v>-1458880881.842098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-1458880881.842098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-6078670.3410087414</v>
      </c>
      <c r="L2338" s="444">
        <f t="shared" ca="1" si="147"/>
        <v>-1464959552.1831067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-1464959552.1831067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-6103998.1340962779</v>
      </c>
      <c r="L2339" s="444">
        <f t="shared" ca="1" si="147"/>
        <v>-1471063550.317203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-1471063550.317203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-6129431.4596550129</v>
      </c>
      <c r="L2340" s="444">
        <f t="shared" ca="1" si="147"/>
        <v>-1477192981.7768581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-1477192981.7768581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-6154970.7574035749</v>
      </c>
      <c r="L2341" s="444">
        <f t="shared" ca="1" si="147"/>
        <v>-1483347952.5342617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-1483347952.5342617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-6180616.4688927568</v>
      </c>
      <c r="L2342" s="444">
        <f t="shared" ca="1" si="147"/>
        <v>-1489528569.0031545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-1489528569.0031545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-6206369.0375131434</v>
      </c>
      <c r="L2343" s="444">
        <f t="shared" ca="1" si="147"/>
        <v>-1495734938.0406678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-1495734938.0406678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-6232228.9085027827</v>
      </c>
      <c r="L2344" s="444">
        <f t="shared" ca="1" si="147"/>
        <v>-1501967166.9491706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-1501967166.9491706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-6258196.5289548775</v>
      </c>
      <c r="L2345" s="444">
        <f t="shared" ca="1" si="147"/>
        <v>-1508225363.4781256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-1508225363.4781256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-6284272.3478255235</v>
      </c>
      <c r="L2346" s="444">
        <f t="shared" ca="1" si="147"/>
        <v>-1514509635.8259511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-1514509635.8259511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-6310456.8159414632</v>
      </c>
      <c r="L2347" s="444">
        <f t="shared" ca="1" si="147"/>
        <v>-1520820092.6418927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-1520820092.6418927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-6336750.3860078864</v>
      </c>
      <c r="L2348" s="444">
        <f t="shared" ca="1" si="147"/>
        <v>-1527156843.0279005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-1527156843.0279005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-6363153.5126162516</v>
      </c>
      <c r="L2349" s="444">
        <f t="shared" ca="1" si="147"/>
        <v>-1533519996.5405166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-1533519996.5405166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-6389666.6522521526</v>
      </c>
      <c r="L2350" s="444">
        <f t="shared" ca="1" si="147"/>
        <v>-1539909663.1927688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-1539909663.1927688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-6416290.2633032035</v>
      </c>
      <c r="L2351" s="444">
        <f t="shared" ca="1" si="147"/>
        <v>-1546325953.4560721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-1546325953.4560721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-6443024.8060669666</v>
      </c>
      <c r="L2352" s="444">
        <f t="shared" ca="1" si="147"/>
        <v>-1552768978.2621391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-1552768978.2621391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-6469870.742758913</v>
      </c>
      <c r="L2353" s="444">
        <f t="shared" ca="1" si="147"/>
        <v>-1559238849.0048981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-1559238849.0048981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-6496828.5375204086</v>
      </c>
      <c r="L2354" s="444">
        <f t="shared" ca="1" si="147"/>
        <v>-1565735677.5424185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-1565735677.5424185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-6523898.6564267436</v>
      </c>
      <c r="L2355" s="444">
        <f t="shared" ca="1" si="147"/>
        <v>-1572259576.1988451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-1572259576.1988451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-6551081.5674951877</v>
      </c>
      <c r="L2356" s="444">
        <f t="shared" ca="1" si="147"/>
        <v>-1578810657.7663403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-1578810657.7663403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-6578377.740693084</v>
      </c>
      <c r="L2357" s="444">
        <f t="shared" ca="1" si="147"/>
        <v>-1585389035.5070333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-1585389035.5070333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-6605787.6479459722</v>
      </c>
      <c r="L2358" s="444">
        <f t="shared" ca="1" si="147"/>
        <v>-1591994823.1549792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-1591994823.1549792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-6633311.7631457467</v>
      </c>
      <c r="L2359" s="444">
        <f t="shared" ca="1" si="147"/>
        <v>-1598628134.9181249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-1598628134.9181249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-6660950.5621588537</v>
      </c>
      <c r="L2360" s="444">
        <f t="shared" ca="1" si="147"/>
        <v>-1605289085.4802837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-1605289085.4802837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-6688704.5228345152</v>
      </c>
      <c r="L2361" s="444">
        <f t="shared" ca="1" si="147"/>
        <v>-1611977790.0031183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-1611977790.0031183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-6716574.1250129929</v>
      </c>
      <c r="L2362" s="444">
        <f t="shared" ca="1" si="147"/>
        <v>-1618694364.1281312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-1618694364.1281312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-6744559.8505338794</v>
      </c>
      <c r="L2363" s="444">
        <f t="shared" ca="1" si="147"/>
        <v>-1625438923.9786651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-1625438923.9786651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-6772662.1832444379</v>
      </c>
      <c r="L2364" s="444">
        <f t="shared" ca="1" si="147"/>
        <v>-1632211586.1619096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-1632211586.1619096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-6800881.6090079565</v>
      </c>
      <c r="L2365" s="444">
        <f t="shared" ca="1" si="147"/>
        <v>-1639012467.7709177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-1639012467.7709177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-6829218.6157121565</v>
      </c>
      <c r="L2366" s="444">
        <f t="shared" ca="1" si="147"/>
        <v>-1645841686.3866298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-1645841686.3866298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-6857673.6932776244</v>
      </c>
      <c r="L2367" s="444">
        <f t="shared" ca="1" si="147"/>
        <v>-1652699360.0799074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-1652699360.0799074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-6886247.3336662808</v>
      </c>
      <c r="L2368" s="444">
        <f t="shared" ca="1" si="147"/>
        <v>-1659585607.4135737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-1659585607.4135737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-6914940.0308898902</v>
      </c>
      <c r="L2369" s="444">
        <f t="shared" ca="1" si="147"/>
        <v>-1666500547.4444637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-1666500547.4444637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-6943752.2810185989</v>
      </c>
      <c r="L2370" s="444">
        <f t="shared" ca="1" si="147"/>
        <v>-1673444299.7254822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-1673444299.7254822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-6972684.5821895087</v>
      </c>
      <c r="L2371" s="444">
        <f t="shared" ca="1" si="147"/>
        <v>-1680416984.3076718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-1680416984.3076718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-7001737.4346152991</v>
      </c>
      <c r="L2372" s="444">
        <f t="shared" ca="1" si="147"/>
        <v>-1687418721.7422872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-1687418721.7422872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-7030911.3405928621</v>
      </c>
      <c r="L2373" s="444">
        <f t="shared" ca="1" si="147"/>
        <v>-1694449633.08288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-1694449633.08288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-7060206.8045119997</v>
      </c>
      <c r="L2374" s="444">
        <f t="shared" ca="1" si="147"/>
        <v>-1701509839.887392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-1701509839.887392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-7089624.3328641346</v>
      </c>
      <c r="L2375" s="444">
        <f t="shared" ca="1" si="147"/>
        <v>-1708599464.2202561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-1708599464.2202561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-7119164.4342510663</v>
      </c>
      <c r="L2376" s="444">
        <f t="shared" ca="1" si="147"/>
        <v>-1715718628.6545072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-1715718628.6545072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-7148827.6193937799</v>
      </c>
      <c r="L2377" s="444">
        <f t="shared" ca="1" si="147"/>
        <v>-1722867456.273901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-1722867456.273901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-7178614.4011412542</v>
      </c>
      <c r="L2378" s="444">
        <f t="shared" ca="1" si="147"/>
        <v>-1730046070.6750422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-1730046070.6750422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-7208525.2944793422</v>
      </c>
      <c r="L2379" s="444">
        <f t="shared" ca="1" si="147"/>
        <v>-1737254595.9695215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-1737254595.9695215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-7238560.8165396731</v>
      </c>
      <c r="L2380" s="444">
        <f t="shared" ca="1" si="147"/>
        <v>-1744493156.7860613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-1744493156.7860613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-7268721.4866085881</v>
      </c>
      <c r="L2381" s="444">
        <f t="shared" ca="1" si="147"/>
        <v>-1751761878.2726698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-1751761878.2726698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-7299007.8261361243</v>
      </c>
      <c r="L2382" s="444">
        <f t="shared" ca="1" si="147"/>
        <v>-1759060886.0988059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-1759060886.0988059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-7329420.3587450245</v>
      </c>
      <c r="L2383" s="444">
        <f t="shared" ca="1" si="147"/>
        <v>-1766390306.457551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-1766390306.457551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-7359959.6102397945</v>
      </c>
      <c r="L2384" s="444">
        <f t="shared" ca="1" si="147"/>
        <v>-1773750266.0677907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-1773750266.0677907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-7390626.1086157942</v>
      </c>
      <c r="L2385" s="444">
        <f t="shared" ca="1" si="147"/>
        <v>-1781140892.1764066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-1781140892.1764066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-7421420.3840683606</v>
      </c>
      <c r="L2386" s="444">
        <f t="shared" ca="1" si="147"/>
        <v>-1788562312.5604749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-1788562312.5604749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-7452342.9690019786</v>
      </c>
      <c r="L2387" s="444">
        <f t="shared" ca="1" si="147"/>
        <v>-1796014655.5294769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-1796014655.5294769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-7483394.3980394872</v>
      </c>
      <c r="L2388" s="444">
        <f t="shared" ca="1" si="147"/>
        <v>-1803498049.9275165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-1803498049.9275165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-7514575.2080313182</v>
      </c>
      <c r="L2389" s="444">
        <f t="shared" ca="1" si="147"/>
        <v>-1811012625.1355479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-1811012625.1355479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-7545885.9380647829</v>
      </c>
      <c r="L2390" s="444">
        <f t="shared" ca="1" si="147"/>
        <v>-1818558511.0736127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-1818558511.0736127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-7577327.1294733854</v>
      </c>
      <c r="L2391" s="444">
        <f t="shared" ca="1" si="147"/>
        <v>-1826135838.2030861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-1826135838.2030861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-7608899.3258461934</v>
      </c>
      <c r="L2392" s="444">
        <f t="shared" ca="1" si="147"/>
        <v>-1833744737.5289323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-1833744737.5289323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-7640603.0730372192</v>
      </c>
      <c r="L2393" s="444">
        <f t="shared" ca="1" si="147"/>
        <v>-1841385340.6019695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-1841385340.6019695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-7672438.9191748723</v>
      </c>
      <c r="L2394" s="444">
        <f t="shared" ca="1" si="147"/>
        <v>-1849057779.5211444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-1849057779.5211444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-7704407.414671435</v>
      </c>
      <c r="L2395" s="444">
        <f t="shared" ca="1" si="147"/>
        <v>-1856762186.9358158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-1856762186.9358158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-7736509.1122325659</v>
      </c>
      <c r="L2396" s="444">
        <f t="shared" ca="1" si="147"/>
        <v>-1864498696.0480485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-1864498696.0480485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-7768744.5668668672</v>
      </c>
      <c r="L2397" s="444">
        <f t="shared" ca="1" si="147"/>
        <v>-1872267440.6149154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-1872267440.6149154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-7801114.3358954806</v>
      </c>
      <c r="L2398" s="444">
        <f t="shared" ca="1" si="147"/>
        <v>-1880068554.9508109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-1880068554.9508109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-7833618.9789617117</v>
      </c>
      <c r="L2399" s="444">
        <f t="shared" ca="1" si="147"/>
        <v>-1887902173.9297726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-1887902173.9297726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-7866259.0580407195</v>
      </c>
      <c r="L2400" s="444">
        <f t="shared" ca="1" si="147"/>
        <v>-1895768432.9878132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-1895768432.9878132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-7899035.1374492217</v>
      </c>
      <c r="L2401" s="444">
        <f t="shared" ca="1" si="147"/>
        <v>-1903667468.1252625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-1903667468.1252625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-7931947.7838552603</v>
      </c>
      <c r="L2402" s="444">
        <f t="shared" ca="1" si="147"/>
        <v>-1911599415.9091177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-1911599415.9091177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-7964997.5662879916</v>
      </c>
      <c r="L2403" s="444">
        <f t="shared" ca="1" si="147"/>
        <v>-1919564413.4754057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-1919564413.4754057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-7998185.0561475232</v>
      </c>
      <c r="L2404" s="444">
        <f t="shared" ca="1" si="147"/>
        <v>-1927562598.5315533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-1927562598.5315533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-8031510.8272148063</v>
      </c>
      <c r="L2405" s="444">
        <f t="shared" ca="1" si="147"/>
        <v>-1935594109.358768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-1935594109.358768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-8064975.4556615343</v>
      </c>
      <c r="L2406" s="444">
        <f t="shared" ca="1" si="147"/>
        <v>-1943659084.8144295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-1943659084.8144295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-8098579.5200601229</v>
      </c>
      <c r="L2407" s="444">
        <f t="shared" ca="1" si="147"/>
        <v>-1951757664.3344896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-1951757664.3344896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-8132323.6013937052</v>
      </c>
      <c r="L2408" s="444">
        <f t="shared" ca="1" si="147"/>
        <v>-1959889987.9358833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-1959889987.9358833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-8166208.2830661805</v>
      </c>
      <c r="L2409" s="444">
        <f t="shared" ca="1" si="147"/>
        <v>-1968056196.2189496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-1968056196.2189496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-8200234.1509122895</v>
      </c>
      <c r="L2410" s="444">
        <f t="shared" ca="1" si="147"/>
        <v>-1976256430.3698618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-1976256430.3698618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-8234401.7932077572</v>
      </c>
      <c r="L2411" s="444">
        <f t="shared" ca="1" si="147"/>
        <v>-1984490832.1630695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-1984490832.1630695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-8268711.8006794574</v>
      </c>
      <c r="L2412" s="444">
        <f t="shared" ca="1" si="147"/>
        <v>-1992759543.9637489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-1992759543.9637489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-8303164.7665156191</v>
      </c>
      <c r="L2413" s="444">
        <f t="shared" ca="1" si="147"/>
        <v>-2001062708.7302647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-2001062708.7302647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-8337761.2863761028</v>
      </c>
      <c r="L2414" s="444">
        <f t="shared" ca="1" si="147"/>
        <v>-2009400470.0166407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-2009400470.0166407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-8372501.9584026681</v>
      </c>
      <c r="L2415" s="444">
        <f t="shared" ca="1" si="147"/>
        <v>-2017772971.9750433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-2017772971.9750433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-8407387.3832293488</v>
      </c>
      <c r="L2416" s="444">
        <f t="shared" ca="1" si="147"/>
        <v>-2026180359.3582726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-2026180359.3582726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-8442418.1639928017</v>
      </c>
      <c r="L2417" s="444">
        <f t="shared" ca="1" si="147"/>
        <v>-2034622777.5222654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-2034622777.5222654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-8477594.9063427728</v>
      </c>
      <c r="L2418" s="444">
        <f t="shared" ca="1" si="147"/>
        <v>-2043100372.4286082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-2043100372.4286082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-8512918.2184525337</v>
      </c>
      <c r="L2419" s="444">
        <f t="shared" ca="1" si="147"/>
        <v>-2051613290.6470606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-2051613290.6470606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-8548388.7110294178</v>
      </c>
      <c r="L2420" s="444">
        <f t="shared" ca="1" si="147"/>
        <v>-2060161679.3580902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-2060161679.3580902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-8584006.9973253757</v>
      </c>
      <c r="L2421" s="444">
        <f t="shared" ca="1" si="147"/>
        <v>-2068745686.3554156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-2068745686.3554156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-8619773.6931475643</v>
      </c>
      <c r="L2422" s="444">
        <f t="shared" ca="1" si="147"/>
        <v>-2077365460.0485632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-2077365460.0485632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-8655689.4168690126</v>
      </c>
      <c r="L2423" s="444">
        <f t="shared" ca="1" si="147"/>
        <v>-2086021149.4654322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-2086021149.4654322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-8691754.7894393001</v>
      </c>
      <c r="L2424" s="444">
        <f t="shared" ca="1" si="147"/>
        <v>-2094712904.2548714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-2094712904.2548714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-8727970.4343952965</v>
      </c>
      <c r="L2425" s="444">
        <f t="shared" ca="1" si="147"/>
        <v>-2103440874.6892667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-2103440874.6892667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-8764336.9778719451</v>
      </c>
      <c r="L2426" s="444">
        <f t="shared" ca="1" si="147"/>
        <v>-2112205211.6671386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-2112205211.6671386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-8800855.048613077</v>
      </c>
      <c r="L2427" s="444">
        <f t="shared" ca="1" si="147"/>
        <v>-2121006066.7157516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-2121006066.7157516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-8837525.2779822983</v>
      </c>
      <c r="L2428" s="444">
        <f t="shared" ca="1" si="147"/>
        <v>-2129843591.9937339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-2129843591.9937339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-8874348.2999738902</v>
      </c>
      <c r="L2429" s="444">
        <f t="shared" ca="1" si="147"/>
        <v>-2138717940.2937078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-2138717940.2937078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-8911324.7512237821</v>
      </c>
      <c r="L2430" s="444">
        <f t="shared" ca="1" si="147"/>
        <v>-2147629265.0449314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-2147629265.0449314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-8948455.2710205466</v>
      </c>
      <c r="L2431" s="444">
        <f t="shared" ca="1" si="147"/>
        <v>-2156577720.3159518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-2156577720.3159518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-8985740.5013164654</v>
      </c>
      <c r="L2432" s="444">
        <f t="shared" ca="1" si="147"/>
        <v>-2165563460.8172684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-2165563460.8172684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-9023181.0867386181</v>
      </c>
      <c r="L2433" s="444">
        <f t="shared" ca="1" si="147"/>
        <v>-2174586641.904007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-2174586641.904007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-9060777.6746000294</v>
      </c>
      <c r="L2434" s="444">
        <f t="shared" ca="1" si="147"/>
        <v>-2183647419.5786071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-2183647419.5786071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-9098530.9149108622</v>
      </c>
      <c r="L2435" s="444">
        <f t="shared" ca="1" si="147"/>
        <v>-2192745950.4935179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-2192745950.4935179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-9136441.4603896569</v>
      </c>
      <c r="L2436" s="444">
        <f t="shared" ca="1" si="147"/>
        <v>-2201882391.9539075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-2201882391.9539075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-9174509.966474615</v>
      </c>
      <c r="L2437" s="444">
        <f t="shared" ca="1" si="147"/>
        <v>-2211056901.920382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-2211056901.920382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-9212737.0913349241</v>
      </c>
      <c r="L2438" s="444">
        <f t="shared" ca="1" si="147"/>
        <v>-2220269639.0117168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-2220269639.0117168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-9251123.4958821535</v>
      </c>
      <c r="L2439" s="444">
        <f t="shared" ca="1" si="147"/>
        <v>-2229520762.5075989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-2229520762.5075989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-9289669.8437816612</v>
      </c>
      <c r="L2440" s="444">
        <f t="shared" ca="1" si="147"/>
        <v>-2238810432.3513803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-2238810432.3513803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-9328376.8014640845</v>
      </c>
      <c r="L2441" s="444">
        <f t="shared" ca="1" si="147"/>
        <v>-2248138809.1528444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-2248138809.1528444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-9367245.038136851</v>
      </c>
      <c r="L2442" s="444">
        <f t="shared" ca="1" si="147"/>
        <v>-2257506054.1909814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-2257506054.1909814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-9406275.2257957552</v>
      </c>
      <c r="L2443" s="444">
        <f t="shared" ca="1" si="147"/>
        <v>-2266912329.4167771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-2266912329.4167771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-9445468.0392365716</v>
      </c>
      <c r="L2444" s="444">
        <f t="shared" ca="1" si="147"/>
        <v>-2276357797.4560137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-2276357797.4560137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-9484824.1560667232</v>
      </c>
      <c r="L2445" s="444">
        <f t="shared" ca="1" si="147"/>
        <v>-2285842621.6120806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-2285842621.6120806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-9524344.256717002</v>
      </c>
      <c r="L2446" s="444">
        <f t="shared" ca="1" si="147"/>
        <v>-2295366965.8687978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-2295366965.8687978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-9564029.0244533233</v>
      </c>
      <c r="L2447" s="444">
        <f t="shared" ca="1" si="147"/>
        <v>-2304930994.8932509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-2304930994.8932509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-9603879.1453885455</v>
      </c>
      <c r="L2448" s="444">
        <f t="shared" ca="1" si="147"/>
        <v>-2314534874.0386395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-2314534874.0386395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-9643895.3084943313</v>
      </c>
      <c r="L2449" s="444">
        <f t="shared" ca="1" si="147"/>
        <v>-2324178769.3471341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-2324178769.3471341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-9684078.2056130581</v>
      </c>
      <c r="L2450" s="444">
        <f t="shared" ca="1" si="147"/>
        <v>-2333862847.5527472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-2333862847.5527472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-9724428.531469781</v>
      </c>
      <c r="L2451" s="444">
        <f t="shared" ca="1" si="147"/>
        <v>-2343587276.0842171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-2343587276.0842171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-9764946.983684238</v>
      </c>
      <c r="L2452" s="444">
        <f t="shared" ca="1" si="147"/>
        <v>-2353352223.0679011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-2353352223.0679011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-9805634.262782922</v>
      </c>
      <c r="L2453" s="444">
        <f t="shared" ca="1" si="147"/>
        <v>-2363157857.3306842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-2363157857.3306842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-9846491.0722111836</v>
      </c>
      <c r="L2454" s="444">
        <f t="shared" ca="1" si="147"/>
        <v>-2373004348.4028955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-2373004348.4028955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-9887518.1183453985</v>
      </c>
      <c r="L2455" s="444">
        <f t="shared" ca="1" si="147"/>
        <v>-2382891866.5212407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-2382891866.5212407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-9928716.1105051693</v>
      </c>
      <c r="L2456" s="444">
        <f t="shared" ca="1" si="147"/>
        <v>-2392820582.6317458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-2392820582.6317458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-9970085.7609656081</v>
      </c>
      <c r="L2457" s="444">
        <f t="shared" ca="1" si="147"/>
        <v>-2402790668.3927116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-2402790668.3927116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-10011627.784969632</v>
      </c>
      <c r="L2458" s="444">
        <f t="shared" ca="1" si="147"/>
        <v>-2412802296.1776814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-2412802296.1776814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-10053342.900740338</v>
      </c>
      <c r="L2459" s="444">
        <f t="shared" ca="1" si="147"/>
        <v>-2422855639.0784216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-2422855639.0784216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-10095231.829493424</v>
      </c>
      <c r="L2460" s="444">
        <f t="shared" ca="1" si="147"/>
        <v>-2432950870.9079151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-2432950870.9079151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-10137295.295449646</v>
      </c>
      <c r="L2461" s="444">
        <f t="shared" ca="1" si="147"/>
        <v>-2443088166.2033648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-2443088166.2033648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-10179534.025847353</v>
      </c>
      <c r="L2462" s="444">
        <f t="shared" ca="1" si="147"/>
        <v>-2453267700.2292123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-2453267700.2292123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-10221948.750955051</v>
      </c>
      <c r="L2463" s="444">
        <f t="shared" ca="1" si="147"/>
        <v>-2463489648.9801674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-2463489648.9801674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-10264540.204084031</v>
      </c>
      <c r="L2464" s="444">
        <f t="shared" ca="1" si="147"/>
        <v>-2473754189.1842513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-2473754189.1842513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-10307309.121601047</v>
      </c>
      <c r="L2465" s="444">
        <f t="shared" ca="1" si="147"/>
        <v>-2484061498.3058524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-2484061498.3058524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-10350256.242941052</v>
      </c>
      <c r="L2466" s="444">
        <f t="shared" ca="1" si="147"/>
        <v>-2494411754.5487933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-2494411754.5487933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-10393382.310619973</v>
      </c>
      <c r="L2467" s="444">
        <f t="shared" ca="1" si="147"/>
        <v>-2504805136.8594131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-2504805136.8594131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-10436688.070247555</v>
      </c>
      <c r="L2468" s="444">
        <f t="shared" ca="1" si="147"/>
        <v>-2515241824.9296608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-2515241824.9296608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-10480174.270540252</v>
      </c>
      <c r="L2469" s="444">
        <f t="shared" ca="1" si="147"/>
        <v>-2525721999.200201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-2525721999.200201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-10523841.66333417</v>
      </c>
      <c r="L2470" s="444">
        <f t="shared" ca="1" si="147"/>
        <v>-2536245840.8635354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-2536245840.8635354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-10567691.003598064</v>
      </c>
      <c r="L2471" s="444">
        <f t="shared" ca="1" si="147"/>
        <v>-2546813531.8671336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-2546813531.8671336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-10611723.049446389</v>
      </c>
      <c r="L2472" s="444">
        <f t="shared" ca="1" si="147"/>
        <v>-2557425254.9165802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-2557425254.9165802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-10655938.562152417</v>
      </c>
      <c r="L2473" s="444">
        <f t="shared" ca="1" si="147"/>
        <v>-2568081193.4787326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-2568081193.4787326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-10700338.306161385</v>
      </c>
      <c r="L2474" s="444">
        <f t="shared" ca="1" si="147"/>
        <v>-2578781531.784894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-2578781531.784894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-10744923.049103726</v>
      </c>
      <c r="L2475" s="444">
        <f t="shared" ca="1" si="147"/>
        <v>-2589526454.8339977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-2589526454.8339977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-10789693.561808323</v>
      </c>
      <c r="L2476" s="444">
        <f t="shared" ca="1" si="147"/>
        <v>-2600316148.3958058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-2600316148.3958058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-10834650.618315857</v>
      </c>
      <c r="L2477" s="444">
        <f t="shared" ca="1" si="147"/>
        <v>-2611150799.0141215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-2611150799.0141215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-10879794.995892173</v>
      </c>
      <c r="L2478" s="444">
        <f t="shared" ca="1" si="147"/>
        <v>-2622030594.0100136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-2622030594.0100136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-10925127.475041723</v>
      </c>
      <c r="L2479" s="444">
        <f t="shared" ca="1" si="147"/>
        <v>-2632955721.4850554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-2632955721.4850554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-10970648.839521063</v>
      </c>
      <c r="L2480" s="444">
        <f t="shared" ca="1" si="147"/>
        <v>-2643926370.3245764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-2643926370.3245764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-11016359.876352401</v>
      </c>
      <c r="L2481" s="444">
        <f t="shared" ca="1" si="147"/>
        <v>-2654942730.2009287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-2654942730.2009287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-11062261.375837203</v>
      </c>
      <c r="L2482" s="444">
        <f t="shared" ca="1" si="147"/>
        <v>-2666004991.576766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-2666004991.576766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-11108354.131569859</v>
      </c>
      <c r="L2483" s="444">
        <f t="shared" ca="1" si="147"/>
        <v>-2677113345.7083359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-2677113345.7083359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-11154638.940451398</v>
      </c>
      <c r="L2484" s="444">
        <f t="shared" ca="1" si="147"/>
        <v>-2688267984.6487875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-2688267984.6487875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-11201116.602703281</v>
      </c>
      <c r="L2485" s="444">
        <f t="shared" ca="1" si="147"/>
        <v>-2699469101.2514906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-2699469101.2514906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-11247787.92188121</v>
      </c>
      <c r="L2486" s="444">
        <f t="shared" ca="1" si="147"/>
        <v>-2710716889.1733718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-2710716889.1733718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-11294653.70488905</v>
      </c>
      <c r="L2487" s="444">
        <f t="shared" ca="1" si="147"/>
        <v>-2722011542.8782606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-2722011542.8782606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-11341714.761992753</v>
      </c>
      <c r="L2488" s="444">
        <f t="shared" ca="1" si="147"/>
        <v>-2733353257.6402535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-2733353257.6402535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-11388971.90683439</v>
      </c>
      <c r="L2489" s="444">
        <f t="shared" ca="1" si="147"/>
        <v>-2744742229.5470881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-2744742229.5470881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-11436425.956446201</v>
      </c>
      <c r="L2490" s="444">
        <f t="shared" ca="1" si="147"/>
        <v>-2756178655.5035343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-2756178655.5035343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-11484077.731264725</v>
      </c>
      <c r="L2491" s="444">
        <f t="shared" ca="1" si="147"/>
        <v>-2767662733.2347989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-2767662733.2347989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-11531928.055144995</v>
      </c>
      <c r="L2492" s="444">
        <f t="shared" ca="1" si="147"/>
        <v>-2779194661.2899437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-2779194661.2899437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-11579977.755374765</v>
      </c>
      <c r="L2493" s="444">
        <f t="shared" ca="1" si="147"/>
        <v>-2790774639.0453186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-2790774639.0453186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-11628227.662688827</v>
      </c>
      <c r="L2494" s="444">
        <f t="shared" ca="1" si="147"/>
        <v>-2802402866.7080073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-2802402866.7080073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-11676678.611283364</v>
      </c>
      <c r="L2495" s="444">
        <f t="shared" ca="1" si="147"/>
        <v>-2814079545.3192906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-2814079545.3192906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-11725331.438830378</v>
      </c>
      <c r="L2496" s="444">
        <f t="shared" ca="1" si="147"/>
        <v>-2825804876.758121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-2825804876.758121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-11774186.98649217</v>
      </c>
      <c r="L2497" s="444">
        <f t="shared" ca="1" si="147"/>
        <v>-2837579063.7446132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-2837579063.7446132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-11823246.098935887</v>
      </c>
      <c r="L2498" s="444">
        <f t="shared" ca="1" si="147"/>
        <v>-2849402309.8435493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-2849402309.8435493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-11872509.624348123</v>
      </c>
      <c r="L2499" s="444">
        <f t="shared" ca="1" si="147"/>
        <v>-2861274819.4678974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-2861274819.4678974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-11921978.414449573</v>
      </c>
      <c r="L2500" s="444">
        <f t="shared" ca="1" si="147"/>
        <v>-2873196797.8823471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-2873196797.8823471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-11971653.324509779</v>
      </c>
      <c r="L2501" s="444">
        <f t="shared" ca="1" si="147"/>
        <v>-2885168451.2068567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-2885168451.2068567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-12021535.213361902</v>
      </c>
      <c r="L2502" s="444">
        <f t="shared" ca="1" si="147"/>
        <v>-2897189986.4202185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-2897189986.4202185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-12071624.943417577</v>
      </c>
      <c r="L2503" s="444">
        <f t="shared" ca="1" si="147"/>
        <v>-2909261611.363636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-2909261611.363636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-12121923.380681816</v>
      </c>
      <c r="L2504" s="444">
        <f t="shared" ca="1" si="147"/>
        <v>-2921383534.744318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-2921383534.744318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-12172431.394767992</v>
      </c>
      <c r="L2505" s="444">
        <f t="shared" ca="1" si="147"/>
        <v>-2933555966.1390858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-2933555966.1390858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-12223149.858912857</v>
      </c>
      <c r="L2506" s="444">
        <f t="shared" ca="1" si="147"/>
        <v>-2945779115.9979987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-2945779115.9979987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-12274079.649991661</v>
      </c>
      <c r="L2507" s="444">
        <f t="shared" ca="1" si="147"/>
        <v>-2958053195.6479902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-2958053195.6479902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-12325221.648533292</v>
      </c>
      <c r="L2508" s="444">
        <f t="shared" ca="1" si="147"/>
        <v>-2970378417.2965236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-2970378417.2965236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-12376576.738735516</v>
      </c>
      <c r="L2509" s="444">
        <f t="shared" ca="1" si="147"/>
        <v>-2982754994.0352592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-2982754994.0352592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-12428145.808480246</v>
      </c>
      <c r="L2510" s="444">
        <f t="shared" ca="1" si="147"/>
        <v>-2995183139.8437395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-2995183139.8437395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-12479929.749348914</v>
      </c>
      <c r="L2511" s="444">
        <f t="shared" ca="1" si="147"/>
        <v>-3007663069.5930886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-3007663069.5930886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-12531929.456637869</v>
      </c>
      <c r="L2512" s="444">
        <f t="shared" ca="1" si="147"/>
        <v>-3020194999.0497265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-3020194999.0497265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-12584145.829373861</v>
      </c>
      <c r="L2513" s="444">
        <f t="shared" ca="1" si="147"/>
        <v>-3032779144.8791003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-3032779144.8791003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-12636579.770329585</v>
      </c>
      <c r="L2514" s="444">
        <f t="shared" ca="1" si="147"/>
        <v>-3045415724.6494298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-3045415724.6494298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-12689232.186039291</v>
      </c>
      <c r="L2515" s="444">
        <f t="shared" ca="1" si="147"/>
        <v>-3058104956.8354692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-3058104956.8354692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-12742103.986814454</v>
      </c>
      <c r="L2516" s="444">
        <f t="shared" ca="1" si="147"/>
        <v>-3070847060.8222837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-3070847060.8222837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-12795196.086759515</v>
      </c>
      <c r="L2517" s="444">
        <f t="shared" ca="1" si="147"/>
        <v>-3083642256.9090433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-3083642256.9090433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-12848509.40378768</v>
      </c>
      <c r="L2518" s="444">
        <f t="shared" ca="1" si="147"/>
        <v>-3096490766.3128309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-3096490766.3128309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-12902044.859636795</v>
      </c>
      <c r="L2519" s="444">
        <f t="shared" ca="1" si="147"/>
        <v>-3109392811.1724677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-3109392811.1724677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-12955803.379885282</v>
      </c>
      <c r="L2520" s="444">
        <f t="shared" ca="1" si="147"/>
        <v>-3122348614.5523529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-3122348614.5523529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-13009785.893968137</v>
      </c>
      <c r="L2521" s="444">
        <f t="shared" ca="1" si="147"/>
        <v>-3135358400.446321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-3135358400.446321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-13063993.335193004</v>
      </c>
      <c r="L2522" s="444">
        <f t="shared" ca="1" si="147"/>
        <v>-3148422393.7815142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-3148422393.7815142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-13118426.640756309</v>
      </c>
      <c r="L2523" s="444">
        <f t="shared" ca="1" si="147"/>
        <v>-3161540820.4222703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-3161540820.4222703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-13173086.75175946</v>
      </c>
      <c r="L2524" s="444">
        <f t="shared" ca="1" si="147"/>
        <v>-3174713907.1740298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-3174713907.1740298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-13227974.613225125</v>
      </c>
      <c r="L2525" s="444">
        <f t="shared" ca="1" si="147"/>
        <v>-3187941881.7872548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-3187941881.7872548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-13283091.174113562</v>
      </c>
      <c r="L2526" s="444">
        <f t="shared" ca="1" si="147"/>
        <v>-3201224972.9613686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-3201224972.9613686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-13338437.387339035</v>
      </c>
      <c r="L2527" s="444">
        <f t="shared" ca="1" si="147"/>
        <v>-3214563410.3487077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-3214563410.3487077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-13394014.209786281</v>
      </c>
      <c r="L2528" s="444">
        <f t="shared" ca="1" si="147"/>
        <v>-3227957424.5584941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-3227957424.5584941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-13449822.602327058</v>
      </c>
      <c r="L2529" s="444">
        <f t="shared" ca="1" si="147"/>
        <v>-3241407247.160821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-3241407247.160821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-13505863.529836753</v>
      </c>
      <c r="L2530" s="444">
        <f t="shared" ca="1" si="147"/>
        <v>-3254913110.6906576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-3254913110.6906576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-13562137.961211072</v>
      </c>
      <c r="L2531" s="444">
        <f t="shared" ca="1" si="147"/>
        <v>-3268475248.6518688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-3268475248.6518688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-13618646.869382786</v>
      </c>
      <c r="L2532" s="444">
        <f t="shared" ca="1" si="147"/>
        <v>-3282093895.5212517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-3282093895.5212517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-13675391.231338548</v>
      </c>
      <c r="L2533" s="444">
        <f t="shared" ca="1" si="147"/>
        <v>-3295769286.7525902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-3295769286.7525902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-13732372.028135791</v>
      </c>
      <c r="L2534" s="444">
        <f t="shared" ca="1" si="147"/>
        <v>-3309501658.780726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-3309501658.780726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-13789590.244919691</v>
      </c>
      <c r="L2535" s="444">
        <f t="shared" ca="1" si="147"/>
        <v>-3323291249.0256457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-3323291249.0256457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-13847046.87094019</v>
      </c>
      <c r="L2536" s="444">
        <f t="shared" ca="1" si="147"/>
        <v>-3337138295.8965859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-3337138295.8965859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-13904742.899569107</v>
      </c>
      <c r="L2537" s="444">
        <f t="shared" ca="1" si="147"/>
        <v>-3351043038.796155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-3351043038.796155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-13962679.328317313</v>
      </c>
      <c r="L2538" s="444">
        <f t="shared" ca="1" si="147"/>
        <v>-3365005718.1244721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-3365005718.1244721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-14020857.158851966</v>
      </c>
      <c r="L2539" s="444">
        <f t="shared" ca="1" si="147"/>
        <v>-3379026575.2833242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-3379026575.2833242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-14079277.397013851</v>
      </c>
      <c r="L2540" s="444">
        <f t="shared" ca="1" si="147"/>
        <v>-3393105852.6803379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-3393105852.6803379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-14137941.05283474</v>
      </c>
      <c r="L2541" s="444">
        <f t="shared" ca="1" si="147"/>
        <v>-3407243793.7331724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-3407243793.7331724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-14196849.140554884</v>
      </c>
      <c r="L2542" s="444">
        <f t="shared" ca="1" si="147"/>
        <v>-3421440642.8737273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-3421440642.8737273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-14256002.67864053</v>
      </c>
      <c r="L2543" s="444">
        <f t="shared" ca="1" si="147"/>
        <v>-3435696645.5523677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-3435696645.5523677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-14315402.689801531</v>
      </c>
      <c r="L2544" s="444">
        <f t="shared" ca="1" si="147"/>
        <v>-3450012048.2421694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-3450012048.2421694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-14375050.201009039</v>
      </c>
      <c r="L2545" s="444">
        <f t="shared" ca="1" si="147"/>
        <v>-3464387098.4431787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-3464387098.4431787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-14434946.243513243</v>
      </c>
      <c r="L2546" s="444">
        <f t="shared" ca="1" si="147"/>
        <v>-3478822044.6866918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-3478822044.6866918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-14495091.852861216</v>
      </c>
      <c r="L2547" s="444">
        <f t="shared" ca="1" si="147"/>
        <v>-3493317136.5395532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-3493317136.5395532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-14555488.068914805</v>
      </c>
      <c r="L2548" s="444">
        <f t="shared" ca="1" si="147"/>
        <v>-3507872624.6084681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-3507872624.6084681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-14616135.935868617</v>
      </c>
      <c r="L2549" s="444">
        <f t="shared" ca="1" si="147"/>
        <v>-3522488760.5443368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-3522488760.5443368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-14677036.50226807</v>
      </c>
      <c r="L2550" s="444">
        <f t="shared" ca="1" si="147"/>
        <v>-3537165797.0466046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-3537165797.0466046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-14738190.821027521</v>
      </c>
      <c r="L2551" s="444">
        <f t="shared" ca="1" si="147"/>
        <v>-3551903987.8676324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-3551903987.8676324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-14799599.949448468</v>
      </c>
      <c r="L2552" s="444">
        <f t="shared" ca="1" si="147"/>
        <v>-3566703587.817081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-3566703587.817081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-14861264.949237837</v>
      </c>
      <c r="L2553" s="444">
        <f t="shared" ca="1" si="147"/>
        <v>-3581564852.7663188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-3581564852.7663188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-14923186.886526329</v>
      </c>
      <c r="L2554" s="444">
        <f t="shared" ca="1" si="147"/>
        <v>-3596488039.6528449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-3596488039.6528449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-14985366.831886854</v>
      </c>
      <c r="L2555" s="444">
        <f t="shared" ca="1" si="147"/>
        <v>-3611473406.4847317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-3611473406.4847317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-15047805.860353049</v>
      </c>
      <c r="L2556" s="444">
        <f t="shared" ca="1" si="147"/>
        <v>-3626521212.3450847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-3626521212.3450847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-15110505.051437853</v>
      </c>
      <c r="L2557" s="444">
        <f t="shared" ca="1" si="147"/>
        <v>-3641631717.3965225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-3641631717.3965225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-15173465.489152176</v>
      </c>
      <c r="L2558" s="444">
        <f t="shared" ref="L2558:L2812" ca="1" si="152">I2558-J2558+K2558</f>
        <v>-3656805182.8856745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-3656805182.8856745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-15236688.262023643</v>
      </c>
      <c r="L2559" s="444">
        <f t="shared" ca="1" si="152"/>
        <v>-3672041871.1476979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-3672041871.1476979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-15300174.463115407</v>
      </c>
      <c r="L2560" s="444">
        <f t="shared" ca="1" si="152"/>
        <v>-3687342045.6108131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-3687342045.6108131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-15363925.190045057</v>
      </c>
      <c r="L2561" s="444">
        <f t="shared" ca="1" si="152"/>
        <v>-3702705970.800858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-3702705970.800858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-15427941.545003574</v>
      </c>
      <c r="L2562" s="444">
        <f t="shared" ca="1" si="152"/>
        <v>-3718133912.3458614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-3718133912.3458614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-15492224.634774422</v>
      </c>
      <c r="L2563" s="444">
        <f t="shared" ca="1" si="152"/>
        <v>-3733626136.9806356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-3733626136.9806356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-15556775.570752649</v>
      </c>
      <c r="L2564" s="444">
        <f t="shared" ca="1" si="152"/>
        <v>-3749182912.5513883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-3749182912.5513883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-15621595.468964117</v>
      </c>
      <c r="L2565" s="444">
        <f t="shared" ca="1" si="152"/>
        <v>-3764804508.0203524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-3764804508.0203524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-15686685.4500848</v>
      </c>
      <c r="L2566" s="444">
        <f t="shared" ca="1" si="152"/>
        <v>-3780491193.470437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-3780491193.470437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-15752046.639460154</v>
      </c>
      <c r="L2567" s="444">
        <f t="shared" ca="1" si="152"/>
        <v>-3796243240.1098971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-3796243240.1098971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-15817680.167124571</v>
      </c>
      <c r="L2568" s="444">
        <f t="shared" ca="1" si="152"/>
        <v>-3812060920.2770219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-3812060920.2770219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-15883587.167820923</v>
      </c>
      <c r="L2569" s="444">
        <f t="shared" ca="1" si="152"/>
        <v>-3827944507.4448428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-3827944507.4448428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-15949768.781020176</v>
      </c>
      <c r="L2570" s="444">
        <f t="shared" ca="1" si="152"/>
        <v>-3843894276.225863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-3843894276.225863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-16016226.150941098</v>
      </c>
      <c r="L2571" s="444">
        <f t="shared" ca="1" si="152"/>
        <v>-3859910502.3768039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-3859910502.3768039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-16082960.426570019</v>
      </c>
      <c r="L2572" s="444">
        <f t="shared" ca="1" si="152"/>
        <v>-3875993462.8033738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-3875993462.8033738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-16149972.761680722</v>
      </c>
      <c r="L2573" s="444">
        <f t="shared" ca="1" si="152"/>
        <v>-3892143435.5650544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-3892143435.5650544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-16217264.314854393</v>
      </c>
      <c r="L2574" s="444">
        <f t="shared" ca="1" si="152"/>
        <v>-3908360699.879909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-3908360699.879909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-16284836.249499621</v>
      </c>
      <c r="L2575" s="444">
        <f t="shared" ca="1" si="152"/>
        <v>-3924645536.1294088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-3924645536.1294088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-16352689.733872537</v>
      </c>
      <c r="L2576" s="444">
        <f t="shared" ca="1" si="152"/>
        <v>-3940998225.8632813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-3940998225.8632813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-16420825.941097004</v>
      </c>
      <c r="L2577" s="444">
        <f t="shared" ca="1" si="152"/>
        <v>-3957419051.804378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-3957419051.804378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-16489246.049184909</v>
      </c>
      <c r="L2578" s="444">
        <f t="shared" ca="1" si="152"/>
        <v>-3973908297.8535628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-3973908297.8535628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-16557951.241056513</v>
      </c>
      <c r="L2579" s="444">
        <f t="shared" ca="1" si="152"/>
        <v>-3990466249.0946193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-3990466249.0946193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-16626942.704560915</v>
      </c>
      <c r="L2580" s="444">
        <f t="shared" ca="1" si="152"/>
        <v>-4007093191.79918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-4007093191.79918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-16696221.632496582</v>
      </c>
      <c r="L2581" s="444">
        <f t="shared" ca="1" si="152"/>
        <v>-4023789413.4316764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-4023789413.4316764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-16765789.222631987</v>
      </c>
      <c r="L2582" s="444">
        <f t="shared" ca="1" si="152"/>
        <v>-4040555202.6543083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-4040555202.6543083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-16835646.677726284</v>
      </c>
      <c r="L2583" s="444">
        <f t="shared" ca="1" si="152"/>
        <v>-4057390849.3320346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-4057390849.3320346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-16905795.205550145</v>
      </c>
      <c r="L2584" s="444">
        <f t="shared" ca="1" si="152"/>
        <v>-4074296644.5375848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-4074296644.5375848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-16976236.018906604</v>
      </c>
      <c r="L2585" s="444">
        <f t="shared" ca="1" si="152"/>
        <v>-4091272880.5564914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-4091272880.5564914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-17046970.33565205</v>
      </c>
      <c r="L2586" s="444">
        <f t="shared" ca="1" si="152"/>
        <v>-4108319850.8921432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-4108319850.8921432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-17117999.378717262</v>
      </c>
      <c r="L2587" s="444">
        <f t="shared" ca="1" si="152"/>
        <v>-4125437850.2708607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-4125437850.2708607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-17189324.376128584</v>
      </c>
      <c r="L2588" s="444">
        <f t="shared" ca="1" si="152"/>
        <v>-4142627174.6469893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-4142627174.6469893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-17260946.561029121</v>
      </c>
      <c r="L2589" s="444">
        <f t="shared" ca="1" si="152"/>
        <v>-4159888121.2080183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-4159888121.2080183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-17332867.171700079</v>
      </c>
      <c r="L2590" s="444">
        <f t="shared" ca="1" si="152"/>
        <v>-4177220988.3797183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-4177220988.3797183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-17405087.45158216</v>
      </c>
      <c r="L2591" s="444">
        <f t="shared" ca="1" si="152"/>
        <v>-4194626075.8313003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-4194626075.8313003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-17477608.649297085</v>
      </c>
      <c r="L2592" s="444">
        <f t="shared" ca="1" si="152"/>
        <v>-4212103684.4805975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-4212103684.4805975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-17550432.018669158</v>
      </c>
      <c r="L2593" s="444">
        <f t="shared" ca="1" si="152"/>
        <v>-4229654116.4992666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-4229654116.4992666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-17623558.818746943</v>
      </c>
      <c r="L2594" s="444">
        <f t="shared" ca="1" si="152"/>
        <v>-4247277675.3180137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-4247277675.3180137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-17696990.313825056</v>
      </c>
      <c r="L2595" s="444">
        <f t="shared" ca="1" si="152"/>
        <v>-4264974665.6318388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-4264974665.6318388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-17770727.773465995</v>
      </c>
      <c r="L2596" s="444">
        <f t="shared" ca="1" si="152"/>
        <v>-4282745393.4053049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-4282745393.4053049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-17844772.472522102</v>
      </c>
      <c r="L2597" s="444">
        <f t="shared" ca="1" si="152"/>
        <v>-4300590165.8778267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-4300590165.8778267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-17919125.691157609</v>
      </c>
      <c r="L2598" s="444">
        <f t="shared" ca="1" si="152"/>
        <v>-4318509291.568984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-4318509291.568984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-17993788.714870766</v>
      </c>
      <c r="L2599" s="444">
        <f t="shared" ca="1" si="152"/>
        <v>-4336503080.2838545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-4336503080.2838545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-18068762.83451606</v>
      </c>
      <c r="L2600" s="444">
        <f t="shared" ca="1" si="152"/>
        <v>-4354571843.118371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-4354571843.118371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-18144049.346326545</v>
      </c>
      <c r="L2601" s="444">
        <f t="shared" ca="1" si="152"/>
        <v>-4372715892.4646978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-4372715892.4646978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-18219649.551936239</v>
      </c>
      <c r="L2602" s="444">
        <f t="shared" ca="1" si="152"/>
        <v>-4390935542.016634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-4390935542.016634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-18295564.758402642</v>
      </c>
      <c r="L2603" s="444">
        <f t="shared" ca="1" si="152"/>
        <v>-4409231106.7750368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-4409231106.7750368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-18371796.278229319</v>
      </c>
      <c r="L2604" s="444">
        <f t="shared" ca="1" si="152"/>
        <v>-4427602903.0532665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-4427602903.0532665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-18448345.429388609</v>
      </c>
      <c r="L2605" s="444">
        <f t="shared" ca="1" si="152"/>
        <v>-4446051248.4826555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-4446051248.4826555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-18525213.5353444</v>
      </c>
      <c r="L2606" s="444">
        <f t="shared" ca="1" si="152"/>
        <v>-4464576462.0179996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-4464576462.0179996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-18602401.925074998</v>
      </c>
      <c r="L2607" s="444">
        <f t="shared" ca="1" si="152"/>
        <v>-4483178863.9430742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-4483178863.9430742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-18679911.933096141</v>
      </c>
      <c r="L2608" s="444">
        <f t="shared" ca="1" si="152"/>
        <v>-4501858775.8761702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-4501858775.8761702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-18757744.899484042</v>
      </c>
      <c r="L2609" s="444">
        <f t="shared" ca="1" si="152"/>
        <v>-4520616520.7756538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-4520616520.7756538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-18835902.169898558</v>
      </c>
      <c r="L2610" s="444">
        <f t="shared" ca="1" si="152"/>
        <v>-4539452422.9455528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-4539452422.9455528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-18914385.095606469</v>
      </c>
      <c r="L2611" s="444">
        <f t="shared" ca="1" si="152"/>
        <v>-4558366808.0411596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-4558366808.0411596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-18993195.033504833</v>
      </c>
      <c r="L2612" s="444">
        <f t="shared" ca="1" si="152"/>
        <v>-4577360003.0746641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-4577360003.0746641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-19072333.346144434</v>
      </c>
      <c r="L2613" s="444">
        <f t="shared" ca="1" si="152"/>
        <v>-4596432336.4208088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-4596432336.4208088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-19151801.40175337</v>
      </c>
      <c r="L2614" s="444">
        <f t="shared" ca="1" si="152"/>
        <v>-4615584137.8225622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-4615584137.8225622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-19231600.574260674</v>
      </c>
      <c r="L2615" s="444">
        <f t="shared" ca="1" si="152"/>
        <v>-4634815738.3968229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-4634815738.3968229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-19311732.243320096</v>
      </c>
      <c r="L2616" s="444">
        <f t="shared" ca="1" si="152"/>
        <v>-4654127470.6401434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-4654127470.6401434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-19392197.794333931</v>
      </c>
      <c r="L2617" s="444">
        <f t="shared" ca="1" si="152"/>
        <v>-4673519668.4344769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-4673519668.4344769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-19472998.618476987</v>
      </c>
      <c r="L2618" s="444">
        <f t="shared" ca="1" si="152"/>
        <v>-4692992667.0529537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-4692992667.0529537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-19554136.112720639</v>
      </c>
      <c r="L2619" s="444">
        <f t="shared" ca="1" si="152"/>
        <v>-4712546803.1656742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-4712546803.1656742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-19635611.679856975</v>
      </c>
      <c r="L2620" s="444">
        <f t="shared" ca="1" si="152"/>
        <v>-4732182414.8455315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-4732182414.8455315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-19717426.728523046</v>
      </c>
      <c r="L2621" s="444">
        <f t="shared" ca="1" si="152"/>
        <v>-4751899841.5740547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-4751899841.5740547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-19799582.673225228</v>
      </c>
      <c r="L2622" s="444">
        <f t="shared" ca="1" si="152"/>
        <v>-4771699424.2472801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-4771699424.2472801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-19882080.934363667</v>
      </c>
      <c r="L2623" s="444">
        <f t="shared" ca="1" si="152"/>
        <v>-4791581505.1816435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-4791581505.1816435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-19964922.938256849</v>
      </c>
      <c r="L2624" s="444">
        <f t="shared" ca="1" si="152"/>
        <v>-4811546428.1199007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-4811546428.1199007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-20048110.117166251</v>
      </c>
      <c r="L2625" s="444">
        <f t="shared" ca="1" si="152"/>
        <v>-4831594538.2370672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-4831594538.2370672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-20131643.909321114</v>
      </c>
      <c r="L2626" s="444">
        <f t="shared" ca="1" si="152"/>
        <v>-4851726182.1463881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-4851726182.1463881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-20215525.758943282</v>
      </c>
      <c r="L2627" s="444">
        <f t="shared" ca="1" si="152"/>
        <v>-4871941707.9053316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-4871941707.9053316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-20299757.116272215</v>
      </c>
      <c r="L2628" s="444">
        <f t="shared" ca="1" si="152"/>
        <v>-4892241465.0216036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-4892241465.0216036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-20384339.437590014</v>
      </c>
      <c r="L2629" s="444">
        <f t="shared" ca="1" si="152"/>
        <v>-4912625804.4591932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-4912625804.4591932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-20469274.185246639</v>
      </c>
      <c r="L2630" s="444">
        <f t="shared" ca="1" si="152"/>
        <v>-4933095078.6444397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-4933095078.6444397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-20554562.827685166</v>
      </c>
      <c r="L2631" s="444">
        <f t="shared" ca="1" si="152"/>
        <v>-4953649641.4721251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-4953649641.4721251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-20640206.839467186</v>
      </c>
      <c r="L2632" s="444">
        <f t="shared" ca="1" si="152"/>
        <v>-4974289848.3115921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-4974289848.3115921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-20726207.7012983</v>
      </c>
      <c r="L2633" s="444">
        <f t="shared" ca="1" si="152"/>
        <v>-4995016056.0128908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-4995016056.0128908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-20812566.90005371</v>
      </c>
      <c r="L2634" s="444">
        <f t="shared" ca="1" si="152"/>
        <v>-5015828622.9129448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-5015828622.9129448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-20899285.928803936</v>
      </c>
      <c r="L2635" s="444">
        <f t="shared" ca="1" si="152"/>
        <v>-5036727908.8417492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-5036727908.8417492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-20986366.286840621</v>
      </c>
      <c r="L2636" s="444">
        <f t="shared" ca="1" si="152"/>
        <v>-5057714275.1285896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-5057714275.1285896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-21073809.479702458</v>
      </c>
      <c r="L2637" s="444">
        <f t="shared" ca="1" si="152"/>
        <v>-5078788084.6082916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-5078788084.6082916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-21161617.019201215</v>
      </c>
      <c r="L2638" s="444">
        <f t="shared" ca="1" si="152"/>
        <v>-5099949701.6274929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-5099949701.6274929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-21249790.423447888</v>
      </c>
      <c r="L2639" s="444">
        <f t="shared" ca="1" si="152"/>
        <v>-5121199492.0509405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-5121199492.0509405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-21338331.216878917</v>
      </c>
      <c r="L2640" s="444">
        <f t="shared" ca="1" si="152"/>
        <v>-5142537823.2678194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-5142537823.2678194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-21427240.930282582</v>
      </c>
      <c r="L2641" s="444">
        <f t="shared" ca="1" si="152"/>
        <v>-5163965064.198102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-5163965064.198102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-21516521.100825425</v>
      </c>
      <c r="L2642" s="444">
        <f t="shared" ca="1" si="152"/>
        <v>-5185481585.2989273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-5185481585.2989273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-21606173.272078864</v>
      </c>
      <c r="L2643" s="444">
        <f t="shared" ca="1" si="152"/>
        <v>-5207087758.5710058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-5207087758.5710058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-21696198.994045857</v>
      </c>
      <c r="L2644" s="444">
        <f t="shared" ca="1" si="152"/>
        <v>-5228783957.565052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-5228783957.565052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-21786599.823187716</v>
      </c>
      <c r="L2645" s="444">
        <f t="shared" ca="1" si="152"/>
        <v>-5250570557.3882399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-5250570557.3882399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-21877377.322450999</v>
      </c>
      <c r="L2646" s="444">
        <f t="shared" ca="1" si="152"/>
        <v>-5272447934.7106905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-5272447934.7106905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-21968533.061294544</v>
      </c>
      <c r="L2647" s="444">
        <f t="shared" ca="1" si="152"/>
        <v>-5294416467.7719851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-5294416467.7719851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-22060068.615716603</v>
      </c>
      <c r="L2648" s="444">
        <f t="shared" ca="1" si="152"/>
        <v>-5316476536.387702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-5316476536.387702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-22151985.56828209</v>
      </c>
      <c r="L2649" s="444">
        <f t="shared" ca="1" si="152"/>
        <v>-5338628521.9559841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-5338628521.9559841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-22244285.508149933</v>
      </c>
      <c r="L2650" s="444">
        <f t="shared" ca="1" si="152"/>
        <v>-5360872807.4641342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-5360872807.4641342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-22336970.03110056</v>
      </c>
      <c r="L2651" s="444">
        <f t="shared" ca="1" si="152"/>
        <v>-5383209777.4952345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-5383209777.4952345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-22430040.739563476</v>
      </c>
      <c r="L2652" s="444">
        <f t="shared" ca="1" si="152"/>
        <v>-5405639818.2347984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-5405639818.2347984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-22523499.242644992</v>
      </c>
      <c r="L2653" s="444">
        <f t="shared" ca="1" si="152"/>
        <v>-5428163317.4774437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-5428163317.4774437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-22617347.156156015</v>
      </c>
      <c r="L2654" s="444">
        <f t="shared" ca="1" si="152"/>
        <v>-5450780664.6335993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-5450780664.6335993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-22711586.102639996</v>
      </c>
      <c r="L2655" s="444">
        <f t="shared" ca="1" si="152"/>
        <v>-5473492250.7362394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-5473492250.7362394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-22806217.711400997</v>
      </c>
      <c r="L2656" s="444">
        <f t="shared" ca="1" si="152"/>
        <v>-5496298468.4476404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-5496298468.4476404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-22901243.618531834</v>
      </c>
      <c r="L2657" s="444">
        <f t="shared" ca="1" si="152"/>
        <v>-5519199712.0661726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-5519199712.0661726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-22996665.466942385</v>
      </c>
      <c r="L2658" s="444">
        <f t="shared" ca="1" si="152"/>
        <v>-5542196377.5331154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-5542196377.5331154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-23092484.906387981</v>
      </c>
      <c r="L2659" s="444">
        <f t="shared" ca="1" si="152"/>
        <v>-5565288862.4395037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-5565288862.4395037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-23188703.593497932</v>
      </c>
      <c r="L2660" s="444">
        <f t="shared" ca="1" si="152"/>
        <v>-5588477566.0330019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-5588477566.0330019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-23285323.191804174</v>
      </c>
      <c r="L2661" s="444">
        <f t="shared" ca="1" si="152"/>
        <v>-5611762889.2248058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-5611762889.2248058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-23382345.371770024</v>
      </c>
      <c r="L2662" s="444">
        <f t="shared" ca="1" si="152"/>
        <v>-5635145234.5965757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-5635145234.5965757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-23479771.810819067</v>
      </c>
      <c r="L2663" s="444">
        <f t="shared" ca="1" si="152"/>
        <v>-5658625006.4073944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-5658625006.4073944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-23577604.193364143</v>
      </c>
      <c r="L2664" s="444">
        <f t="shared" ca="1" si="152"/>
        <v>-5682202610.6007586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-5682202610.6007586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-23675844.210836492</v>
      </c>
      <c r="L2665" s="444">
        <f t="shared" ca="1" si="152"/>
        <v>-5705878454.811595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-5705878454.811595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-23774493.561714977</v>
      </c>
      <c r="L2666" s="444">
        <f t="shared" ca="1" si="152"/>
        <v>-5729652948.3733101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-5729652948.3733101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-23873553.951555457</v>
      </c>
      <c r="L2667" s="444">
        <f t="shared" ca="1" si="152"/>
        <v>-5753526502.3248653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-5753526502.3248653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-23973027.093020272</v>
      </c>
      <c r="L2668" s="444">
        <f t="shared" ca="1" si="152"/>
        <v>-5777499529.4178858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-5777499529.4178858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-24072914.705907859</v>
      </c>
      <c r="L2669" s="444">
        <f t="shared" ca="1" si="152"/>
        <v>-5801572444.1237936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-5801572444.1237936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-24173218.517182473</v>
      </c>
      <c r="L2670" s="444">
        <f t="shared" ca="1" si="152"/>
        <v>-5825745662.640976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-5825745662.640976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-24273940.261004068</v>
      </c>
      <c r="L2671" s="444">
        <f t="shared" ca="1" si="152"/>
        <v>-5850019602.9019804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-5850019602.9019804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-24375081.678758252</v>
      </c>
      <c r="L2672" s="444">
        <f t="shared" ca="1" si="152"/>
        <v>-5874394684.580739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-5874394684.580739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-24476644.519086413</v>
      </c>
      <c r="L2673" s="444">
        <f t="shared" ca="1" si="152"/>
        <v>-5898871329.0998259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-5898871329.0998259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-24578630.537915941</v>
      </c>
      <c r="L2674" s="444">
        <f t="shared" ca="1" si="152"/>
        <v>-5923449959.637742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-5923449959.637742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-24681041.498490591</v>
      </c>
      <c r="L2675" s="444">
        <f t="shared" ca="1" si="152"/>
        <v>-5948131001.1362324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-5948131001.1362324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-24783879.171400968</v>
      </c>
      <c r="L2676" s="444">
        <f t="shared" ca="1" si="152"/>
        <v>-5972914880.3076334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-5972914880.3076334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-24887145.334615137</v>
      </c>
      <c r="L2677" s="444">
        <f t="shared" ca="1" si="152"/>
        <v>-5997802025.6422482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-5997802025.6422482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-24990841.773509368</v>
      </c>
      <c r="L2678" s="444">
        <f t="shared" ca="1" si="152"/>
        <v>-6022792867.4157572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-6022792867.4157572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-25094970.280898988</v>
      </c>
      <c r="L2679" s="444">
        <f t="shared" ca="1" si="152"/>
        <v>-6047887837.6966562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-6047887837.6966562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-25199532.6570694</v>
      </c>
      <c r="L2680" s="444">
        <f t="shared" ca="1" si="152"/>
        <v>-6073087370.3537254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-6073087370.3537254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-25304530.709807187</v>
      </c>
      <c r="L2681" s="444">
        <f t="shared" ca="1" si="152"/>
        <v>-6098391901.0635328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-6098391901.0635328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-25409966.254431386</v>
      </c>
      <c r="L2682" s="444">
        <f t="shared" ca="1" si="152"/>
        <v>-6123801867.3179646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-6123801867.3179646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-25515841.113824852</v>
      </c>
      <c r="L2683" s="444">
        <f t="shared" ca="1" si="152"/>
        <v>-6149317708.4317894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-6149317708.4317894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-25622157.118465789</v>
      </c>
      <c r="L2684" s="444">
        <f t="shared" ca="1" si="152"/>
        <v>-6174939865.5502548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-6174939865.5502548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-25728916.106459394</v>
      </c>
      <c r="L2685" s="444">
        <f t="shared" ca="1" si="152"/>
        <v>-6200668781.6567144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-6200668781.6567144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-25836119.923569642</v>
      </c>
      <c r="L2686" s="444">
        <f t="shared" ca="1" si="152"/>
        <v>-6226504901.5802841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-6226504901.5802841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-25943770.423251182</v>
      </c>
      <c r="L2687" s="444">
        <f t="shared" ca="1" si="152"/>
        <v>-6252448672.0035353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-6252448672.0035353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-26051869.466681398</v>
      </c>
      <c r="L2688" s="444">
        <f t="shared" ca="1" si="152"/>
        <v>-6278500541.4702168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-6278500541.4702168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-26160418.922792569</v>
      </c>
      <c r="L2689" s="444">
        <f t="shared" ca="1" si="152"/>
        <v>-6304660960.3930092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-6304660960.3930092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-26269420.668304205</v>
      </c>
      <c r="L2690" s="444">
        <f t="shared" ca="1" si="152"/>
        <v>-6330930381.0613136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-6330930381.0613136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-26378876.587755471</v>
      </c>
      <c r="L2691" s="444">
        <f t="shared" ca="1" si="152"/>
        <v>-6357309257.6490688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-6357309257.6490688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-26488788.573537786</v>
      </c>
      <c r="L2692" s="444">
        <f t="shared" ca="1" si="152"/>
        <v>-6383798046.2226067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-6383798046.2226067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-26599158.525927529</v>
      </c>
      <c r="L2693" s="444">
        <f t="shared" ca="1" si="152"/>
        <v>-6410397204.7485342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-6410397204.7485342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-26709988.353118893</v>
      </c>
      <c r="L2694" s="444">
        <f t="shared" ca="1" si="152"/>
        <v>-6437107193.1016531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-6437107193.1016531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-26821279.971256889</v>
      </c>
      <c r="L2695" s="444">
        <f t="shared" ca="1" si="152"/>
        <v>-6463928473.0729103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-6463928473.0729103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-26933035.304470461</v>
      </c>
      <c r="L2696" s="444">
        <f t="shared" ca="1" si="152"/>
        <v>-6490861508.3773804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-6490861508.3773804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-27045256.28490575</v>
      </c>
      <c r="L2697" s="444">
        <f t="shared" ca="1" si="152"/>
        <v>-6517906764.6622858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-6517906764.6622858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-27157944.852759525</v>
      </c>
      <c r="L2698" s="444">
        <f t="shared" ca="1" si="152"/>
        <v>-6545064709.5150452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-6545064709.5150452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-27271102.956312686</v>
      </c>
      <c r="L2699" s="444">
        <f t="shared" ca="1" si="152"/>
        <v>-6572335812.4713583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-6572335812.4713583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-27384732.551963992</v>
      </c>
      <c r="L2700" s="444">
        <f t="shared" ca="1" si="152"/>
        <v>-6599720545.0233221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-6599720545.0233221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-27498835.604263842</v>
      </c>
      <c r="L2701" s="444">
        <f t="shared" ca="1" si="152"/>
        <v>-6627219380.6275864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-6627219380.6275864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-27613414.085948277</v>
      </c>
      <c r="L2702" s="444">
        <f t="shared" ca="1" si="152"/>
        <v>-6654832794.7135344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-6654832794.7135344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-27728469.977973059</v>
      </c>
      <c r="L2703" s="444">
        <f t="shared" ca="1" si="152"/>
        <v>-6682561264.6915073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-6682561264.6915073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-27844005.269547947</v>
      </c>
      <c r="L2704" s="444">
        <f t="shared" ca="1" si="152"/>
        <v>-6710405269.9610558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-6710405269.9610558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-27960021.958171066</v>
      </c>
      <c r="L2705" s="444">
        <f t="shared" ca="1" si="152"/>
        <v>-6738365291.9192266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-6738365291.9192266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-28076522.049663439</v>
      </c>
      <c r="L2706" s="444">
        <f t="shared" ca="1" si="152"/>
        <v>-6766441813.9688902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-6766441813.9688902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-28193507.558203708</v>
      </c>
      <c r="L2707" s="444">
        <f t="shared" ca="1" si="152"/>
        <v>-6794635321.5270939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-6794635321.5270939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-28310980.506362889</v>
      </c>
      <c r="L2708" s="444">
        <f t="shared" ca="1" si="152"/>
        <v>-6822946302.0334568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-6822946302.0334568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-28428942.925139401</v>
      </c>
      <c r="L2709" s="444">
        <f t="shared" ca="1" si="152"/>
        <v>-6851375244.9585962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-6851375244.9585962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-28547396.853994146</v>
      </c>
      <c r="L2710" s="444">
        <f t="shared" ca="1" si="152"/>
        <v>-6879922641.8125906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-6879922641.8125906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-28666344.340885792</v>
      </c>
      <c r="L2711" s="444">
        <f t="shared" ca="1" si="152"/>
        <v>-6908588986.1534767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-6908588986.1534767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-28785787.442306153</v>
      </c>
      <c r="L2712" s="444">
        <f t="shared" ca="1" si="152"/>
        <v>-6937374773.5957832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-6937374773.5957832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-28905728.223315768</v>
      </c>
      <c r="L2713" s="444">
        <f t="shared" ca="1" si="152"/>
        <v>-6966280501.8190994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-6966280501.8190994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-29026168.75757958</v>
      </c>
      <c r="L2714" s="444">
        <f t="shared" ca="1" si="152"/>
        <v>-6995306670.5766792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-6995306670.5766792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-29147111.127402831</v>
      </c>
      <c r="L2715" s="444">
        <f t="shared" ca="1" si="152"/>
        <v>-7024453781.7040825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-7024453781.7040825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-29268557.423767015</v>
      </c>
      <c r="L2716" s="444">
        <f t="shared" ca="1" si="152"/>
        <v>-7053722339.1278496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-7053722339.1278496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-29390509.746366043</v>
      </c>
      <c r="L2717" s="444">
        <f t="shared" ca="1" si="152"/>
        <v>-7083112848.8742161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-7083112848.8742161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-29512970.203642562</v>
      </c>
      <c r="L2718" s="444">
        <f t="shared" ca="1" si="152"/>
        <v>-7112625819.0778589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-7112625819.0778589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-29635940.912824407</v>
      </c>
      <c r="L2719" s="444">
        <f t="shared" ca="1" si="152"/>
        <v>-7142261759.9906836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-7142261759.9906836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-29759423.999961182</v>
      </c>
      <c r="L2720" s="444">
        <f t="shared" ca="1" si="152"/>
        <v>-7172021183.9906445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-7172021183.9906445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-29883421.599961024</v>
      </c>
      <c r="L2721" s="444">
        <f t="shared" ca="1" si="152"/>
        <v>-7201904605.5906057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-7201904605.5906057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-30007935.85662752</v>
      </c>
      <c r="L2722" s="444">
        <f t="shared" ca="1" si="152"/>
        <v>-7231912541.4472332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-7231912541.4472332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-30132968.922696803</v>
      </c>
      <c r="L2723" s="444">
        <f t="shared" ca="1" si="152"/>
        <v>-7262045510.3699303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-7262045510.3699303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-30258522.959874708</v>
      </c>
      <c r="L2724" s="444">
        <f t="shared" ca="1" si="152"/>
        <v>-7292304033.3298054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-7292304033.3298054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-30384600.138874184</v>
      </c>
      <c r="L2725" s="444">
        <f t="shared" ca="1" si="152"/>
        <v>-7322688633.4686794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-7322688633.4686794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-30511202.639452826</v>
      </c>
      <c r="L2726" s="444">
        <f t="shared" ca="1" si="152"/>
        <v>-7353199836.1081324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-7353199836.1081324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-30638332.65045055</v>
      </c>
      <c r="L2727" s="444">
        <f t="shared" ca="1" si="152"/>
        <v>-7383838168.7585831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-7383838168.7585831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-30765992.369827431</v>
      </c>
      <c r="L2728" s="444">
        <f t="shared" ca="1" si="152"/>
        <v>-7414604161.1284103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-7414604161.1284103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-30894184.004701704</v>
      </c>
      <c r="L2729" s="444">
        <f t="shared" ca="1" si="152"/>
        <v>-7445498345.133112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-7445498345.133112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-31022909.771387964</v>
      </c>
      <c r="L2730" s="444">
        <f t="shared" ca="1" si="152"/>
        <v>-7476521254.9045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-7476521254.9045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-31152171.895435419</v>
      </c>
      <c r="L2731" s="444">
        <f t="shared" ca="1" si="152"/>
        <v>-7507673426.7999353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-7507673426.7999353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-31281972.6116664</v>
      </c>
      <c r="L2732" s="444">
        <f t="shared" ca="1" si="152"/>
        <v>-7538955399.411602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-7538955399.411602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-31412314.16421501</v>
      </c>
      <c r="L2733" s="444">
        <f t="shared" ca="1" si="152"/>
        <v>-7570367713.5758171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-7570367713.5758171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-31543198.806565899</v>
      </c>
      <c r="L2734" s="444">
        <f t="shared" ca="1" si="152"/>
        <v>-7601910912.3823833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-7601910912.3823833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-31674628.801593263</v>
      </c>
      <c r="L2735" s="444">
        <f t="shared" ca="1" si="152"/>
        <v>-7633585541.1839762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-7633585541.1839762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-31806606.421599898</v>
      </c>
      <c r="L2736" s="444">
        <f t="shared" ca="1" si="152"/>
        <v>-7665392147.6055765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-7665392147.6055765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-31939133.948356565</v>
      </c>
      <c r="L2737" s="444">
        <f t="shared" ca="1" si="152"/>
        <v>-7697331281.5539331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-7697331281.5539331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-32072213.673141386</v>
      </c>
      <c r="L2738" s="444">
        <f t="shared" ca="1" si="152"/>
        <v>-7729403495.2270746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-7729403495.2270746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-32205847.896779478</v>
      </c>
      <c r="L2739" s="444">
        <f t="shared" ca="1" si="152"/>
        <v>-7761609343.1238537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-7761609343.1238537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-32340038.929682728</v>
      </c>
      <c r="L2740" s="444">
        <f t="shared" ca="1" si="152"/>
        <v>-7793949382.0535364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-7793949382.0535364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-32474789.091889735</v>
      </c>
      <c r="L2741" s="444">
        <f t="shared" ca="1" si="152"/>
        <v>-7826424171.1454258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-7826424171.1454258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-32610100.713105936</v>
      </c>
      <c r="L2742" s="444">
        <f t="shared" ca="1" si="152"/>
        <v>-7859034271.858532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-7859034271.858532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-32745976.132743884</v>
      </c>
      <c r="L2743" s="444">
        <f t="shared" ca="1" si="152"/>
        <v>-7891780247.9912758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-7891780247.9912758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-32882417.699963648</v>
      </c>
      <c r="L2744" s="444">
        <f t="shared" ca="1" si="152"/>
        <v>-7924662665.6912394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-7924662665.6912394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-33019427.773713496</v>
      </c>
      <c r="L2745" s="444">
        <f t="shared" ca="1" si="152"/>
        <v>-7957682093.4649525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-7957682093.4649525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-33157008.722770635</v>
      </c>
      <c r="L2746" s="444">
        <f t="shared" ca="1" si="152"/>
        <v>-7990839102.1877232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-7990839102.1877232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-33295162.925782185</v>
      </c>
      <c r="L2747" s="444">
        <f t="shared" ca="1" si="152"/>
        <v>-8024134265.1135054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-8024134265.1135054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-33433892.771306273</v>
      </c>
      <c r="L2748" s="444">
        <f t="shared" ca="1" si="152"/>
        <v>-8057568157.8848114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-8057568157.8848114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-33573200.65785338</v>
      </c>
      <c r="L2749" s="444">
        <f t="shared" ca="1" si="152"/>
        <v>-8091141358.5426645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-8091141358.5426645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-33713088.993927762</v>
      </c>
      <c r="L2750" s="444">
        <f t="shared" ca="1" si="152"/>
        <v>-8124854447.5365925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-8124854447.5365925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-33853560.198069133</v>
      </c>
      <c r="L2751" s="444">
        <f t="shared" ca="1" si="152"/>
        <v>-8158708007.7346621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-8158708007.7346621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-33994616.698894426</v>
      </c>
      <c r="L2752" s="444">
        <f t="shared" ca="1" si="152"/>
        <v>-8192702624.4335566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-8192702624.4335566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-34136260.93513982</v>
      </c>
      <c r="L2753" s="444">
        <f t="shared" ca="1" si="152"/>
        <v>-8226838885.3686962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-8226838885.3686962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-34278495.355702899</v>
      </c>
      <c r="L2754" s="444">
        <f t="shared" ca="1" si="152"/>
        <v>-8261117380.7243996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-8261117380.7243996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-34421322.419684999</v>
      </c>
      <c r="L2755" s="444">
        <f t="shared" ca="1" si="152"/>
        <v>-8295538703.1440849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-8295538703.1440849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-34564744.596433684</v>
      </c>
      <c r="L2756" s="444">
        <f t="shared" ca="1" si="152"/>
        <v>-8330103447.7405186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-8330103447.7405186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-34708764.365585491</v>
      </c>
      <c r="L2757" s="444">
        <f t="shared" ca="1" si="152"/>
        <v>-8364812212.1061039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-8364812212.1061039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-34853384.217108764</v>
      </c>
      <c r="L2758" s="444">
        <f t="shared" ca="1" si="152"/>
        <v>-8399665596.3232126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-8399665596.3232126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-34998606.651346721</v>
      </c>
      <c r="L2759" s="444">
        <f t="shared" ca="1" si="152"/>
        <v>-8434664202.9745598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-8434664202.9745598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-35144434.179060668</v>
      </c>
      <c r="L2760" s="444">
        <f t="shared" ca="1" si="152"/>
        <v>-8469808637.1536207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-8469808637.1536207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-35290869.32147342</v>
      </c>
      <c r="L2761" s="444">
        <f t="shared" ca="1" si="152"/>
        <v>-8505099506.4750938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-8505099506.4750938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-35437914.610312894</v>
      </c>
      <c r="L2762" s="444">
        <f t="shared" ca="1" si="152"/>
        <v>-8540537421.0854063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-8540537421.0854063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-35585572.587855861</v>
      </c>
      <c r="L2763" s="444">
        <f t="shared" ca="1" si="152"/>
        <v>-8576122993.6732626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-8576122993.6732626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-35733845.80697193</v>
      </c>
      <c r="L2764" s="444">
        <f t="shared" ca="1" si="152"/>
        <v>-8611856839.4802341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-8611856839.4802341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-35882736.831167638</v>
      </c>
      <c r="L2765" s="444">
        <f t="shared" ca="1" si="152"/>
        <v>-8647739576.3114014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-8647739576.3114014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-36032248.234630838</v>
      </c>
      <c r="L2766" s="444">
        <f t="shared" ca="1" si="152"/>
        <v>-8683771824.546032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-8683771824.546032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-36182382.602275133</v>
      </c>
      <c r="L2767" s="444">
        <f t="shared" ca="1" si="152"/>
        <v>-8719954207.1483078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-8719954207.1483078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-36333142.529784612</v>
      </c>
      <c r="L2768" s="444">
        <f t="shared" ca="1" si="152"/>
        <v>-8756287349.678093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-8756287349.678093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-36484530.623658717</v>
      </c>
      <c r="L2769" s="444">
        <f t="shared" ca="1" si="152"/>
        <v>-8792771880.3017521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-8792771880.3017521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-36636549.5012573</v>
      </c>
      <c r="L2770" s="444">
        <f t="shared" ca="1" si="152"/>
        <v>-8829408429.803009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-8829408429.803009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-36789201.790845871</v>
      </c>
      <c r="L2771" s="444">
        <f t="shared" ca="1" si="152"/>
        <v>-8866197631.5938549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-8866197631.5938549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-36942490.13164106</v>
      </c>
      <c r="L2772" s="444">
        <f t="shared" ca="1" si="152"/>
        <v>-8903140121.7254963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-8903140121.7254963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-37096417.173856236</v>
      </c>
      <c r="L2773" s="444">
        <f t="shared" ca="1" si="152"/>
        <v>-8940236538.899353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-8940236538.899353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-37250985.578747302</v>
      </c>
      <c r="L2774" s="444">
        <f t="shared" ca="1" si="152"/>
        <v>-8977487524.4780998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-8977487524.4780998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-37406198.01865875</v>
      </c>
      <c r="L2775" s="444">
        <f t="shared" ca="1" si="152"/>
        <v>-9014893722.4967594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-9014893722.4967594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-37562057.177069828</v>
      </c>
      <c r="L2776" s="444">
        <f t="shared" ca="1" si="152"/>
        <v>-9052455779.67383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-9052455779.67383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-37718565.748640954</v>
      </c>
      <c r="L2777" s="444">
        <f t="shared" ca="1" si="152"/>
        <v>-9090174345.4224701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-9090174345.4224701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-37875726.439260289</v>
      </c>
      <c r="L2778" s="444">
        <f t="shared" ca="1" si="152"/>
        <v>-9128050071.8617306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-9128050071.8617306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-38033541.966090545</v>
      </c>
      <c r="L2779" s="444">
        <f t="shared" ca="1" si="152"/>
        <v>-9166083613.8278217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-9166083613.8278217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-38192015.057615921</v>
      </c>
      <c r="L2780" s="444">
        <f t="shared" ca="1" si="152"/>
        <v>-9204275628.885437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-9204275628.885437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-38351148.453689322</v>
      </c>
      <c r="L2781" s="444">
        <f t="shared" ca="1" si="152"/>
        <v>-9242626777.3391266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-9242626777.3391266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-38510944.905579694</v>
      </c>
      <c r="L2782" s="444">
        <f t="shared" ca="1" si="152"/>
        <v>-9281137722.2447071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-9281137722.2447071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-38671407.176019609</v>
      </c>
      <c r="L2783" s="444">
        <f t="shared" ca="1" si="152"/>
        <v>-9319809129.4207268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-9319809129.4207268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-38832538.039253026</v>
      </c>
      <c r="L2784" s="444">
        <f t="shared" ca="1" si="152"/>
        <v>-9358641667.45998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-9358641667.45998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-38994340.281083249</v>
      </c>
      <c r="L2785" s="444">
        <f t="shared" ca="1" si="152"/>
        <v>-9397636007.7410641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-9397636007.7410641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-39156816.698921099</v>
      </c>
      <c r="L2786" s="444">
        <f t="shared" ca="1" si="152"/>
        <v>-9436792824.4399853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-9436792824.4399853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-39319970.101833269</v>
      </c>
      <c r="L2787" s="444">
        <f t="shared" ca="1" si="152"/>
        <v>-9476112794.5418186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-9476112794.5418186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-39483803.310590908</v>
      </c>
      <c r="L2788" s="444">
        <f t="shared" ca="1" si="152"/>
        <v>-9515596597.8524094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-9515596597.8524094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-39648319.157718375</v>
      </c>
      <c r="L2789" s="444">
        <f t="shared" ca="1" si="152"/>
        <v>-9555244917.010128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-9555244917.010128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-39813520.487542197</v>
      </c>
      <c r="L2790" s="444">
        <f t="shared" ca="1" si="152"/>
        <v>-9595058437.4976711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-9595058437.4976711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-39979410.156240299</v>
      </c>
      <c r="L2791" s="444">
        <f t="shared" ca="1" si="152"/>
        <v>-9635037847.6539116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-9635037847.6539116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-40145991.031891301</v>
      </c>
      <c r="L2792" s="444">
        <f t="shared" ca="1" si="152"/>
        <v>-9675183838.6858025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-9675183838.6858025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-40313265.994524173</v>
      </c>
      <c r="L2793" s="444">
        <f t="shared" ca="1" si="152"/>
        <v>-9715497104.6803265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-9715497104.6803265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-40481237.93616803</v>
      </c>
      <c r="L2794" s="444">
        <f t="shared" ca="1" si="152"/>
        <v>-9755978342.6164951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-9755978342.6164951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-40649909.760902062</v>
      </c>
      <c r="L2795" s="444">
        <f t="shared" ca="1" si="152"/>
        <v>-9796628252.3773975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-9796628252.3773975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-40819284.384905823</v>
      </c>
      <c r="L2796" s="444">
        <f t="shared" ca="1" si="152"/>
        <v>-9837447536.7623043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-9837447536.7623043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-40989364.736509599</v>
      </c>
      <c r="L2797" s="444">
        <f t="shared" ca="1" si="152"/>
        <v>-9878436901.4988136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-9878436901.4988136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-41160153.756245054</v>
      </c>
      <c r="L2798" s="444">
        <f t="shared" ca="1" si="152"/>
        <v>-9919597055.2550583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-9919597055.2550583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-41331654.396896079</v>
      </c>
      <c r="L2799" s="444">
        <f t="shared" ca="1" si="152"/>
        <v>-9960928709.6519547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-9960928709.6519547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-41503869.623549812</v>
      </c>
      <c r="L2800" s="444">
        <f t="shared" ca="1" si="152"/>
        <v>-10002432579.275505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-10002432579.275505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-41676802.413647935</v>
      </c>
      <c r="L2801" s="444">
        <f t="shared" ca="1" si="152"/>
        <v>-10044109381.689154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-10044109381.689154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-41850455.757038139</v>
      </c>
      <c r="L2802" s="444">
        <f t="shared" ca="1" si="152"/>
        <v>-10085959837.446192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-10085959837.446192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-42024832.656025797</v>
      </c>
      <c r="L2803" s="444">
        <f t="shared" ca="1" si="152"/>
        <v>-10127984670.102217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-10127984670.102217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-42199936.125425905</v>
      </c>
      <c r="L2804" s="444">
        <f t="shared" ca="1" si="152"/>
        <v>-10170184606.227642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-10170184606.227642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-42375769.192615174</v>
      </c>
      <c r="L2805" s="444">
        <f t="shared" ca="1" si="152"/>
        <v>-10212560375.420258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-10212560375.420258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-42552334.897584409</v>
      </c>
      <c r="L2806" s="444">
        <f t="shared" ca="1" si="152"/>
        <v>-10255112710.317842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-10255112710.317842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-42729636.292991012</v>
      </c>
      <c r="L2807" s="444">
        <f t="shared" ca="1" si="152"/>
        <v>-10297842346.610834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-10297842346.610834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-42907676.444211811</v>
      </c>
      <c r="L2808" s="444">
        <f t="shared" ca="1" si="152"/>
        <v>-10340750023.055046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-10340750023.055046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-43086458.429396026</v>
      </c>
      <c r="L2809" s="444">
        <f t="shared" ca="1" si="152"/>
        <v>-10383836481.484442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-10383836481.484442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-43265985.33951851</v>
      </c>
      <c r="L2810" s="444">
        <f t="shared" ca="1" si="152"/>
        <v>-10427102466.823959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-10427102466.823959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-43446260.278433166</v>
      </c>
      <c r="L2811" s="444">
        <f t="shared" ca="1" si="152"/>
        <v>-10470548727.102392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-10470548727.102392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-43627286.362926632</v>
      </c>
      <c r="L2812" s="444">
        <f t="shared" ca="1" si="152"/>
        <v>-10514176013.465319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-10514176013.465319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-43809066.722772159</v>
      </c>
      <c r="L2813" s="444">
        <f t="shared" ref="L2813:L3067" ca="1" si="157">I2813-J2813+K2813</f>
        <v>-10557985080.188091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-10557985080.188091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-43991604.500783712</v>
      </c>
      <c r="L2814" s="444">
        <f t="shared" ca="1" si="157"/>
        <v>-10601976684.688875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-10601976684.688875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-44174902.852870315</v>
      </c>
      <c r="L2815" s="444">
        <f t="shared" ca="1" si="157"/>
        <v>-10646151587.541746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-10646151587.541746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-44358964.948090605</v>
      </c>
      <c r="L2816" s="444">
        <f t="shared" ca="1" si="157"/>
        <v>-10690510552.489838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-10690510552.489838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-44543793.968707658</v>
      </c>
      <c r="L2817" s="444">
        <f t="shared" ca="1" si="157"/>
        <v>-10735054346.458546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-10735054346.458546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-44729393.110243939</v>
      </c>
      <c r="L2818" s="444">
        <f t="shared" ca="1" si="157"/>
        <v>-10779783739.56879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-10779783739.56879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-44915765.581536628</v>
      </c>
      <c r="L2819" s="444">
        <f t="shared" ca="1" si="157"/>
        <v>-10824699505.150328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-10824699505.150328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-45102914.604793034</v>
      </c>
      <c r="L2820" s="444">
        <f t="shared" ca="1" si="157"/>
        <v>-10869802419.755121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-10869802419.755121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-45290843.415646337</v>
      </c>
      <c r="L2821" s="444">
        <f t="shared" ca="1" si="157"/>
        <v>-10915093263.170767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-10915093263.170767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-45479555.263211526</v>
      </c>
      <c r="L2822" s="444">
        <f t="shared" ca="1" si="157"/>
        <v>-10960572818.433979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-10960572818.433979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-45669053.41014158</v>
      </c>
      <c r="L2823" s="444">
        <f t="shared" ca="1" si="157"/>
        <v>-11006241871.84412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-11006241871.84412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-45859341.132683836</v>
      </c>
      <c r="L2824" s="444">
        <f t="shared" ca="1" si="157"/>
        <v>-11052101212.976805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-11052101212.976805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-46050421.720736682</v>
      </c>
      <c r="L2825" s="444">
        <f t="shared" ca="1" si="157"/>
        <v>-11098151634.697542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-11098151634.697542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-46242298.477906428</v>
      </c>
      <c r="L2826" s="444">
        <f t="shared" ca="1" si="157"/>
        <v>-11144393933.175449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-11144393933.175449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-46434974.721564375</v>
      </c>
      <c r="L2827" s="444">
        <f t="shared" ca="1" si="157"/>
        <v>-11190828907.897015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-11190828907.897015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-46628453.78290423</v>
      </c>
      <c r="L2828" s="444">
        <f t="shared" ca="1" si="157"/>
        <v>-11237457361.679918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-11237457361.679918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-46822739.006999657</v>
      </c>
      <c r="L2829" s="444">
        <f t="shared" ca="1" si="157"/>
        <v>-11284280100.686918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-11284280100.686918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-47017833.752862155</v>
      </c>
      <c r="L2830" s="444">
        <f t="shared" ca="1" si="157"/>
        <v>-11331297934.439781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-11331297934.439781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-47213741.393499091</v>
      </c>
      <c r="L2831" s="444">
        <f t="shared" ca="1" si="157"/>
        <v>-11378511675.833281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-11378511675.833281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-47410465.315972</v>
      </c>
      <c r="L2832" s="444">
        <f t="shared" ca="1" si="157"/>
        <v>-11425922141.149252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-11425922141.149252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-47608008.921455219</v>
      </c>
      <c r="L2833" s="444">
        <f t="shared" ca="1" si="157"/>
        <v>-11473530150.070707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-11473530150.070707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-47806375.625294611</v>
      </c>
      <c r="L2834" s="444">
        <f t="shared" ca="1" si="157"/>
        <v>-11521336525.696001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-11521336525.696001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-48005568.857066669</v>
      </c>
      <c r="L2835" s="444">
        <f t="shared" ca="1" si="157"/>
        <v>-11569342094.553068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-11569342094.553068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-48205592.060637787</v>
      </c>
      <c r="L2836" s="444">
        <f t="shared" ca="1" si="157"/>
        <v>-11617547686.613707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-11617547686.613707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-48406448.694223776</v>
      </c>
      <c r="L2837" s="444">
        <f t="shared" ca="1" si="157"/>
        <v>-11665954135.30793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-11665954135.30793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-48608142.230449706</v>
      </c>
      <c r="L2838" s="444">
        <f t="shared" ca="1" si="157"/>
        <v>-11714562277.53838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-11714562277.53838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-48810676.156409912</v>
      </c>
      <c r="L2839" s="444">
        <f t="shared" ca="1" si="157"/>
        <v>-11763372953.69479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-11763372953.69479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-49014053.973728292</v>
      </c>
      <c r="L2840" s="444">
        <f t="shared" ca="1" si="157"/>
        <v>-11812387007.668518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-11812387007.668518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-49218279.198618822</v>
      </c>
      <c r="L2841" s="444">
        <f t="shared" ca="1" si="157"/>
        <v>-11861605286.867136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-11861605286.867136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-49423355.361946397</v>
      </c>
      <c r="L2842" s="444">
        <f t="shared" ca="1" si="157"/>
        <v>-11911028642.229082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-11911028642.229082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-49629286.009287842</v>
      </c>
      <c r="L2843" s="444">
        <f t="shared" ca="1" si="157"/>
        <v>-11960657928.238371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-11960657928.238371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-49836074.70099321</v>
      </c>
      <c r="L2844" s="444">
        <f t="shared" ca="1" si="157"/>
        <v>-12010494002.939363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-12010494002.939363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-50043725.012247346</v>
      </c>
      <c r="L2845" s="444">
        <f t="shared" ca="1" si="157"/>
        <v>-12060537727.951611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-12060537727.951611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-50252240.533131711</v>
      </c>
      <c r="L2846" s="444">
        <f t="shared" ca="1" si="157"/>
        <v>-12110789968.484743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-12110789968.484743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-50461624.86868643</v>
      </c>
      <c r="L2847" s="444">
        <f t="shared" ca="1" si="157"/>
        <v>-12161251593.35343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-12161251593.35343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-50671881.638972625</v>
      </c>
      <c r="L2848" s="444">
        <f t="shared" ca="1" si="157"/>
        <v>-12211923474.992403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-12211923474.992403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-50883014.479135014</v>
      </c>
      <c r="L2849" s="444">
        <f t="shared" ca="1" si="157"/>
        <v>-12262806489.471539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-12262806489.471539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-51095027.039464742</v>
      </c>
      <c r="L2850" s="444">
        <f t="shared" ca="1" si="157"/>
        <v>-12313901516.511003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-12313901516.511003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-51307922.985462517</v>
      </c>
      <c r="L2851" s="444">
        <f t="shared" ca="1" si="157"/>
        <v>-12365209439.496466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-12365209439.496466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-51521705.997901939</v>
      </c>
      <c r="L2852" s="444">
        <f t="shared" ca="1" si="157"/>
        <v>-12416731145.494368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-12416731145.494368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-51736379.772893198</v>
      </c>
      <c r="L2853" s="444">
        <f t="shared" ca="1" si="157"/>
        <v>-12468467525.267262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-12468467525.267262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-51951948.021946922</v>
      </c>
      <c r="L2854" s="444">
        <f t="shared" ca="1" si="157"/>
        <v>-12520419473.289209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-12520419473.289209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-52168414.472038373</v>
      </c>
      <c r="L2855" s="444">
        <f t="shared" ca="1" si="157"/>
        <v>-12572587887.761248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-12572587887.761248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-52385782.865671866</v>
      </c>
      <c r="L2856" s="444">
        <f t="shared" ca="1" si="157"/>
        <v>-12624973670.626919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-12624973670.626919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-52604056.960945494</v>
      </c>
      <c r="L2857" s="444">
        <f t="shared" ca="1" si="157"/>
        <v>-12677577727.587864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-12677577727.587864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-52823240.531616099</v>
      </c>
      <c r="L2858" s="444">
        <f t="shared" ca="1" si="157"/>
        <v>-12730400968.11948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-12730400968.11948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-53043337.3671645</v>
      </c>
      <c r="L2859" s="444">
        <f t="shared" ca="1" si="157"/>
        <v>-12783444305.486645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-12783444305.486645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-53264351.272861019</v>
      </c>
      <c r="L2860" s="444">
        <f t="shared" ca="1" si="157"/>
        <v>-12836708656.759506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-12836708656.759506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-53486286.069831274</v>
      </c>
      <c r="L2861" s="444">
        <f t="shared" ca="1" si="157"/>
        <v>-12890194942.829338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-12890194942.829338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-53709145.59512224</v>
      </c>
      <c r="L2862" s="444">
        <f t="shared" ca="1" si="157"/>
        <v>-12943904088.424459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-12943904088.424459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-53932933.701768577</v>
      </c>
      <c r="L2863" s="444">
        <f t="shared" ca="1" si="157"/>
        <v>-12997837022.126228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-12997837022.126228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-54157654.258859284</v>
      </c>
      <c r="L2864" s="444">
        <f t="shared" ca="1" si="157"/>
        <v>-13051994676.385088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-13051994676.385088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-54383311.151604533</v>
      </c>
      <c r="L2865" s="444">
        <f t="shared" ca="1" si="157"/>
        <v>-13106377987.536692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-13106377987.536692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-54609908.281402878</v>
      </c>
      <c r="L2866" s="444">
        <f t="shared" ca="1" si="157"/>
        <v>-13160987895.818094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-13160987895.818094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-54837449.565908723</v>
      </c>
      <c r="L2867" s="444">
        <f t="shared" ca="1" si="157"/>
        <v>-13215825345.384003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-13215825345.384003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-55065938.939100012</v>
      </c>
      <c r="L2868" s="444">
        <f t="shared" ca="1" si="157"/>
        <v>-13270891284.323103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-13270891284.323103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-55295380.351346262</v>
      </c>
      <c r="L2869" s="444">
        <f t="shared" ca="1" si="157"/>
        <v>-13326186664.67445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-13326186664.67445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-55525777.769476876</v>
      </c>
      <c r="L2870" s="444">
        <f t="shared" ca="1" si="157"/>
        <v>-13381712442.443926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-13381712442.443926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-55757135.176849686</v>
      </c>
      <c r="L2871" s="444">
        <f t="shared" ca="1" si="157"/>
        <v>-13437469577.620775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-13437469577.620775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-55989456.573419899</v>
      </c>
      <c r="L2872" s="444">
        <f t="shared" ca="1" si="157"/>
        <v>-13493459034.194195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-13493459034.194195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-56222745.975809135</v>
      </c>
      <c r="L2873" s="444">
        <f t="shared" ca="1" si="157"/>
        <v>-13549681780.170004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-13549681780.170004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-56457007.417375006</v>
      </c>
      <c r="L2874" s="444">
        <f t="shared" ca="1" si="157"/>
        <v>-13606138787.587379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-13606138787.587379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-56692244.948280744</v>
      </c>
      <c r="L2875" s="444">
        <f t="shared" ca="1" si="157"/>
        <v>-13662831032.53566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-13662831032.53566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-56928462.635565251</v>
      </c>
      <c r="L2876" s="444">
        <f t="shared" ca="1" si="157"/>
        <v>-13719759495.171225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-13719759495.171225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-57165664.563213438</v>
      </c>
      <c r="L2877" s="444">
        <f t="shared" ca="1" si="157"/>
        <v>-13776925159.734438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-13776925159.734438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-57403854.83222682</v>
      </c>
      <c r="L2878" s="444">
        <f t="shared" ca="1" si="157"/>
        <v>-13834329014.566666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-13834329014.566666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-57643037.560694441</v>
      </c>
      <c r="L2879" s="444">
        <f t="shared" ca="1" si="157"/>
        <v>-13891972052.127359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-13891972052.127359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-57883216.883863993</v>
      </c>
      <c r="L2880" s="444">
        <f t="shared" ca="1" si="157"/>
        <v>-13949855269.011223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-13949855269.011223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-58124396.954213426</v>
      </c>
      <c r="L2881" s="444">
        <f t="shared" ca="1" si="157"/>
        <v>-14007979665.965437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-14007979665.965437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-58366581.941522658</v>
      </c>
      <c r="L2882" s="444">
        <f t="shared" ca="1" si="157"/>
        <v>-14066346247.90696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-14066346247.90696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-58609776.032945663</v>
      </c>
      <c r="L2883" s="444">
        <f t="shared" ca="1" si="157"/>
        <v>-14124956023.939905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-14124956023.939905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-58853983.433082931</v>
      </c>
      <c r="L2884" s="444">
        <f t="shared" ca="1" si="157"/>
        <v>-14183810007.372988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-14183810007.372988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-59099208.364054114</v>
      </c>
      <c r="L2885" s="444">
        <f t="shared" ca="1" si="157"/>
        <v>-14242909215.737041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-14242909215.737041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-59345455.065571003</v>
      </c>
      <c r="L2886" s="444">
        <f t="shared" ca="1" si="157"/>
        <v>-14302254670.802612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-14302254670.802612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-59592727.795010872</v>
      </c>
      <c r="L2887" s="444">
        <f t="shared" ca="1" si="157"/>
        <v>-14361847398.597624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-14361847398.597624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-59841030.827490091</v>
      </c>
      <c r="L2888" s="444">
        <f t="shared" ca="1" si="157"/>
        <v>-14421688429.425114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-14421688429.425114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-60090368.455937974</v>
      </c>
      <c r="L2889" s="444">
        <f t="shared" ca="1" si="157"/>
        <v>-14481778797.881052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-14481778797.881052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-60340744.991171055</v>
      </c>
      <c r="L2890" s="444">
        <f t="shared" ca="1" si="157"/>
        <v>-14542119542.872223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-14542119542.872223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-60592164.761967592</v>
      </c>
      <c r="L2891" s="444">
        <f t="shared" ca="1" si="157"/>
        <v>-14602711707.63419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-14602711707.63419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-60844632.115142457</v>
      </c>
      <c r="L2892" s="444">
        <f t="shared" ca="1" si="157"/>
        <v>-14663556339.749332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-14663556339.749332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-61098151.415622219</v>
      </c>
      <c r="L2893" s="444">
        <f t="shared" ca="1" si="157"/>
        <v>-14724654491.164955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-14724654491.164955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-61352727.046520643</v>
      </c>
      <c r="L2894" s="444">
        <f t="shared" ca="1" si="157"/>
        <v>-14786007218.211475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-14786007218.211475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-61608363.409214474</v>
      </c>
      <c r="L2895" s="444">
        <f t="shared" ca="1" si="157"/>
        <v>-14847615581.620689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-14847615581.620689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-61865064.923419528</v>
      </c>
      <c r="L2896" s="444">
        <f t="shared" ca="1" si="157"/>
        <v>-14909480646.544109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-14909480646.544109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-62122836.027267121</v>
      </c>
      <c r="L2897" s="444">
        <f t="shared" ca="1" si="157"/>
        <v>-14971603482.571377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-14971603482.571377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-62381681.177380726</v>
      </c>
      <c r="L2898" s="444">
        <f t="shared" ca="1" si="157"/>
        <v>-15033985163.748758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-15033985163.748758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-62641604.84895315</v>
      </c>
      <c r="L2899" s="444">
        <f t="shared" ca="1" si="157"/>
        <v>-15096626768.597712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-15096626768.597712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-62902611.535823792</v>
      </c>
      <c r="L2900" s="444">
        <f t="shared" ca="1" si="157"/>
        <v>-15159529380.133535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-15159529380.133535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-63164705.750556394</v>
      </c>
      <c r="L2901" s="444">
        <f t="shared" ca="1" si="157"/>
        <v>-15222694085.884092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-15222694085.884092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-63427892.024517052</v>
      </c>
      <c r="L2902" s="444">
        <f t="shared" ca="1" si="157"/>
        <v>-15286121977.908609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-15286121977.908609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-63692174.907952532</v>
      </c>
      <c r="L2903" s="444">
        <f t="shared" ca="1" si="157"/>
        <v>-15349814152.816563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-15349814152.816563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-63957558.970069014</v>
      </c>
      <c r="L2904" s="444">
        <f t="shared" ca="1" si="157"/>
        <v>-15413771711.786633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-15413771711.786633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-64224048.799110956</v>
      </c>
      <c r="L2905" s="444">
        <f t="shared" ca="1" si="157"/>
        <v>-15477995760.585743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-15477995760.585743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-64491649.002440602</v>
      </c>
      <c r="L2906" s="444">
        <f t="shared" ca="1" si="157"/>
        <v>-15542487409.588184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-15542487409.588184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-64760364.206617422</v>
      </c>
      <c r="L2907" s="444">
        <f t="shared" ca="1" si="157"/>
        <v>-15607247773.794802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-15607247773.794802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-65030199.057478338</v>
      </c>
      <c r="L2908" s="444">
        <f t="shared" ca="1" si="157"/>
        <v>-15672277972.85228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-15672277972.85228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-65301158.220217831</v>
      </c>
      <c r="L2909" s="444">
        <f t="shared" ca="1" si="157"/>
        <v>-15737579131.072498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-15737579131.072498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-65573246.379468746</v>
      </c>
      <c r="L2910" s="444">
        <f t="shared" ca="1" si="157"/>
        <v>-15803152377.451967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-15803152377.451967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-65846468.239383206</v>
      </c>
      <c r="L2911" s="444">
        <f t="shared" ca="1" si="157"/>
        <v>-15868998845.691351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-15868998845.691351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-66120828.523713961</v>
      </c>
      <c r="L2912" s="444">
        <f t="shared" ca="1" si="157"/>
        <v>-15935119674.215065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-15935119674.215065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-66396331.975896105</v>
      </c>
      <c r="L2913" s="444">
        <f t="shared" ca="1" si="157"/>
        <v>-16001516006.190962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-16001516006.190962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-66672983.359129004</v>
      </c>
      <c r="L2914" s="444">
        <f t="shared" ca="1" si="157"/>
        <v>-16068188989.550091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-16068188989.550091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-66950787.45645871</v>
      </c>
      <c r="L2915" s="444">
        <f t="shared" ca="1" si="157"/>
        <v>-16135139777.00655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-16135139777.00655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-67229749.070860624</v>
      </c>
      <c r="L2916" s="444">
        <f t="shared" ca="1" si="157"/>
        <v>-16202369526.07741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-16202369526.07741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-67509873.025322542</v>
      </c>
      <c r="L2917" s="444">
        <f t="shared" ca="1" si="157"/>
        <v>-16269879399.102732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-16269879399.102732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-67791164.162928045</v>
      </c>
      <c r="L2918" s="444">
        <f t="shared" ca="1" si="157"/>
        <v>-16337670563.265659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-16337670563.265659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-68073627.346940249</v>
      </c>
      <c r="L2919" s="444">
        <f t="shared" ca="1" si="157"/>
        <v>-16405744190.6126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-16405744190.6126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-68357267.460885838</v>
      </c>
      <c r="L2920" s="444">
        <f t="shared" ca="1" si="157"/>
        <v>-16474101458.073486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-16474101458.073486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-68642089.40863952</v>
      </c>
      <c r="L2921" s="444">
        <f t="shared" ca="1" si="157"/>
        <v>-16542743547.482126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-16542743547.482126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-68928098.114508852</v>
      </c>
      <c r="L2922" s="444">
        <f t="shared" ca="1" si="157"/>
        <v>-16611671645.596636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-16611671645.596636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-69215298.523319319</v>
      </c>
      <c r="L2923" s="444">
        <f t="shared" ca="1" si="157"/>
        <v>-16680886944.119955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-16680886944.119955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-69503695.600499824</v>
      </c>
      <c r="L2924" s="444">
        <f t="shared" ca="1" si="157"/>
        <v>-16750390639.720455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-16750390639.720455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-69793294.332168549</v>
      </c>
      <c r="L2925" s="444">
        <f t="shared" ca="1" si="157"/>
        <v>-16820183934.052624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-16820183934.052624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-70084099.72521925</v>
      </c>
      <c r="L2926" s="444">
        <f t="shared" ca="1" si="157"/>
        <v>-16890268033.777843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-16890268033.777843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-70376116.807407677</v>
      </c>
      <c r="L2927" s="444">
        <f t="shared" ca="1" si="157"/>
        <v>-16960644150.585251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-16960644150.585251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-70669350.627438545</v>
      </c>
      <c r="L2928" s="444">
        <f t="shared" ca="1" si="157"/>
        <v>-17031313501.212688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-17031313501.212688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-70963806.255052865</v>
      </c>
      <c r="L2929" s="444">
        <f t="shared" ca="1" si="157"/>
        <v>-17102277307.467741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-17102277307.467741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-71259488.781115592</v>
      </c>
      <c r="L2930" s="444">
        <f t="shared" ca="1" si="157"/>
        <v>-17173536796.248857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-17173536796.248857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-71556403.317703575</v>
      </c>
      <c r="L2931" s="444">
        <f t="shared" ca="1" si="157"/>
        <v>-17245093199.566563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-17245093199.566563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-71854554.998194009</v>
      </c>
      <c r="L2932" s="444">
        <f t="shared" ca="1" si="157"/>
        <v>-17316947754.564758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-17316947754.564758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-72153948.977353156</v>
      </c>
      <c r="L2933" s="444">
        <f t="shared" ca="1" si="157"/>
        <v>-17389101703.54211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-17389101703.54211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-72454590.431425452</v>
      </c>
      <c r="L2934" s="444">
        <f t="shared" ca="1" si="157"/>
        <v>-17461556293.973537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-17461556293.973537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-72756484.558223069</v>
      </c>
      <c r="L2935" s="444">
        <f t="shared" ca="1" si="157"/>
        <v>-17534312778.531761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-17534312778.531761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-73059636.577215672</v>
      </c>
      <c r="L2936" s="444">
        <f t="shared" ca="1" si="157"/>
        <v>-17607372415.108978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-17607372415.108978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-73364051.72962074</v>
      </c>
      <c r="L2937" s="444">
        <f t="shared" ca="1" si="157"/>
        <v>-17680736466.8386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-17680736466.8386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-73669735.278494164</v>
      </c>
      <c r="L2938" s="444">
        <f t="shared" ca="1" si="157"/>
        <v>-17754406202.117096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-17754406202.117096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-73976692.508821234</v>
      </c>
      <c r="L2939" s="444">
        <f t="shared" ca="1" si="157"/>
        <v>-17828382894.625916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-17828382894.625916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-74284928.72760798</v>
      </c>
      <c r="L2940" s="444">
        <f t="shared" ca="1" si="157"/>
        <v>-17902667823.353523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-17902667823.353523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-74594449.263973013</v>
      </c>
      <c r="L2941" s="444">
        <f t="shared" ca="1" si="157"/>
        <v>-17977262272.617496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-17977262272.617496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-74905259.469239563</v>
      </c>
      <c r="L2942" s="444">
        <f t="shared" ca="1" si="157"/>
        <v>-18052167532.086735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-18052167532.086735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-75217364.717028067</v>
      </c>
      <c r="L2943" s="444">
        <f t="shared" ca="1" si="157"/>
        <v>-18127384896.803764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-18127384896.803764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-75530770.403349012</v>
      </c>
      <c r="L2944" s="444">
        <f t="shared" ca="1" si="157"/>
        <v>-18202915667.207115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-18202915667.207115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-75845481.946696311</v>
      </c>
      <c r="L2945" s="444">
        <f t="shared" ca="1" si="157"/>
        <v>-18278761149.153812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-18278761149.153812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-76161504.788140878</v>
      </c>
      <c r="L2946" s="444">
        <f t="shared" ca="1" si="157"/>
        <v>-18354922653.941952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-18354922653.941952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-76478844.391424805</v>
      </c>
      <c r="L2947" s="444">
        <f t="shared" ca="1" si="157"/>
        <v>-18431401498.333378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-18431401498.333378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-76797506.243055746</v>
      </c>
      <c r="L2948" s="444">
        <f t="shared" ca="1" si="157"/>
        <v>-18508199004.576435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-18508199004.576435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-77117495.852401808</v>
      </c>
      <c r="L2949" s="444">
        <f t="shared" ca="1" si="157"/>
        <v>-18585316500.428837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-18585316500.428837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-77438818.751786813</v>
      </c>
      <c r="L2950" s="444">
        <f t="shared" ca="1" si="157"/>
        <v>-18662755319.180622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-18662755319.180622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-77761480.49658592</v>
      </c>
      <c r="L2951" s="444">
        <f t="shared" ca="1" si="157"/>
        <v>-18740516799.677208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-18740516799.677208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-78085486.665321693</v>
      </c>
      <c r="L2952" s="444">
        <f t="shared" ca="1" si="157"/>
        <v>-18818602286.342529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-18818602286.342529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-78410842.859760538</v>
      </c>
      <c r="L2953" s="444">
        <f t="shared" ca="1" si="157"/>
        <v>-18897013129.20229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-18897013129.20229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-78737554.705009535</v>
      </c>
      <c r="L2954" s="444">
        <f t="shared" ca="1" si="157"/>
        <v>-18975750683.907299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-18975750683.907299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-79065627.849613741</v>
      </c>
      <c r="L2955" s="444">
        <f t="shared" ca="1" si="157"/>
        <v>-19054816311.756912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-19054816311.756912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-79395067.965653807</v>
      </c>
      <c r="L2956" s="444">
        <f t="shared" ca="1" si="157"/>
        <v>-19134211379.722565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-19134211379.722565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-79725880.748844013</v>
      </c>
      <c r="L2957" s="444">
        <f t="shared" ca="1" si="157"/>
        <v>-19213937260.471409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-19213937260.471409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-80058071.918630868</v>
      </c>
      <c r="L2958" s="444">
        <f t="shared" ca="1" si="157"/>
        <v>-19293995332.390041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-19293995332.390041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-80391647.218291834</v>
      </c>
      <c r="L2959" s="444">
        <f t="shared" ca="1" si="157"/>
        <v>-19374386979.608334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-19374386979.608334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-80726612.415034726</v>
      </c>
      <c r="L2960" s="444">
        <f t="shared" ca="1" si="157"/>
        <v>-19455113592.023369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-19455113592.023369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-81062973.300097376</v>
      </c>
      <c r="L2961" s="444">
        <f t="shared" ca="1" si="157"/>
        <v>-19536176565.323467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-19536176565.323467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-81400735.68884778</v>
      </c>
      <c r="L2962" s="444">
        <f t="shared" ca="1" si="157"/>
        <v>-19617577301.012314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-19617577301.012314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-81739905.420884639</v>
      </c>
      <c r="L2963" s="444">
        <f t="shared" ca="1" si="157"/>
        <v>-19699317206.433197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-19699317206.433197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-82080488.360138327</v>
      </c>
      <c r="L2964" s="444">
        <f t="shared" ca="1" si="157"/>
        <v>-19781397694.793335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-19781397694.793335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-82422490.394972235</v>
      </c>
      <c r="L2965" s="444">
        <f t="shared" ca="1" si="157"/>
        <v>-19863820185.188309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-19863820185.188309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-82765917.438284621</v>
      </c>
      <c r="L2966" s="444">
        <f t="shared" ca="1" si="157"/>
        <v>-19946586102.626595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-19946586102.626595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-83110775.427610815</v>
      </c>
      <c r="L2967" s="444">
        <f t="shared" ca="1" si="157"/>
        <v>-20029696878.054207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-20029696878.054207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-83457070.32522586</v>
      </c>
      <c r="L2968" s="444">
        <f t="shared" ca="1" si="157"/>
        <v>-20113153948.379433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-20113153948.379433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-83804808.118247628</v>
      </c>
      <c r="L2969" s="444">
        <f t="shared" ca="1" si="157"/>
        <v>-20196958756.497681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-20196958756.497681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-84153994.818740338</v>
      </c>
      <c r="L2970" s="444">
        <f t="shared" ca="1" si="157"/>
        <v>-20281112751.316422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-20281112751.316422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-84504636.463818416</v>
      </c>
      <c r="L2971" s="444">
        <f t="shared" ca="1" si="157"/>
        <v>-20365617387.780239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-20365617387.780239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-84856739.115750998</v>
      </c>
      <c r="L2972" s="444">
        <f t="shared" ca="1" si="157"/>
        <v>-20450474126.895988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-20450474126.895988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-85210308.862066612</v>
      </c>
      <c r="L2973" s="444">
        <f t="shared" ca="1" si="157"/>
        <v>-20535684435.758057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-20535684435.758057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-85565351.815658569</v>
      </c>
      <c r="L2974" s="444">
        <f t="shared" ca="1" si="157"/>
        <v>-20621249787.573715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-20621249787.573715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-85921874.114890486</v>
      </c>
      <c r="L2975" s="444">
        <f t="shared" ca="1" si="157"/>
        <v>-20707171661.688606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-20707171661.688606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-86279881.923702523</v>
      </c>
      <c r="L2976" s="444">
        <f t="shared" ca="1" si="157"/>
        <v>-20793451543.612309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-20793451543.612309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-86639381.431717947</v>
      </c>
      <c r="L2977" s="444">
        <f t="shared" ca="1" si="157"/>
        <v>-20880090925.044025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-20880090925.044025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-87000378.854350105</v>
      </c>
      <c r="L2978" s="444">
        <f t="shared" ca="1" si="157"/>
        <v>-20967091303.898376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-20967091303.898376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-87362880.432909906</v>
      </c>
      <c r="L2979" s="444">
        <f t="shared" ca="1" si="157"/>
        <v>-21054454184.331287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-21054454184.331287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-87726892.434713691</v>
      </c>
      <c r="L2980" s="444">
        <f t="shared" ca="1" si="157"/>
        <v>-21142181076.766003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-21142181076.766003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-88092421.153191671</v>
      </c>
      <c r="L2981" s="444">
        <f t="shared" ca="1" si="157"/>
        <v>-21230273497.919193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-21230273497.919193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-88459472.90799664</v>
      </c>
      <c r="L2982" s="444">
        <f t="shared" ca="1" si="157"/>
        <v>-21318732970.82719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-21318732970.82719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-88828054.045113295</v>
      </c>
      <c r="L2983" s="444">
        <f t="shared" ca="1" si="157"/>
        <v>-21407561024.872303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-21407561024.872303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-89198170.936967924</v>
      </c>
      <c r="L2984" s="444">
        <f t="shared" ca="1" si="157"/>
        <v>-21496759195.809273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-21496759195.809273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-89569829.98253864</v>
      </c>
      <c r="L2985" s="444">
        <f t="shared" ca="1" si="157"/>
        <v>-21586329025.791813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-21586329025.791813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-89943037.607465893</v>
      </c>
      <c r="L2986" s="444">
        <f t="shared" ca="1" si="157"/>
        <v>-21676272063.399281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-21676272063.399281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-90317800.264163673</v>
      </c>
      <c r="L2987" s="444">
        <f t="shared" ca="1" si="157"/>
        <v>-21766589863.663445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-21766589863.663445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-90694124.431931019</v>
      </c>
      <c r="L2988" s="444">
        <f t="shared" ca="1" si="157"/>
        <v>-21857283988.095375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-21857283988.095375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-91072016.617064059</v>
      </c>
      <c r="L2989" s="444">
        <f t="shared" ca="1" si="157"/>
        <v>-21948356004.71244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-21948356004.71244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-91451483.352968499</v>
      </c>
      <c r="L2990" s="444">
        <f t="shared" ca="1" si="157"/>
        <v>-22039807488.065411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-22039807488.065411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-91832531.200272545</v>
      </c>
      <c r="L2991" s="444">
        <f t="shared" ca="1" si="157"/>
        <v>-22131640019.265682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-22131640019.265682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-92215166.746940345</v>
      </c>
      <c r="L2992" s="444">
        <f t="shared" ca="1" si="157"/>
        <v>-22223855186.012623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-22223855186.012623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-92599396.608385921</v>
      </c>
      <c r="L2993" s="444">
        <f t="shared" ca="1" si="157"/>
        <v>-22316454582.62101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-22316454582.62101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-92985227.427587539</v>
      </c>
      <c r="L2994" s="444">
        <f t="shared" ca="1" si="157"/>
        <v>-22409439810.048599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-22409439810.048599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-93372665.875202492</v>
      </c>
      <c r="L2995" s="444">
        <f t="shared" ca="1" si="157"/>
        <v>-22502812475.923801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-22502812475.923801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-93761718.649682507</v>
      </c>
      <c r="L2996" s="444">
        <f t="shared" ca="1" si="157"/>
        <v>-22596574194.573483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-22596574194.573483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-94152392.477389514</v>
      </c>
      <c r="L2997" s="444">
        <f t="shared" ca="1" si="157"/>
        <v>-22690726587.050873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-22690726587.050873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-94544694.112711966</v>
      </c>
      <c r="L2998" s="444">
        <f t="shared" ca="1" si="157"/>
        <v>-22785271281.163586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-22785271281.163586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-94938630.3381816</v>
      </c>
      <c r="L2999" s="444">
        <f t="shared" ca="1" si="157"/>
        <v>-22880209911.501766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-22880209911.501766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-95334207.964590698</v>
      </c>
      <c r="L3000" s="444">
        <f t="shared" ca="1" si="157"/>
        <v>-22975544119.466358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-22975544119.466358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-95731433.831109822</v>
      </c>
      <c r="L3001" s="444">
        <f t="shared" ca="1" si="157"/>
        <v>-23071275553.297466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-23071275553.297466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-96130314.805406108</v>
      </c>
      <c r="L3002" s="444">
        <f t="shared" ca="1" si="157"/>
        <v>-23167405868.102871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-23167405868.102871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-96530857.783761963</v>
      </c>
      <c r="L3003" s="444">
        <f t="shared" ca="1" si="157"/>
        <v>-23263936725.886631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-23263936725.886631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-96933069.691194296</v>
      </c>
      <c r="L3004" s="444">
        <f t="shared" ca="1" si="157"/>
        <v>-23360869795.577824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-23360869795.577824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-97336957.481574267</v>
      </c>
      <c r="L3005" s="444">
        <f t="shared" ca="1" si="157"/>
        <v>-23458206753.059399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-23458206753.059399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-97742528.137747496</v>
      </c>
      <c r="L3006" s="444">
        <f t="shared" ca="1" si="157"/>
        <v>-23555949281.197147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-23555949281.197147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-98149788.671654776</v>
      </c>
      <c r="L3007" s="444">
        <f t="shared" ca="1" si="157"/>
        <v>-23654099069.868801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-23654099069.868801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-98558746.124453336</v>
      </c>
      <c r="L3008" s="444">
        <f t="shared" ca="1" si="157"/>
        <v>-23752657815.993256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-23752657815.993256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-98969407.566638559</v>
      </c>
      <c r="L3009" s="444">
        <f t="shared" ca="1" si="157"/>
        <v>-23851627223.559895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-23851627223.559895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-99381780.098166227</v>
      </c>
      <c r="L3010" s="444">
        <f t="shared" ca="1" si="157"/>
        <v>-23951009003.658062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-23951009003.658062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-99795870.848575264</v>
      </c>
      <c r="L3011" s="444">
        <f t="shared" ca="1" si="157"/>
        <v>-24050804874.506638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-24050804874.506638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-100211686.97711098</v>
      </c>
      <c r="L3012" s="444">
        <f t="shared" ca="1" si="157"/>
        <v>-24151016561.483749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-24151016561.483749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-100629235.67284895</v>
      </c>
      <c r="L3013" s="444">
        <f t="shared" ca="1" si="157"/>
        <v>-24251645797.156597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-24251645797.156597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-101048524.15481916</v>
      </c>
      <c r="L3014" s="444">
        <f t="shared" ca="1" si="157"/>
        <v>-24352694321.311417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-24352694321.311417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-101469559.6721309</v>
      </c>
      <c r="L3015" s="444">
        <f t="shared" ca="1" si="157"/>
        <v>-24454163880.983547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-24454163880.983547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-101892349.50409812</v>
      </c>
      <c r="L3016" s="444">
        <f t="shared" ca="1" si="157"/>
        <v>-24556056230.487644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-24556056230.487644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-102316900.96036518</v>
      </c>
      <c r="L3017" s="444">
        <f t="shared" ca="1" si="157"/>
        <v>-24658373131.448009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-24658373131.448009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-102743221.38103338</v>
      </c>
      <c r="L3018" s="444">
        <f t="shared" ca="1" si="157"/>
        <v>-24761116352.829044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-24761116352.829044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-103171318.13678768</v>
      </c>
      <c r="L3019" s="444">
        <f t="shared" ca="1" si="157"/>
        <v>-24864287670.965832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-24864287670.965832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-103601198.6290243</v>
      </c>
      <c r="L3020" s="444">
        <f t="shared" ca="1" si="157"/>
        <v>-24967888869.594856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-24967888869.594856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-104032870.28997856</v>
      </c>
      <c r="L3021" s="444">
        <f t="shared" ca="1" si="157"/>
        <v>-25071921739.884834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-25071921739.884834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-104466340.58285348</v>
      </c>
      <c r="L3022" s="444">
        <f t="shared" ca="1" si="157"/>
        <v>-25176388080.46769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-25176388080.46769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-104901617.0019487</v>
      </c>
      <c r="L3023" s="444">
        <f t="shared" ca="1" si="157"/>
        <v>-25281289697.469639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-25281289697.469639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-105338707.07279016</v>
      </c>
      <c r="L3024" s="444">
        <f t="shared" ca="1" si="157"/>
        <v>-25386628404.542431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-25386628404.542431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-105777618.35226013</v>
      </c>
      <c r="L3025" s="444">
        <f t="shared" ca="1" si="157"/>
        <v>-25492406022.894691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-25492406022.894691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-106218358.42872788</v>
      </c>
      <c r="L3026" s="444">
        <f t="shared" ca="1" si="157"/>
        <v>-25598624381.323418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-25598624381.323418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-106660934.92218091</v>
      </c>
      <c r="L3027" s="444">
        <f t="shared" ca="1" si="157"/>
        <v>-25705285316.245598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-25705285316.245598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-107105355.48435666</v>
      </c>
      <c r="L3028" s="444">
        <f t="shared" ca="1" si="157"/>
        <v>-25812390671.729954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-25812390671.729954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-107551627.79887481</v>
      </c>
      <c r="L3029" s="444">
        <f t="shared" ca="1" si="157"/>
        <v>-25919942299.528828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-25919942299.528828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-107999759.58137012</v>
      </c>
      <c r="L3030" s="444">
        <f t="shared" ca="1" si="157"/>
        <v>-26027942059.110199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-26027942059.110199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-108449758.57962583</v>
      </c>
      <c r="L3031" s="444">
        <f t="shared" ca="1" si="157"/>
        <v>-26136391817.689823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-26136391817.689823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-108901632.5737076</v>
      </c>
      <c r="L3032" s="444">
        <f t="shared" ca="1" si="157"/>
        <v>-26245293450.263531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-26245293450.263531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-109355389.37609804</v>
      </c>
      <c r="L3033" s="444">
        <f t="shared" ca="1" si="157"/>
        <v>-26354648839.639629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-26354648839.639629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-109811036.83183178</v>
      </c>
      <c r="L3034" s="444">
        <f t="shared" ca="1" si="157"/>
        <v>-26464459876.471462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-26464459876.471462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-110268582.8186311</v>
      </c>
      <c r="L3035" s="444">
        <f t="shared" ca="1" si="157"/>
        <v>-26574728459.290092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-26574728459.290092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-110728035.24704204</v>
      </c>
      <c r="L3036" s="444">
        <f t="shared" ca="1" si="157"/>
        <v>-26685456494.537136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-26685456494.537136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-111189402.0605714</v>
      </c>
      <c r="L3037" s="444">
        <f t="shared" ca="1" si="157"/>
        <v>-26796645896.597706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-26796645896.597706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-111652691.23582377</v>
      </c>
      <c r="L3038" s="444">
        <f t="shared" ca="1" si="157"/>
        <v>-26908298587.83353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-26908298587.83353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-112117910.78263973</v>
      </c>
      <c r="L3039" s="444">
        <f t="shared" ca="1" si="157"/>
        <v>-27020416498.616169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-27020416498.616169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-112585068.74423404</v>
      </c>
      <c r="L3040" s="444">
        <f t="shared" ca="1" si="157"/>
        <v>-27133001567.360401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-27133001567.360401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-113054173.197335</v>
      </c>
      <c r="L3041" s="444">
        <f t="shared" ca="1" si="157"/>
        <v>-27246055740.557735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-27246055740.557735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-113525232.25232391</v>
      </c>
      <c r="L3042" s="444">
        <f t="shared" ca="1" si="157"/>
        <v>-27359580972.810059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-27359580972.810059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-113998254.05337524</v>
      </c>
      <c r="L3043" s="444">
        <f t="shared" ca="1" si="157"/>
        <v>-27473579226.863434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-27473579226.863434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-114473246.77859764</v>
      </c>
      <c r="L3044" s="444">
        <f t="shared" ca="1" si="157"/>
        <v>-27588052473.642033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-27588052473.642033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-114950218.64017513</v>
      </c>
      <c r="L3045" s="444">
        <f t="shared" ca="1" si="157"/>
        <v>-27703002692.282207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-27703002692.282207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-115429177.88450918</v>
      </c>
      <c r="L3046" s="444">
        <f t="shared" ca="1" si="157"/>
        <v>-27818431870.166718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-27818431870.166718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-115910132.79236132</v>
      </c>
      <c r="L3047" s="444">
        <f t="shared" ca="1" si="157"/>
        <v>-27934342002.95908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-27934342002.95908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-116393091.67899615</v>
      </c>
      <c r="L3048" s="444">
        <f t="shared" ca="1" si="157"/>
        <v>-28050735094.638077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-28050735094.638077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-116878062.89432533</v>
      </c>
      <c r="L3049" s="444">
        <f t="shared" ca="1" si="157"/>
        <v>-28167613157.532402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-28167613157.532402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-117365054.82305169</v>
      </c>
      <c r="L3050" s="444">
        <f t="shared" ca="1" si="157"/>
        <v>-28284978212.355453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-28284978212.355453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-117854075.88481438</v>
      </c>
      <c r="L3051" s="444">
        <f t="shared" ca="1" si="157"/>
        <v>-28402832288.240269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-28402832288.240269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-118345134.53433444</v>
      </c>
      <c r="L3052" s="444">
        <f t="shared" ca="1" si="157"/>
        <v>-28521177422.774605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-28521177422.774605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-118838239.26156084</v>
      </c>
      <c r="L3053" s="444">
        <f t="shared" ca="1" si="157"/>
        <v>-28640015662.036167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-28640015662.036167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-119333398.59181736</v>
      </c>
      <c r="L3054" s="444">
        <f t="shared" ca="1" si="157"/>
        <v>-28759349060.627983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-28759349060.627983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-119830621.08594993</v>
      </c>
      <c r="L3055" s="444">
        <f t="shared" ca="1" si="157"/>
        <v>-28879179681.713932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-28879179681.713932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-120329915.34047472</v>
      </c>
      <c r="L3056" s="444">
        <f t="shared" ca="1" si="157"/>
        <v>-28999509597.054405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-28999509597.054405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-120831289.98772669</v>
      </c>
      <c r="L3057" s="444">
        <f t="shared" ca="1" si="157"/>
        <v>-29120340887.042133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-29120340887.042133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-121334753.69600889</v>
      </c>
      <c r="L3058" s="444">
        <f t="shared" ca="1" si="157"/>
        <v>-29241675640.738144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-29241675640.738144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-121840315.16974227</v>
      </c>
      <c r="L3059" s="444">
        <f t="shared" ca="1" si="157"/>
        <v>-29363515955.907887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-29363515955.907887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-122347983.14961621</v>
      </c>
      <c r="L3060" s="444">
        <f t="shared" ca="1" si="157"/>
        <v>-29485863939.057503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-29485863939.057503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-122857766.41273959</v>
      </c>
      <c r="L3061" s="444">
        <f t="shared" ca="1" si="157"/>
        <v>-29608721705.470242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-29608721705.470242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-123369673.77279267</v>
      </c>
      <c r="L3062" s="444">
        <f t="shared" ca="1" si="157"/>
        <v>-29732091379.243034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-29732091379.243034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-123883714.0801793</v>
      </c>
      <c r="L3063" s="444">
        <f t="shared" ca="1" si="157"/>
        <v>-29855975093.323215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-29855975093.323215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-124399896.22218007</v>
      </c>
      <c r="L3064" s="444">
        <f t="shared" ca="1" si="157"/>
        <v>-29980374989.545395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-29980374989.545395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-124918229.12310582</v>
      </c>
      <c r="L3065" s="444">
        <f t="shared" ca="1" si="157"/>
        <v>-30105293218.668499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-30105293218.668499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-125438721.74445207</v>
      </c>
      <c r="L3066" s="444">
        <f t="shared" ca="1" si="157"/>
        <v>-30230731940.412952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-30230731940.412952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-125961383.08505397</v>
      </c>
      <c r="L3067" s="444">
        <f t="shared" ca="1" si="157"/>
        <v>-30356693323.498005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-30356693323.498005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-126486222.18124168</v>
      </c>
      <c r="L3068" s="444">
        <f t="shared" ref="L3068:L3322" ca="1" si="162">I3068-J3068+K3068</f>
        <v>-30483179545.679245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-30483179545.679245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-127013248.10699685</v>
      </c>
      <c r="L3069" s="444">
        <f t="shared" ca="1" si="162"/>
        <v>-30610192793.786243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-30610192793.786243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-127542469.97410935</v>
      </c>
      <c r="L3070" s="444">
        <f t="shared" ca="1" si="162"/>
        <v>-30737735263.760353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-30737735263.760353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-128073896.93233478</v>
      </c>
      <c r="L3071" s="444">
        <f t="shared" ca="1" si="162"/>
        <v>-30865809160.692688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-30865809160.692688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-128607538.16955286</v>
      </c>
      <c r="L3072" s="444">
        <f t="shared" ca="1" si="162"/>
        <v>-30994416698.86224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-30994416698.86224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-129143402.91192599</v>
      </c>
      <c r="L3073" s="444">
        <f t="shared" ca="1" si="162"/>
        <v>-31123560101.774166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-31123560101.774166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-129681500.42405902</v>
      </c>
      <c r="L3074" s="444">
        <f t="shared" ca="1" si="162"/>
        <v>-31253241602.198227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-31253241602.198227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-130221840.00915928</v>
      </c>
      <c r="L3075" s="444">
        <f t="shared" ca="1" si="162"/>
        <v>-31383463442.207386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-31383463442.207386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-130764431.00919746</v>
      </c>
      <c r="L3076" s="444">
        <f t="shared" ca="1" si="162"/>
        <v>-31514227873.216583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-31514227873.216583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-131309282.80506909</v>
      </c>
      <c r="L3077" s="444">
        <f t="shared" ca="1" si="162"/>
        <v>-31645537156.021652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-31645537156.021652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-131856404.8167569</v>
      </c>
      <c r="L3078" s="444">
        <f t="shared" ca="1" si="162"/>
        <v>-31777393560.838409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-31777393560.838409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-132405806.50349338</v>
      </c>
      <c r="L3079" s="444">
        <f t="shared" ca="1" si="162"/>
        <v>-31909799367.341904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-31909799367.341904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-132957497.36392461</v>
      </c>
      <c r="L3080" s="444">
        <f t="shared" ca="1" si="162"/>
        <v>-32042756864.70583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-32042756864.70583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-133511486.93627429</v>
      </c>
      <c r="L3081" s="444">
        <f t="shared" ca="1" si="162"/>
        <v>-32176268351.642105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-32176268351.642105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-134067784.79850876</v>
      </c>
      <c r="L3082" s="444">
        <f t="shared" ca="1" si="162"/>
        <v>-32310336136.440613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-32310336136.440613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-134626400.56850258</v>
      </c>
      <c r="L3083" s="444">
        <f t="shared" ca="1" si="162"/>
        <v>-32444962537.009117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-32444962537.009117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-135187343.90420464</v>
      </c>
      <c r="L3084" s="444">
        <f t="shared" ca="1" si="162"/>
        <v>-32580149880.913322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-32580149880.913322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-135750624.50380549</v>
      </c>
      <c r="L3085" s="444">
        <f t="shared" ca="1" si="162"/>
        <v>-32715900505.41713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-32715900505.41713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-136316252.10590473</v>
      </c>
      <c r="L3086" s="444">
        <f t="shared" ca="1" si="162"/>
        <v>-32852216757.523033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-32852216757.523033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-136884236.48967931</v>
      </c>
      <c r="L3087" s="444">
        <f t="shared" ca="1" si="162"/>
        <v>-32989100994.012711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-32989100994.012711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-137454587.47505295</v>
      </c>
      <c r="L3088" s="444">
        <f t="shared" ca="1" si="162"/>
        <v>-33126555581.487762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-33126555581.487762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-138027314.92286569</v>
      </c>
      <c r="L3089" s="444">
        <f t="shared" ca="1" si="162"/>
        <v>-33264582896.410629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-33264582896.410629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-138602428.7350443</v>
      </c>
      <c r="L3090" s="444">
        <f t="shared" ca="1" si="162"/>
        <v>-33403185325.145672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-33403185325.145672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-139179938.85477364</v>
      </c>
      <c r="L3091" s="444">
        <f t="shared" ca="1" si="162"/>
        <v>-33542365264.000446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-33542365264.000446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-139759855.26666853</v>
      </c>
      <c r="L3092" s="444">
        <f t="shared" ca="1" si="162"/>
        <v>-33682125119.267117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-33682125119.267117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-140342187.99694631</v>
      </c>
      <c r="L3093" s="444">
        <f t="shared" ca="1" si="162"/>
        <v>-33822467307.264061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-33822467307.264061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-140926947.11360025</v>
      </c>
      <c r="L3094" s="444">
        <f t="shared" ca="1" si="162"/>
        <v>-33963394254.377663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-33963394254.377663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-141514142.72657359</v>
      </c>
      <c r="L3095" s="444">
        <f t="shared" ca="1" si="162"/>
        <v>-34104908397.104237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-34104908397.104237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-142103784.98793429</v>
      </c>
      <c r="L3096" s="444">
        <f t="shared" ca="1" si="162"/>
        <v>-34247012182.092171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-34247012182.092171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-142695884.0920507</v>
      </c>
      <c r="L3097" s="444">
        <f t="shared" ca="1" si="162"/>
        <v>-34389708066.184219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-34389708066.184219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-143290450.27576756</v>
      </c>
      <c r="L3098" s="444">
        <f t="shared" ca="1" si="162"/>
        <v>-34532998516.459984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-34532998516.459984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-143887493.81858325</v>
      </c>
      <c r="L3099" s="444">
        <f t="shared" ca="1" si="162"/>
        <v>-34676886010.278564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-34676886010.278564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-144487025.04282734</v>
      </c>
      <c r="L3100" s="444">
        <f t="shared" ca="1" si="162"/>
        <v>-34821373035.321388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-34821373035.321388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-145089054.31383911</v>
      </c>
      <c r="L3101" s="444">
        <f t="shared" ca="1" si="162"/>
        <v>-34966462089.635231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-34966462089.635231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-145693592.0401468</v>
      </c>
      <c r="L3102" s="444">
        <f t="shared" ca="1" si="162"/>
        <v>-35112155681.675377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-35112155681.675377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-146300648.6736474</v>
      </c>
      <c r="L3103" s="444">
        <f t="shared" ca="1" si="162"/>
        <v>-35258456330.349022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-35258456330.349022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-146910234.70978758</v>
      </c>
      <c r="L3104" s="444">
        <f t="shared" ca="1" si="162"/>
        <v>-35405366565.058807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-35405366565.058807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-147522360.68774503</v>
      </c>
      <c r="L3105" s="444">
        <f t="shared" ca="1" si="162"/>
        <v>-35552888925.746552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-35552888925.746552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-148137037.19061062</v>
      </c>
      <c r="L3106" s="444">
        <f t="shared" ca="1" si="162"/>
        <v>-35701025962.937164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-35701025962.937164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-148754274.84557152</v>
      </c>
      <c r="L3107" s="444">
        <f t="shared" ca="1" si="162"/>
        <v>-35849780237.782738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-35849780237.782738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-149374084.32409474</v>
      </c>
      <c r="L3108" s="444">
        <f t="shared" ca="1" si="162"/>
        <v>-35999154322.106834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-35999154322.106834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-149996476.3421118</v>
      </c>
      <c r="L3109" s="444">
        <f t="shared" ca="1" si="162"/>
        <v>-36149150798.448944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-36149150798.448944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-150621461.66020393</v>
      </c>
      <c r="L3110" s="444">
        <f t="shared" ca="1" si="162"/>
        <v>-36299772260.109146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-36299772260.109146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-151249051.0837881</v>
      </c>
      <c r="L3111" s="444">
        <f t="shared" ca="1" si="162"/>
        <v>-36451021311.192932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-36451021311.192932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-151879255.46330389</v>
      </c>
      <c r="L3112" s="444">
        <f t="shared" ca="1" si="162"/>
        <v>-36602900566.656235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-36602900566.656235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-152512085.69440097</v>
      </c>
      <c r="L3113" s="444">
        <f t="shared" ca="1" si="162"/>
        <v>-36755412652.350639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-36755412652.350639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-153147552.71812767</v>
      </c>
      <c r="L3114" s="444">
        <f t="shared" ca="1" si="162"/>
        <v>-36908560205.068764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-36908560205.068764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-153785667.52111983</v>
      </c>
      <c r="L3115" s="444">
        <f t="shared" ca="1" si="162"/>
        <v>-37062345872.589882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-37062345872.589882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-154426441.13579118</v>
      </c>
      <c r="L3116" s="444">
        <f t="shared" ca="1" si="162"/>
        <v>-37216772313.72567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-37216772313.72567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-155069884.64052361</v>
      </c>
      <c r="L3117" s="444">
        <f t="shared" ca="1" si="162"/>
        <v>-37371842198.366196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-37371842198.366196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-155716009.15985915</v>
      </c>
      <c r="L3118" s="444">
        <f t="shared" ca="1" si="162"/>
        <v>-37527558207.526054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-37527558207.526054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-156364825.86469188</v>
      </c>
      <c r="L3119" s="444">
        <f t="shared" ca="1" si="162"/>
        <v>-37683923033.390747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-37683923033.390747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-157016345.97246143</v>
      </c>
      <c r="L3120" s="444">
        <f t="shared" ca="1" si="162"/>
        <v>-37840939379.363205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-37840939379.363205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-157670580.7473467</v>
      </c>
      <c r="L3121" s="444">
        <f t="shared" ca="1" si="162"/>
        <v>-37998609960.11055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-37998609960.11055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-158327541.50046062</v>
      </c>
      <c r="L3122" s="444">
        <f t="shared" ca="1" si="162"/>
        <v>-38156937501.611008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-38156937501.611008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-158987239.59004587</v>
      </c>
      <c r="L3123" s="444">
        <f t="shared" ca="1" si="162"/>
        <v>-38315924741.20105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-38315924741.20105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-159649686.42167103</v>
      </c>
      <c r="L3124" s="444">
        <f t="shared" ca="1" si="162"/>
        <v>-38475574427.622719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-38475574427.622719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-160314893.448428</v>
      </c>
      <c r="L3125" s="444">
        <f t="shared" ca="1" si="162"/>
        <v>-38635889321.071144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-38635889321.071144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-160982872.17112976</v>
      </c>
      <c r="L3126" s="444">
        <f t="shared" ca="1" si="162"/>
        <v>-38796872193.242271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-38796872193.242271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-161653634.13850945</v>
      </c>
      <c r="L3127" s="444">
        <f t="shared" ca="1" si="162"/>
        <v>-38958525827.380783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-38958525827.380783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-162327190.94741994</v>
      </c>
      <c r="L3128" s="444">
        <f t="shared" ca="1" si="162"/>
        <v>-39120853018.328201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-39120853018.328201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-163003554.24303418</v>
      </c>
      <c r="L3129" s="444">
        <f t="shared" ca="1" si="162"/>
        <v>-39283856572.571236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-39283856572.571236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-163682735.7190468</v>
      </c>
      <c r="L3130" s="444">
        <f t="shared" ca="1" si="162"/>
        <v>-39447539308.290283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-39447539308.290283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-164364747.11787617</v>
      </c>
      <c r="L3131" s="444">
        <f t="shared" ca="1" si="162"/>
        <v>-39611904055.408157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-39611904055.408157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-165049600.23086733</v>
      </c>
      <c r="L3132" s="444">
        <f t="shared" ca="1" si="162"/>
        <v>-39776953655.639023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-39776953655.639023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-165737306.89849591</v>
      </c>
      <c r="L3133" s="444">
        <f t="shared" ca="1" si="162"/>
        <v>-39942690962.537521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-39942690962.537521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-166427879.010573</v>
      </c>
      <c r="L3134" s="444">
        <f t="shared" ca="1" si="162"/>
        <v>-40109118841.548096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-40109118841.548096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-167121328.50645038</v>
      </c>
      <c r="L3135" s="444">
        <f t="shared" ca="1" si="162"/>
        <v>-40276240170.054543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-40276240170.054543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-167817667.37522727</v>
      </c>
      <c r="L3136" s="444">
        <f t="shared" ca="1" si="162"/>
        <v>-40444057837.429771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-40444057837.429771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-168516907.65595737</v>
      </c>
      <c r="L3137" s="444">
        <f t="shared" ca="1" si="162"/>
        <v>-40612574745.085732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-40612574745.085732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-169219061.43785721</v>
      </c>
      <c r="L3138" s="444">
        <f t="shared" ca="1" si="162"/>
        <v>-40781793806.52359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-40781793806.52359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-169924140.86051497</v>
      </c>
      <c r="L3139" s="444">
        <f t="shared" ca="1" si="162"/>
        <v>-40951717947.384102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-40951717947.384102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-170632158.11410043</v>
      </c>
      <c r="L3140" s="444">
        <f t="shared" ca="1" si="162"/>
        <v>-41122350105.498199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-41122350105.498199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-171343125.43957582</v>
      </c>
      <c r="L3141" s="444">
        <f t="shared" ca="1" si="162"/>
        <v>-41293693230.937775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-41293693230.937775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-172057055.12890738</v>
      </c>
      <c r="L3142" s="444">
        <f t="shared" ca="1" si="162"/>
        <v>-41465750286.066681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-41465750286.066681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-172773959.52527782</v>
      </c>
      <c r="L3143" s="444">
        <f t="shared" ca="1" si="162"/>
        <v>-41638524245.591957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-41638524245.591957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-173493851.02329981</v>
      </c>
      <c r="L3144" s="444">
        <f t="shared" ca="1" si="162"/>
        <v>-41812018096.615257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-41812018096.615257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-174216742.06923023</v>
      </c>
      <c r="L3145" s="444">
        <f t="shared" ca="1" si="162"/>
        <v>-41986234838.684486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-41986234838.684486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-174942645.16118535</v>
      </c>
      <c r="L3146" s="444">
        <f t="shared" ca="1" si="162"/>
        <v>-42161177483.845673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-42161177483.845673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-175671572.84935698</v>
      </c>
      <c r="L3147" s="444">
        <f t="shared" ca="1" si="162"/>
        <v>-42336849056.69503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-42336849056.69503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-176403537.7362293</v>
      </c>
      <c r="L3148" s="444">
        <f t="shared" ca="1" si="162"/>
        <v>-42513252594.431259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-42513252594.431259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-177138552.47679693</v>
      </c>
      <c r="L3149" s="444">
        <f t="shared" ca="1" si="162"/>
        <v>-42690391146.908058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-42690391146.908058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-177876629.77878356</v>
      </c>
      <c r="L3150" s="444">
        <f t="shared" ca="1" si="162"/>
        <v>-42868267776.686844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-42868267776.686844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-178617782.40286183</v>
      </c>
      <c r="L3151" s="444">
        <f t="shared" ca="1" si="162"/>
        <v>-43046885559.089706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-43046885559.089706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-179362023.16287377</v>
      </c>
      <c r="L3152" s="444">
        <f t="shared" ca="1" si="162"/>
        <v>-43226247582.252579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-43226247582.252579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-180109364.92605242</v>
      </c>
      <c r="L3153" s="444">
        <f t="shared" ca="1" si="162"/>
        <v>-43406356947.178635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-43406356947.178635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-180859820.6132443</v>
      </c>
      <c r="L3154" s="444">
        <f t="shared" ca="1" si="162"/>
        <v>-43587216767.791878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-43587216767.791878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-181613403.19913283</v>
      </c>
      <c r="L3155" s="444">
        <f t="shared" ca="1" si="162"/>
        <v>-43768830170.991013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-43768830170.991013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-182370125.71246254</v>
      </c>
      <c r="L3156" s="444">
        <f t="shared" ca="1" si="162"/>
        <v>-43951200296.703476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-43951200296.703476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-183130001.23626447</v>
      </c>
      <c r="L3157" s="444">
        <f t="shared" ca="1" si="162"/>
        <v>-44134330297.939743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-44134330297.939743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-183893042.90808225</v>
      </c>
      <c r="L3158" s="444">
        <f t="shared" ca="1" si="162"/>
        <v>-44318223340.847824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-44318223340.847824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-184659263.92019928</v>
      </c>
      <c r="L3159" s="444">
        <f t="shared" ca="1" si="162"/>
        <v>-44502882604.768021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-44502882604.768021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-185428677.51986676</v>
      </c>
      <c r="L3160" s="444">
        <f t="shared" ca="1" si="162"/>
        <v>-44688311282.287888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-44688311282.287888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-186201297.00953287</v>
      </c>
      <c r="L3161" s="444">
        <f t="shared" ca="1" si="162"/>
        <v>-44874512579.297417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-44874512579.297417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-186977135.74707258</v>
      </c>
      <c r="L3162" s="444">
        <f t="shared" ca="1" si="162"/>
        <v>-45061489715.044487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-45061489715.044487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-187756207.14601868</v>
      </c>
      <c r="L3163" s="444">
        <f t="shared" ca="1" si="162"/>
        <v>-45249245922.190506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-45249245922.190506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-188538524.67579377</v>
      </c>
      <c r="L3164" s="444">
        <f t="shared" ca="1" si="162"/>
        <v>-45437784446.866302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-45437784446.866302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-189324101.86194292</v>
      </c>
      <c r="L3165" s="444">
        <f t="shared" ca="1" si="162"/>
        <v>-45627108548.728249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-45627108548.728249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-190112952.28636771</v>
      </c>
      <c r="L3166" s="444">
        <f t="shared" ca="1" si="162"/>
        <v>-45817221501.014618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-45817221501.014618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-190905089.58756089</v>
      </c>
      <c r="L3167" s="444">
        <f t="shared" ca="1" si="162"/>
        <v>-46008126590.60218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-46008126590.60218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-191700527.46084243</v>
      </c>
      <c r="L3168" s="444">
        <f t="shared" ca="1" si="162"/>
        <v>-46199827118.063026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-46199827118.063026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-192499279.65859595</v>
      </c>
      <c r="L3169" s="444">
        <f t="shared" ca="1" si="162"/>
        <v>-46392326397.721619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-46392326397.721619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-193301359.99050674</v>
      </c>
      <c r="L3170" s="444">
        <f t="shared" ca="1" si="162"/>
        <v>-46585627757.712128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-46585627757.712128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-194106782.32380053</v>
      </c>
      <c r="L3171" s="444">
        <f t="shared" ca="1" si="162"/>
        <v>-46779734540.035927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-46779734540.035927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-194915560.58348304</v>
      </c>
      <c r="L3172" s="444">
        <f t="shared" ca="1" si="162"/>
        <v>-46974650100.619408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-46974650100.619408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-195727708.75258085</v>
      </c>
      <c r="L3173" s="444">
        <f t="shared" ca="1" si="162"/>
        <v>-47170377809.371986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-47170377809.371986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-196543240.87238327</v>
      </c>
      <c r="L3174" s="444">
        <f t="shared" ca="1" si="162"/>
        <v>-47366921050.24437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-47366921050.24437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-197362171.04268488</v>
      </c>
      <c r="L3175" s="444">
        <f t="shared" ca="1" si="162"/>
        <v>-47564283221.287056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-47564283221.287056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-198184513.42202941</v>
      </c>
      <c r="L3176" s="444">
        <f t="shared" ca="1" si="162"/>
        <v>-47762467734.709084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-47762467734.709084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-199010282.22795451</v>
      </c>
      <c r="L3177" s="444">
        <f t="shared" ca="1" si="162"/>
        <v>-47961478016.937035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-47961478016.937035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-199839491.73723763</v>
      </c>
      <c r="L3178" s="444">
        <f t="shared" ca="1" si="162"/>
        <v>-48161317508.674271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-48161317508.674271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-200672156.2861428</v>
      </c>
      <c r="L3179" s="444">
        <f t="shared" ca="1" si="162"/>
        <v>-48361989664.960411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-48361989664.960411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-201508290.27066839</v>
      </c>
      <c r="L3180" s="444">
        <f t="shared" ca="1" si="162"/>
        <v>-48563497955.231079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-48563497955.231079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-202347908.14679617</v>
      </c>
      <c r="L3181" s="444">
        <f t="shared" ca="1" si="162"/>
        <v>-48765845863.377876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-48765845863.377876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-203191024.43074116</v>
      </c>
      <c r="L3182" s="444">
        <f t="shared" ca="1" si="162"/>
        <v>-48969036887.808617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-48969036887.808617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-204037653.69920257</v>
      </c>
      <c r="L3183" s="444">
        <f t="shared" ca="1" si="162"/>
        <v>-49173074541.50782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-49173074541.50782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-204887810.58961591</v>
      </c>
      <c r="L3184" s="444">
        <f t="shared" ca="1" si="162"/>
        <v>-49377962352.097435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-49377962352.097435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-205741509.80040598</v>
      </c>
      <c r="L3185" s="444">
        <f t="shared" ca="1" si="162"/>
        <v>-49583703861.897842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-49583703861.897842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-206598766.091241</v>
      </c>
      <c r="L3186" s="444">
        <f t="shared" ca="1" si="162"/>
        <v>-49790302627.989082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-49790302627.989082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-207459594.28328785</v>
      </c>
      <c r="L3187" s="444">
        <f t="shared" ca="1" si="162"/>
        <v>-49997762222.272369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-49997762222.272369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-208324009.2594682</v>
      </c>
      <c r="L3188" s="444">
        <f t="shared" ca="1" si="162"/>
        <v>-50206086231.531837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-50206086231.531837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-209192025.96471599</v>
      </c>
      <c r="L3189" s="444">
        <f t="shared" ca="1" si="162"/>
        <v>-50415278257.496552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-50415278257.496552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-210063659.40623564</v>
      </c>
      <c r="L3190" s="444">
        <f t="shared" ca="1" si="162"/>
        <v>-50625341916.902786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-50625341916.902786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-210938924.6537616</v>
      </c>
      <c r="L3191" s="444">
        <f t="shared" ca="1" si="162"/>
        <v>-50836280841.556549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-50836280841.556549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-211817836.83981895</v>
      </c>
      <c r="L3192" s="444">
        <f t="shared" ca="1" si="162"/>
        <v>-51048098678.39637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-51048098678.39637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-212700411.15998489</v>
      </c>
      <c r="L3193" s="444">
        <f t="shared" ca="1" si="162"/>
        <v>-51260799089.556358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-51260799089.556358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-213586662.87315148</v>
      </c>
      <c r="L3194" s="444">
        <f t="shared" ca="1" si="162"/>
        <v>-51474385752.429512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-51474385752.429512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-214476607.30178964</v>
      </c>
      <c r="L3195" s="444">
        <f t="shared" ca="1" si="162"/>
        <v>-51688862359.7313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-51688862359.7313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-215370259.83221376</v>
      </c>
      <c r="L3196" s="444">
        <f t="shared" ca="1" si="162"/>
        <v>-51904232619.563515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-51904232619.563515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-216267635.91484797</v>
      </c>
      <c r="L3197" s="444">
        <f t="shared" ca="1" si="162"/>
        <v>-52120500255.478363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-52120500255.478363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-217168751.06449318</v>
      </c>
      <c r="L3198" s="444">
        <f t="shared" ca="1" si="162"/>
        <v>-52337669006.542854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-52337669006.542854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-218073620.86059523</v>
      </c>
      <c r="L3199" s="444">
        <f t="shared" ca="1" si="162"/>
        <v>-52555742627.40345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-52555742627.40345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-218982260.94751438</v>
      </c>
      <c r="L3200" s="444">
        <f t="shared" ca="1" si="162"/>
        <v>-52774724888.350967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-52774724888.350967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-219894687.0347957</v>
      </c>
      <c r="L3201" s="444">
        <f t="shared" ca="1" si="162"/>
        <v>-52994619575.385765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-52994619575.385765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-220810914.89744067</v>
      </c>
      <c r="L3202" s="444">
        <f t="shared" ca="1" si="162"/>
        <v>-53215430490.283203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-53215430490.283203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-221730960.37618002</v>
      </c>
      <c r="L3203" s="444">
        <f t="shared" ca="1" si="162"/>
        <v>-53437161450.659386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-53437161450.659386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-222654839.37774745</v>
      </c>
      <c r="L3204" s="444">
        <f t="shared" ca="1" si="162"/>
        <v>-53659816290.037132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-53659816290.037132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-223582567.8751547</v>
      </c>
      <c r="L3205" s="444">
        <f t="shared" ca="1" si="162"/>
        <v>-53883398857.912285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-53883398857.912285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-224514161.90796784</v>
      </c>
      <c r="L3206" s="444">
        <f t="shared" ca="1" si="162"/>
        <v>-54107913019.820251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-54107913019.820251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-225449637.58258438</v>
      </c>
      <c r="L3207" s="444">
        <f t="shared" ca="1" si="162"/>
        <v>-54333362657.402832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-54333362657.402832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-226389011.07251176</v>
      </c>
      <c r="L3208" s="444">
        <f t="shared" ca="1" si="162"/>
        <v>-54559751668.475342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-54559751668.475342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-227332298.61864728</v>
      </c>
      <c r="L3209" s="444">
        <f t="shared" ca="1" si="162"/>
        <v>-54787083967.093987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-54787083967.093987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-228279516.52955824</v>
      </c>
      <c r="L3210" s="444">
        <f t="shared" ca="1" si="162"/>
        <v>-55015363483.623543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-55015363483.623543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-229230681.18176475</v>
      </c>
      <c r="L3211" s="444">
        <f t="shared" ca="1" si="162"/>
        <v>-55244594164.805305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-55244594164.805305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-230185809.02002212</v>
      </c>
      <c r="L3212" s="444">
        <f t="shared" ca="1" si="162"/>
        <v>-55474779973.825325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-55474779973.825325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-231144916.55760553</v>
      </c>
      <c r="L3213" s="444">
        <f t="shared" ca="1" si="162"/>
        <v>-55705924890.382927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-55705924890.382927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-232108020.37659553</v>
      </c>
      <c r="L3214" s="444">
        <f t="shared" ca="1" si="162"/>
        <v>-55938032910.759521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-55938032910.759521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-233075137.12816465</v>
      </c>
      <c r="L3215" s="444">
        <f t="shared" ca="1" si="162"/>
        <v>-56171108047.887688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-56171108047.887688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-234046283.53286538</v>
      </c>
      <c r="L3216" s="444">
        <f t="shared" ca="1" si="162"/>
        <v>-56405154331.420555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-56405154331.420555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-235021476.38091898</v>
      </c>
      <c r="L3217" s="444">
        <f t="shared" ca="1" si="162"/>
        <v>-56640175807.801476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-56640175807.801476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-236000732.53250614</v>
      </c>
      <c r="L3218" s="444">
        <f t="shared" ca="1" si="162"/>
        <v>-56876176540.333984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-56876176540.333984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-236984068.91805828</v>
      </c>
      <c r="L3219" s="444">
        <f t="shared" ca="1" si="162"/>
        <v>-57113160609.252045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-57113160609.252045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-237971502.53855014</v>
      </c>
      <c r="L3220" s="444">
        <f t="shared" ca="1" si="162"/>
        <v>-57351132111.790596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-57351132111.790596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-238963050.46579415</v>
      </c>
      <c r="L3221" s="444">
        <f t="shared" ca="1" si="162"/>
        <v>-57590095162.256393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-57590095162.256393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-239958729.84273496</v>
      </c>
      <c r="L3222" s="444">
        <f t="shared" ca="1" si="162"/>
        <v>-57830053892.099129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-57830053892.099129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-240958557.88374633</v>
      </c>
      <c r="L3223" s="444">
        <f t="shared" ca="1" si="162"/>
        <v>-58071012449.982872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-58071012449.982872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-241962551.87492862</v>
      </c>
      <c r="L3224" s="444">
        <f t="shared" ca="1" si="162"/>
        <v>-58312975001.857803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-58312975001.857803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-242970729.17440751</v>
      </c>
      <c r="L3225" s="444">
        <f t="shared" ca="1" si="162"/>
        <v>-58555945731.032211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-58555945731.032211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-243983107.21263421</v>
      </c>
      <c r="L3226" s="444">
        <f t="shared" ca="1" si="162"/>
        <v>-58799928838.244843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-58799928838.244843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-244999703.49268684</v>
      </c>
      <c r="L3227" s="444">
        <f t="shared" ca="1" si="162"/>
        <v>-59044928541.737526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-59044928541.737526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-246020535.59057298</v>
      </c>
      <c r="L3228" s="444">
        <f t="shared" ca="1" si="162"/>
        <v>-59290949077.328102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-59290949077.328102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-247045621.15553376</v>
      </c>
      <c r="L3229" s="444">
        <f t="shared" ca="1" si="162"/>
        <v>-59537994698.483635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-59537994698.483635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-248074977.91034847</v>
      </c>
      <c r="L3230" s="444">
        <f t="shared" ca="1" si="162"/>
        <v>-59786069676.393982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-59786069676.393982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-249108623.65164158</v>
      </c>
      <c r="L3231" s="444">
        <f t="shared" ca="1" si="162"/>
        <v>-60035178300.045624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-60035178300.045624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-250146576.25019011</v>
      </c>
      <c r="L3232" s="444">
        <f t="shared" ca="1" si="162"/>
        <v>-60285324876.295815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-60285324876.295815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-251188853.65123257</v>
      </c>
      <c r="L3233" s="444">
        <f t="shared" ca="1" si="162"/>
        <v>-60536513729.947044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-60536513729.947044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-252235473.87477931</v>
      </c>
      <c r="L3234" s="444">
        <f t="shared" ca="1" si="162"/>
        <v>-60788749203.821823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-60788749203.821823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-253286455.01592425</v>
      </c>
      <c r="L3235" s="444">
        <f t="shared" ca="1" si="162"/>
        <v>-61042035658.837746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-61042035658.837746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-254341815.24515727</v>
      </c>
      <c r="L3236" s="444">
        <f t="shared" ca="1" si="162"/>
        <v>-61296377474.082901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-61296377474.082901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-255401572.80867875</v>
      </c>
      <c r="L3237" s="444">
        <f t="shared" ca="1" si="162"/>
        <v>-61551779046.891579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-61551779046.891579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-256465746.0287149</v>
      </c>
      <c r="L3238" s="444">
        <f t="shared" ca="1" si="162"/>
        <v>-61808244792.920296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-61808244792.920296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-257534353.30383456</v>
      </c>
      <c r="L3239" s="444">
        <f t="shared" ca="1" si="162"/>
        <v>-62065779146.224129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-62065779146.224129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-258607413.1092672</v>
      </c>
      <c r="L3240" s="444">
        <f t="shared" ca="1" si="162"/>
        <v>-62324386559.333397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-62324386559.333397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-259684943.99722248</v>
      </c>
      <c r="L3241" s="444">
        <f t="shared" ca="1" si="162"/>
        <v>-62584071503.33062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-62584071503.33062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-260766964.59721091</v>
      </c>
      <c r="L3242" s="444">
        <f t="shared" ca="1" si="162"/>
        <v>-62844838467.927834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-62844838467.927834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-261853493.61636597</v>
      </c>
      <c r="L3243" s="444">
        <f t="shared" ca="1" si="162"/>
        <v>-63106691961.544197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-63106691961.544197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-262944549.83976749</v>
      </c>
      <c r="L3244" s="444">
        <f t="shared" ca="1" si="162"/>
        <v>-63369636511.383965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-63369636511.383965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-264040152.13076654</v>
      </c>
      <c r="L3245" s="444">
        <f t="shared" ca="1" si="162"/>
        <v>-63633676663.514732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-63633676663.514732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-265140319.43131137</v>
      </c>
      <c r="L3246" s="444">
        <f t="shared" ca="1" si="162"/>
        <v>-63898816982.946045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-63898816982.946045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-266245070.76227519</v>
      </c>
      <c r="L3247" s="444">
        <f t="shared" ca="1" si="162"/>
        <v>-64165062053.708321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-64165062053.708321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-267354425.22378466</v>
      </c>
      <c r="L3248" s="444">
        <f t="shared" ca="1" si="162"/>
        <v>-64432416478.932106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-64432416478.932106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-268468401.99555045</v>
      </c>
      <c r="L3249" s="444">
        <f t="shared" ca="1" si="162"/>
        <v>-64700884880.927658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-64700884880.927658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-269587020.33719856</v>
      </c>
      <c r="L3250" s="444">
        <f t="shared" ca="1" si="162"/>
        <v>-64970471901.264854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-64970471901.264854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-270710299.5886035</v>
      </c>
      <c r="L3251" s="444">
        <f t="shared" ca="1" si="162"/>
        <v>-65241182200.853455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-65241182200.853455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-271838259.1702227</v>
      </c>
      <c r="L3252" s="444">
        <f t="shared" ca="1" si="162"/>
        <v>-65513020460.023674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-65513020460.023674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-272970918.58343202</v>
      </c>
      <c r="L3253" s="444">
        <f t="shared" ca="1" si="162"/>
        <v>-65785991378.607109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-65785991378.607109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-274108297.41086292</v>
      </c>
      <c r="L3254" s="444">
        <f t="shared" ca="1" si="162"/>
        <v>-66060099676.017975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-66060099676.017975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-275250415.31674159</v>
      </c>
      <c r="L3255" s="444">
        <f t="shared" ca="1" si="162"/>
        <v>-66335350091.334717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-66335350091.334717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-276397292.04722798</v>
      </c>
      <c r="L3256" s="444">
        <f t="shared" ca="1" si="162"/>
        <v>-66611747383.381943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-66611747383.381943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-277548947.43075812</v>
      </c>
      <c r="L3257" s="444">
        <f t="shared" ca="1" si="162"/>
        <v>-66889296330.812698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-66889296330.812698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-278705401.37838626</v>
      </c>
      <c r="L3258" s="444">
        <f t="shared" ca="1" si="162"/>
        <v>-67168001732.191086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-67168001732.191086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-279866673.88412952</v>
      </c>
      <c r="L3259" s="444">
        <f t="shared" ca="1" si="162"/>
        <v>-67447868406.075218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-67447868406.075218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-281032785.02531338</v>
      </c>
      <c r="L3260" s="444">
        <f t="shared" ca="1" si="162"/>
        <v>-67728901191.100533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-67728901191.100533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-282203754.96291888</v>
      </c>
      <c r="L3261" s="444">
        <f t="shared" ca="1" si="162"/>
        <v>-68011104946.063454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-68011104946.063454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-283379603.94193107</v>
      </c>
      <c r="L3262" s="444">
        <f t="shared" ca="1" si="162"/>
        <v>-68294484550.005386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-68294484550.005386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-284560352.2916891</v>
      </c>
      <c r="L3263" s="444">
        <f t="shared" ca="1" si="162"/>
        <v>-68579044902.297073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-68579044902.297073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-285746020.42623782</v>
      </c>
      <c r="L3264" s="444">
        <f t="shared" ca="1" si="162"/>
        <v>-68864790922.723312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-68864790922.723312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-286936628.84468049</v>
      </c>
      <c r="L3265" s="444">
        <f t="shared" ca="1" si="162"/>
        <v>-69151727551.567993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-69151727551.567993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-288132198.13153332</v>
      </c>
      <c r="L3266" s="444">
        <f t="shared" ca="1" si="162"/>
        <v>-69439859749.699524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-69439859749.699524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-289332748.95708132</v>
      </c>
      <c r="L3267" s="444">
        <f t="shared" ca="1" si="162"/>
        <v>-69729192498.656601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-69729192498.656601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-290538302.07773584</v>
      </c>
      <c r="L3268" s="444">
        <f t="shared" ca="1" si="162"/>
        <v>-70019730800.734329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-70019730800.734329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-291748878.33639306</v>
      </c>
      <c r="L3269" s="444">
        <f t="shared" ca="1" si="162"/>
        <v>-70311479679.070724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-70311479679.070724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-292964498.66279471</v>
      </c>
      <c r="L3270" s="444">
        <f t="shared" ca="1" si="162"/>
        <v>-70604444177.733521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-70604444177.733521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-294185184.07388967</v>
      </c>
      <c r="L3271" s="444">
        <f t="shared" ca="1" si="162"/>
        <v>-70898629361.807404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-70898629361.807404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-295410955.67419749</v>
      </c>
      <c r="L3272" s="444">
        <f t="shared" ca="1" si="162"/>
        <v>-71194040317.481598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-71194040317.481598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-296641834.65617335</v>
      </c>
      <c r="L3273" s="444">
        <f t="shared" ca="1" si="162"/>
        <v>-71490682152.137772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-71490682152.137772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-297877842.30057406</v>
      </c>
      <c r="L3274" s="444">
        <f t="shared" ca="1" si="162"/>
        <v>-71788559994.438339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-71788559994.438339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-299118999.97682643</v>
      </c>
      <c r="L3275" s="444">
        <f t="shared" ca="1" si="162"/>
        <v>-72087678994.415161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-72087678994.415161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-300365329.1433965</v>
      </c>
      <c r="L3276" s="444">
        <f t="shared" ca="1" si="162"/>
        <v>-72388044323.558563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-72388044323.558563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-301616851.34816068</v>
      </c>
      <c r="L3277" s="444">
        <f t="shared" ca="1" si="162"/>
        <v>-72689661174.906723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-72689661174.906723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-302873588.228778</v>
      </c>
      <c r="L3278" s="444">
        <f t="shared" ca="1" si="162"/>
        <v>-72992534763.135498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-72992534763.135498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-304135561.51306456</v>
      </c>
      <c r="L3279" s="444">
        <f t="shared" ca="1" si="162"/>
        <v>-73296670324.64856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-73296670324.64856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-305402793.01936901</v>
      </c>
      <c r="L3280" s="444">
        <f t="shared" ca="1" si="162"/>
        <v>-73602073117.667923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-73602073117.667923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-306675304.6569497</v>
      </c>
      <c r="L3281" s="444">
        <f t="shared" ca="1" si="162"/>
        <v>-73908748422.324875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-73908748422.324875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-307953118.42635363</v>
      </c>
      <c r="L3282" s="444">
        <f t="shared" ca="1" si="162"/>
        <v>-74216701540.751236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-74216701540.751236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-309236256.41979682</v>
      </c>
      <c r="L3283" s="444">
        <f t="shared" ca="1" si="162"/>
        <v>-74525937797.171036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-74525937797.171036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-310524740.82154596</v>
      </c>
      <c r="L3284" s="444">
        <f t="shared" ca="1" si="162"/>
        <v>-74836462537.992584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-74836462537.992584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-311818593.90830243</v>
      </c>
      <c r="L3285" s="444">
        <f t="shared" ca="1" si="162"/>
        <v>-75148281131.900894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-75148281131.900894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-313117838.04958707</v>
      </c>
      <c r="L3286" s="444">
        <f t="shared" ca="1" si="162"/>
        <v>-75461398969.950485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-75461398969.950485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-314422495.70812702</v>
      </c>
      <c r="L3287" s="444">
        <f t="shared" ca="1" si="162"/>
        <v>-75775821465.658615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-75775821465.658615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-315732589.4402442</v>
      </c>
      <c r="L3288" s="444">
        <f t="shared" ca="1" si="162"/>
        <v>-76091554055.098862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-76091554055.098862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-317048141.89624524</v>
      </c>
      <c r="L3289" s="444">
        <f t="shared" ca="1" si="162"/>
        <v>-76408602196.995102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-76408602196.995102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-318369175.82081294</v>
      </c>
      <c r="L3290" s="444">
        <f t="shared" ca="1" si="162"/>
        <v>-76726971372.815918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-76726971372.815918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-319695714.05339968</v>
      </c>
      <c r="L3291" s="444">
        <f t="shared" ca="1" si="162"/>
        <v>-77046667086.869324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-77046667086.869324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-321027779.52862215</v>
      </c>
      <c r="L3292" s="444">
        <f t="shared" ca="1" si="162"/>
        <v>-77367694866.397949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-77367694866.397949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-322365395.27665812</v>
      </c>
      <c r="L3293" s="444">
        <f t="shared" ca="1" si="162"/>
        <v>-77690060261.674606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-77690060261.674606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-323708584.42364419</v>
      </c>
      <c r="L3294" s="444">
        <f t="shared" ca="1" si="162"/>
        <v>-78013768846.098251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-78013768846.098251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-325057370.19207603</v>
      </c>
      <c r="L3295" s="444">
        <f t="shared" ca="1" si="162"/>
        <v>-78338826216.290329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-78338826216.290329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-326411775.90120971</v>
      </c>
      <c r="L3296" s="444">
        <f t="shared" ca="1" si="162"/>
        <v>-78665237992.191544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-78665237992.191544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-327771824.96746475</v>
      </c>
      <c r="L3297" s="444">
        <f t="shared" ca="1" si="162"/>
        <v>-78993009817.159012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-78993009817.159012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-329137540.9048292</v>
      </c>
      <c r="L3298" s="444">
        <f t="shared" ca="1" si="162"/>
        <v>-79322147358.063843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-79322147358.063843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-330508947.325266</v>
      </c>
      <c r="L3299" s="444">
        <f t="shared" ca="1" si="162"/>
        <v>-79652656305.389114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-79652656305.389114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-331886067.93912131</v>
      </c>
      <c r="L3300" s="444">
        <f t="shared" ca="1" si="162"/>
        <v>-79984542373.328232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-79984542373.328232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-333268926.5555343</v>
      </c>
      <c r="L3301" s="444">
        <f t="shared" ca="1" si="162"/>
        <v>-80317811299.883759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-80317811299.883759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-334657547.08284897</v>
      </c>
      <c r="L3302" s="444">
        <f t="shared" ca="1" si="162"/>
        <v>-80652468846.966614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-80652468846.966614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-336051953.52902758</v>
      </c>
      <c r="L3303" s="444">
        <f t="shared" ca="1" si="162"/>
        <v>-80988520800.495636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-80988520800.495636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-337452170.00206512</v>
      </c>
      <c r="L3304" s="444">
        <f t="shared" ca="1" si="162"/>
        <v>-81325972970.497696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-81325972970.497696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-338858220.71040708</v>
      </c>
      <c r="L3305" s="444">
        <f t="shared" ca="1" si="162"/>
        <v>-81664831191.208099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-81664831191.208099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-340270129.9633671</v>
      </c>
      <c r="L3306" s="444">
        <f t="shared" ca="1" si="162"/>
        <v>-82005101321.171463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-82005101321.171463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-341687922.17154777</v>
      </c>
      <c r="L3307" s="444">
        <f t="shared" ca="1" si="162"/>
        <v>-82346789243.343018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-82346789243.343018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-343111621.84726256</v>
      </c>
      <c r="L3308" s="444">
        <f t="shared" ca="1" si="162"/>
        <v>-82689900865.190277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-82689900865.190277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-344541253.60495949</v>
      </c>
      <c r="L3309" s="444">
        <f t="shared" ca="1" si="162"/>
        <v>-83034442118.795242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-83034442118.795242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-345976842.16164684</v>
      </c>
      <c r="L3310" s="444">
        <f t="shared" ca="1" si="162"/>
        <v>-83380418960.956894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-83380418960.956894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-347418412.33732039</v>
      </c>
      <c r="L3311" s="444">
        <f t="shared" ca="1" si="162"/>
        <v>-83727837373.29422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-83727837373.29422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-348865989.05539256</v>
      </c>
      <c r="L3312" s="444">
        <f t="shared" ca="1" si="162"/>
        <v>-84076703362.349609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-84076703362.349609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-350319597.34312338</v>
      </c>
      <c r="L3313" s="444">
        <f t="shared" ca="1" si="162"/>
        <v>-84427022959.692734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-84427022959.692734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-351779262.33205307</v>
      </c>
      <c r="L3314" s="444">
        <f t="shared" ca="1" si="162"/>
        <v>-84778802222.02478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-84778802222.02478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-353245009.25843656</v>
      </c>
      <c r="L3315" s="444">
        <f t="shared" ca="1" si="162"/>
        <v>-85132047231.283218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-85132047231.283218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-354716863.46368009</v>
      </c>
      <c r="L3316" s="444">
        <f t="shared" ca="1" si="162"/>
        <v>-85486764094.746902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-85486764094.746902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-356194850.39477873</v>
      </c>
      <c r="L3317" s="444">
        <f t="shared" ca="1" si="162"/>
        <v>-85842958945.141678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-85842958945.141678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-357678995.60475701</v>
      </c>
      <c r="L3318" s="444">
        <f t="shared" ca="1" si="162"/>
        <v>-86200637940.746429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-86200637940.746429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-359169324.75311011</v>
      </c>
      <c r="L3319" s="444">
        <f t="shared" ca="1" si="162"/>
        <v>-86559807265.499542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-86559807265.499542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-360665863.60624808</v>
      </c>
      <c r="L3320" s="444">
        <f t="shared" ca="1" si="162"/>
        <v>-86920473129.105789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-86920473129.105789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-362168638.0379408</v>
      </c>
      <c r="L3321" s="444">
        <f t="shared" ca="1" si="162"/>
        <v>-87282641767.143723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-87282641767.143723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-363677674.02976549</v>
      </c>
      <c r="L3322" s="444">
        <f t="shared" ca="1" si="162"/>
        <v>-87646319441.173492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-87646319441.173492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-365192997.67155623</v>
      </c>
      <c r="L3323" s="444">
        <f t="shared" ref="L3323:L3577" ca="1" si="167">I3323-J3323+K3323</f>
        <v>-88011512438.845047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-88011512438.845047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-366714635.16185439</v>
      </c>
      <c r="L3324" s="444">
        <f t="shared" ca="1" si="167"/>
        <v>-88378227074.006897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-88378227074.006897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-368242612.80836207</v>
      </c>
      <c r="L3325" s="444">
        <f t="shared" ca="1" si="167"/>
        <v>-88746469686.815262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-88746469686.815262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-369776957.0283969</v>
      </c>
      <c r="L3326" s="444">
        <f t="shared" ca="1" si="167"/>
        <v>-89116246643.843658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-89116246643.843658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-371317694.34934855</v>
      </c>
      <c r="L3327" s="444">
        <f t="shared" ca="1" si="167"/>
        <v>-89487564338.193008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-89487564338.193008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-372864851.40913755</v>
      </c>
      <c r="L3328" s="444">
        <f t="shared" ca="1" si="167"/>
        <v>-89860429189.602142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-89860429189.602142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-374418454.95667559</v>
      </c>
      <c r="L3329" s="444">
        <f t="shared" ca="1" si="167"/>
        <v>-90234847644.558823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-90234847644.558823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-375978531.85232842</v>
      </c>
      <c r="L3330" s="444">
        <f t="shared" ca="1" si="167"/>
        <v>-90610826176.411148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-90610826176.411148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-377545109.06837976</v>
      </c>
      <c r="L3331" s="444">
        <f t="shared" ca="1" si="167"/>
        <v>-90988371285.479523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-90988371285.479523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-379118213.68949801</v>
      </c>
      <c r="L3332" s="444">
        <f t="shared" ca="1" si="167"/>
        <v>-91367489499.169022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-91367489499.169022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-380697872.91320425</v>
      </c>
      <c r="L3333" s="444">
        <f t="shared" ca="1" si="167"/>
        <v>-91748187372.08223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-91748187372.08223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-382284114.05034262</v>
      </c>
      <c r="L3334" s="444">
        <f t="shared" ca="1" si="167"/>
        <v>-92130471486.132568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-92130471486.132568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-383876964.52555239</v>
      </c>
      <c r="L3335" s="444">
        <f t="shared" ca="1" si="167"/>
        <v>-92514348450.658127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-92514348450.658127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-385476451.87774217</v>
      </c>
      <c r="L3336" s="444">
        <f t="shared" ca="1" si="167"/>
        <v>-92899824902.535873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-92899824902.535873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-387082603.76056612</v>
      </c>
      <c r="L3337" s="444">
        <f t="shared" ca="1" si="167"/>
        <v>-93286907506.296432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-93286907506.296432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-388695447.94290179</v>
      </c>
      <c r="L3338" s="444">
        <f t="shared" ca="1" si="167"/>
        <v>-93675602954.239334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-93675602954.239334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-390315012.30933058</v>
      </c>
      <c r="L3339" s="444">
        <f t="shared" ca="1" si="167"/>
        <v>-94065917966.54866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-94065917966.54866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-391941324.86061943</v>
      </c>
      <c r="L3340" s="444">
        <f t="shared" ca="1" si="167"/>
        <v>-94457859291.409286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-94457859291.409286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-393574413.71420538</v>
      </c>
      <c r="L3341" s="444">
        <f t="shared" ca="1" si="167"/>
        <v>-94851433705.123489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-94851433705.123489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-395214307.10468119</v>
      </c>
      <c r="L3342" s="444">
        <f t="shared" ca="1" si="167"/>
        <v>-95246648012.228165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-95246648012.228165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-396861033.38428402</v>
      </c>
      <c r="L3343" s="444">
        <f t="shared" ca="1" si="167"/>
        <v>-95643509045.612442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-95643509045.612442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-398514621.02338517</v>
      </c>
      <c r="L3344" s="444">
        <f t="shared" ca="1" si="167"/>
        <v>-96042023666.635834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-96042023666.635834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-400175098.61098266</v>
      </c>
      <c r="L3345" s="444">
        <f t="shared" ca="1" si="167"/>
        <v>-96442198765.246811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-96442198765.246811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-401842494.85519505</v>
      </c>
      <c r="L3346" s="444">
        <f t="shared" ca="1" si="167"/>
        <v>-96844041260.102005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-96844041260.102005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-403516838.58375835</v>
      </c>
      <c r="L3347" s="444">
        <f t="shared" ca="1" si="167"/>
        <v>-97247558098.68576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-97247558098.68576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-405198158.744524</v>
      </c>
      <c r="L3348" s="444">
        <f t="shared" ca="1" si="167"/>
        <v>-97652756257.430283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-97652756257.430283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-406886484.40595949</v>
      </c>
      <c r="L3349" s="444">
        <f t="shared" ca="1" si="167"/>
        <v>-98059642741.836243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-98059642741.836243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-408581844.75765103</v>
      </c>
      <c r="L3350" s="444">
        <f t="shared" ca="1" si="167"/>
        <v>-98468224586.593887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-98468224586.593887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-410284269.11080784</v>
      </c>
      <c r="L3351" s="444">
        <f t="shared" ca="1" si="167"/>
        <v>-98878508855.704697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-98878508855.704697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-411993786.89876956</v>
      </c>
      <c r="L3352" s="444">
        <f t="shared" ca="1" si="167"/>
        <v>-99290502642.60347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-99290502642.60347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-413710427.67751443</v>
      </c>
      <c r="L3353" s="444">
        <f t="shared" ca="1" si="167"/>
        <v>-99704213070.280991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-99704213070.280991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-415434221.12617081</v>
      </c>
      <c r="L3354" s="444">
        <f t="shared" ca="1" si="167"/>
        <v>-100119647291.40717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-100119647291.40717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-417165197.04752988</v>
      </c>
      <c r="L3355" s="444">
        <f t="shared" ca="1" si="167"/>
        <v>-100536812488.4547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-100536812488.4547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-418903385.36856121</v>
      </c>
      <c r="L3356" s="444">
        <f t="shared" ca="1" si="167"/>
        <v>-100955715873.82326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-100955715873.82326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-420648816.14093024</v>
      </c>
      <c r="L3357" s="444">
        <f t="shared" ca="1" si="167"/>
        <v>-101376364689.96419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-101376364689.96419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-422401519.54151744</v>
      </c>
      <c r="L3358" s="444">
        <f t="shared" ca="1" si="167"/>
        <v>-101798766209.50571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-101798766209.50571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-424161525.87294042</v>
      </c>
      <c r="L3359" s="444">
        <f t="shared" ca="1" si="167"/>
        <v>-102222927735.37865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-102222927735.37865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-425928865.56407768</v>
      </c>
      <c r="L3360" s="444">
        <f t="shared" ca="1" si="167"/>
        <v>-102648856600.94272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-102648856600.94272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-427703569.17059463</v>
      </c>
      <c r="L3361" s="444">
        <f t="shared" ca="1" si="167"/>
        <v>-103076560170.11331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-103076560170.11331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-429485667.37547213</v>
      </c>
      <c r="L3362" s="444">
        <f t="shared" ca="1" si="167"/>
        <v>-103506045837.48878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-103506045837.48878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-431275190.98953658</v>
      </c>
      <c r="L3363" s="444">
        <f t="shared" ca="1" si="167"/>
        <v>-103937321028.47832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-103937321028.47832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-433072170.95199299</v>
      </c>
      <c r="L3364" s="444">
        <f t="shared" ca="1" si="167"/>
        <v>-104370393199.43031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-104370393199.43031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-434876638.33095962</v>
      </c>
      <c r="L3365" s="444">
        <f t="shared" ca="1" si="167"/>
        <v>-104805269837.76128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-104805269837.76128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-436688624.32400531</v>
      </c>
      <c r="L3366" s="444">
        <f t="shared" ca="1" si="167"/>
        <v>-105241958462.08528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-105241958462.08528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-438508160.25868869</v>
      </c>
      <c r="L3367" s="444">
        <f t="shared" ca="1" si="167"/>
        <v>-105680466622.34396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-105680466622.34396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-440335277.59309983</v>
      </c>
      <c r="L3368" s="444">
        <f t="shared" ca="1" si="167"/>
        <v>-106120801899.93706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-106120801899.93706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-442170007.91640443</v>
      </c>
      <c r="L3369" s="444">
        <f t="shared" ca="1" si="167"/>
        <v>-106562971907.85345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-106562971907.85345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-444012382.9493894</v>
      </c>
      <c r="L3370" s="444">
        <f t="shared" ca="1" si="167"/>
        <v>-107006984290.80284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-107006984290.80284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-445862434.54501182</v>
      </c>
      <c r="L3371" s="444">
        <f t="shared" ca="1" si="167"/>
        <v>-107452846725.34785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-107452846725.34785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-447720194.68894935</v>
      </c>
      <c r="L3372" s="444">
        <f t="shared" ca="1" si="167"/>
        <v>-107900566920.0368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-107900566920.0368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-449585695.5001533</v>
      </c>
      <c r="L3373" s="444">
        <f t="shared" ca="1" si="167"/>
        <v>-108350152615.53696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-108350152615.53696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-451458969.23140389</v>
      </c>
      <c r="L3374" s="444">
        <f t="shared" ca="1" si="167"/>
        <v>-108801611584.76836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-108801611584.76836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-453340048.26986814</v>
      </c>
      <c r="L3375" s="444">
        <f t="shared" ca="1" si="167"/>
        <v>-109254951633.03822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-109254951633.03822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-455228965.13765925</v>
      </c>
      <c r="L3376" s="444">
        <f t="shared" ca="1" si="167"/>
        <v>-109710180598.17589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-109710180598.17589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-457125752.49239951</v>
      </c>
      <c r="L3377" s="444">
        <f t="shared" ca="1" si="167"/>
        <v>-110167306350.66829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-110167306350.66829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-459030443.12778455</v>
      </c>
      <c r="L3378" s="444">
        <f t="shared" ca="1" si="167"/>
        <v>-110626336793.79607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-110626336793.79607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-460943069.97415024</v>
      </c>
      <c r="L3379" s="444">
        <f t="shared" ca="1" si="167"/>
        <v>-111087279863.77022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-111087279863.77022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-462863666.09904259</v>
      </c>
      <c r="L3380" s="444">
        <f t="shared" ca="1" si="167"/>
        <v>-111550143529.86926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-111550143529.86926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-464792264.70778859</v>
      </c>
      <c r="L3381" s="444">
        <f t="shared" ca="1" si="167"/>
        <v>-112014935794.57706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-112014935794.57706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-466728899.1440711</v>
      </c>
      <c r="L3382" s="444">
        <f t="shared" ca="1" si="167"/>
        <v>-112481664693.72113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-112481664693.72113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-468673602.89050472</v>
      </c>
      <c r="L3383" s="444">
        <f t="shared" ca="1" si="167"/>
        <v>-112950338296.61163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-112950338296.61163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-470626409.56921512</v>
      </c>
      <c r="L3384" s="444">
        <f t="shared" ca="1" si="167"/>
        <v>-113420964706.18085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-113420964706.18085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-472587352.94242018</v>
      </c>
      <c r="L3385" s="444">
        <f t="shared" ca="1" si="167"/>
        <v>-113893552059.12326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-113893552059.12326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-474556466.91301358</v>
      </c>
      <c r="L3386" s="444">
        <f t="shared" ca="1" si="167"/>
        <v>-114368108526.03627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-114368108526.03627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-476533785.52515113</v>
      </c>
      <c r="L3387" s="444">
        <f t="shared" ca="1" si="167"/>
        <v>-114844642311.56142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-114844642311.56142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-478519342.96483916</v>
      </c>
      <c r="L3388" s="444">
        <f t="shared" ca="1" si="167"/>
        <v>-115323161654.52626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-115323161654.52626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-480513173.56052607</v>
      </c>
      <c r="L3389" s="444">
        <f t="shared" ca="1" si="167"/>
        <v>-115803674828.08679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-115803674828.08679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-482515311.78369498</v>
      </c>
      <c r="L3390" s="444">
        <f t="shared" ca="1" si="167"/>
        <v>-116286190139.87048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-116286190139.87048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-484525792.24946034</v>
      </c>
      <c r="L3391" s="444">
        <f t="shared" ca="1" si="167"/>
        <v>-116770715932.11995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-116770715932.11995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-486544649.71716642</v>
      </c>
      <c r="L3392" s="444">
        <f t="shared" ca="1" si="167"/>
        <v>-117257260581.83711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-117257260581.83711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-488571919.09098798</v>
      </c>
      <c r="L3393" s="444">
        <f t="shared" ca="1" si="167"/>
        <v>-117745832500.9281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-117745832500.9281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-490607635.42053372</v>
      </c>
      <c r="L3394" s="444">
        <f t="shared" ca="1" si="167"/>
        <v>-118236440136.34863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-118236440136.34863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-492651833.9014526</v>
      </c>
      <c r="L3395" s="444">
        <f t="shared" ca="1" si="167"/>
        <v>-118729091970.25009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-118729091970.25009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-494704549.87604207</v>
      </c>
      <c r="L3396" s="444">
        <f t="shared" ca="1" si="167"/>
        <v>-119223796520.12613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-119223796520.12613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-496765818.83385885</v>
      </c>
      <c r="L3397" s="444">
        <f t="shared" ca="1" si="167"/>
        <v>-119720562338.95999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-119720562338.95999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-498835676.41233331</v>
      </c>
      <c r="L3398" s="444">
        <f t="shared" ca="1" si="167"/>
        <v>-120219398015.37233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-120219398015.37233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-500914158.3973847</v>
      </c>
      <c r="L3399" s="444">
        <f t="shared" ca="1" si="167"/>
        <v>-120720312173.76971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-120720312173.76971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-503001300.72404051</v>
      </c>
      <c r="L3400" s="444">
        <f t="shared" ca="1" si="167"/>
        <v>-121223313474.49376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-121223313474.49376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-505097139.47705734</v>
      </c>
      <c r="L3401" s="444">
        <f t="shared" ca="1" si="167"/>
        <v>-121728410613.97081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-121728410613.97081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-507201710.89154506</v>
      </c>
      <c r="L3402" s="444">
        <f t="shared" ca="1" si="167"/>
        <v>-122235612324.86235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-122235612324.86235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-509315051.35359305</v>
      </c>
      <c r="L3403" s="444">
        <f t="shared" ca="1" si="167"/>
        <v>-122744927376.21594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-122744927376.21594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-511437197.40089977</v>
      </c>
      <c r="L3404" s="444">
        <f t="shared" ca="1" si="167"/>
        <v>-123256364573.61684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-123256364573.61684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-513568185.72340339</v>
      </c>
      <c r="L3405" s="444">
        <f t="shared" ca="1" si="167"/>
        <v>-123769932759.34024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-123769932759.34024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-515708053.16391766</v>
      </c>
      <c r="L3406" s="444">
        <f t="shared" ca="1" si="167"/>
        <v>-124285640812.50417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-124285640812.50417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-517856836.7187674</v>
      </c>
      <c r="L3407" s="444">
        <f t="shared" ca="1" si="167"/>
        <v>-124803497649.22293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-124803497649.22293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-520014573.53842884</v>
      </c>
      <c r="L3408" s="444">
        <f t="shared" ca="1" si="167"/>
        <v>-125323512222.76135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-125323512222.76135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-522181300.92817229</v>
      </c>
      <c r="L3409" s="444">
        <f t="shared" ca="1" si="167"/>
        <v>-125845693523.68953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-125845693523.68953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-524357056.34870636</v>
      </c>
      <c r="L3410" s="444">
        <f t="shared" ca="1" si="167"/>
        <v>-126370050580.03824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-126370050580.03824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-526541877.41682601</v>
      </c>
      <c r="L3411" s="444">
        <f t="shared" ca="1" si="167"/>
        <v>-126896592457.45506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-126896592457.45506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-528735801.90606278</v>
      </c>
      <c r="L3412" s="444">
        <f t="shared" ca="1" si="167"/>
        <v>-127425328259.36113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-127425328259.36113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-530938867.74733806</v>
      </c>
      <c r="L3413" s="444">
        <f t="shared" ca="1" si="167"/>
        <v>-127956267127.10847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-127956267127.10847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-533151113.02961868</v>
      </c>
      <c r="L3414" s="444">
        <f t="shared" ca="1" si="167"/>
        <v>-128489418240.13809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-128489418240.13809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-535372576.0005753</v>
      </c>
      <c r="L3415" s="444">
        <f t="shared" ca="1" si="167"/>
        <v>-129024790816.13867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-129024790816.13867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-537603295.06724453</v>
      </c>
      <c r="L3416" s="444">
        <f t="shared" ca="1" si="167"/>
        <v>-129562394111.20592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-129562394111.20592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-539843308.7966913</v>
      </c>
      <c r="L3417" s="444">
        <f t="shared" ca="1" si="167"/>
        <v>-130102237420.00261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-130102237420.00261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-542092655.91667747</v>
      </c>
      <c r="L3418" s="444">
        <f t="shared" ca="1" si="167"/>
        <v>-130644330075.91928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-130644330075.91928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-544351375.31633043</v>
      </c>
      <c r="L3419" s="444">
        <f t="shared" ca="1" si="167"/>
        <v>-131188681451.23561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-131188681451.23561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-546619506.04681516</v>
      </c>
      <c r="L3420" s="444">
        <f t="shared" ca="1" si="167"/>
        <v>-131735300957.28242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-131735300957.28242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-548897087.32201004</v>
      </c>
      <c r="L3421" s="444">
        <f t="shared" ca="1" si="167"/>
        <v>-132284198044.60443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-132284198044.60443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-551184158.51918507</v>
      </c>
      <c r="L3422" s="444">
        <f t="shared" ca="1" si="167"/>
        <v>-132835382203.12361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-132835382203.12361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-553480759.17968166</v>
      </c>
      <c r="L3423" s="444">
        <f t="shared" ca="1" si="167"/>
        <v>-133388862962.3033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-133388862962.3033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-555786929.00959718</v>
      </c>
      <c r="L3424" s="444">
        <f t="shared" ca="1" si="167"/>
        <v>-133944649891.3129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-133944649891.3129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-558102707.8804704</v>
      </c>
      <c r="L3425" s="444">
        <f t="shared" ca="1" si="167"/>
        <v>-134502752599.19337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-134502752599.19337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-560428135.82997239</v>
      </c>
      <c r="L3426" s="444">
        <f t="shared" ca="1" si="167"/>
        <v>-135063180735.02335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-135063180735.02335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-562763253.06259716</v>
      </c>
      <c r="L3427" s="444">
        <f t="shared" ca="1" si="167"/>
        <v>-135625943988.08594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-135625943988.08594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-565108099.95035803</v>
      </c>
      <c r="L3428" s="444">
        <f t="shared" ca="1" si="167"/>
        <v>-136191052088.0363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-136191052088.0363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-567462717.03348458</v>
      </c>
      <c r="L3429" s="444">
        <f t="shared" ca="1" si="167"/>
        <v>-136758514805.06978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-136758514805.06978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-569827145.02112412</v>
      </c>
      <c r="L3430" s="444">
        <f t="shared" ca="1" si="167"/>
        <v>-137328341950.0909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-137328341950.0909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-572201424.79204535</v>
      </c>
      <c r="L3431" s="444">
        <f t="shared" ca="1" si="167"/>
        <v>-137900543374.88293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-137900543374.88293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-574585597.39534557</v>
      </c>
      <c r="L3432" s="444">
        <f t="shared" ca="1" si="167"/>
        <v>-138475128972.27829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-138475128972.27829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-576979704.0511595</v>
      </c>
      <c r="L3433" s="444">
        <f t="shared" ca="1" si="167"/>
        <v>-139052108676.32944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-139052108676.32944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-579383786.15137267</v>
      </c>
      <c r="L3434" s="444">
        <f t="shared" ca="1" si="167"/>
        <v>-139631492462.4808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-139631492462.4808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-581797885.26033664</v>
      </c>
      <c r="L3435" s="444">
        <f t="shared" ca="1" si="167"/>
        <v>-140213290347.74115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-140213290347.74115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-584222043.11558807</v>
      </c>
      <c r="L3436" s="444">
        <f t="shared" ca="1" si="167"/>
        <v>-140797512390.85675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-140797512390.85675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-586656301.62856984</v>
      </c>
      <c r="L3437" s="444">
        <f t="shared" ca="1" si="167"/>
        <v>-141384168692.48532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-141384168692.48532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-589100702.88535547</v>
      </c>
      <c r="L3438" s="444">
        <f t="shared" ca="1" si="167"/>
        <v>-141973269395.37067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-141973269395.37067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-591555289.14737773</v>
      </c>
      <c r="L3439" s="444">
        <f t="shared" ca="1" si="167"/>
        <v>-142564824684.51804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-142564824684.51804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-594020102.85215843</v>
      </c>
      <c r="L3440" s="444">
        <f t="shared" ca="1" si="167"/>
        <v>-143158844787.37021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-143158844787.37021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-596495186.61404252</v>
      </c>
      <c r="L3441" s="444">
        <f t="shared" ca="1" si="167"/>
        <v>-143755339973.98425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-143755339973.98425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-598980583.22493434</v>
      </c>
      <c r="L3442" s="444">
        <f t="shared" ca="1" si="167"/>
        <v>-144354320557.2092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-144354320557.2092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-601476335.65503836</v>
      </c>
      <c r="L3443" s="444">
        <f t="shared" ca="1" si="167"/>
        <v>-144955796892.86423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-144955796892.86423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-603982487.05360091</v>
      </c>
      <c r="L3444" s="444">
        <f t="shared" ca="1" si="167"/>
        <v>-145559779379.91782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-145559779379.91782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-606499080.74965751</v>
      </c>
      <c r="L3445" s="444">
        <f t="shared" ca="1" si="167"/>
        <v>-146166278460.66748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-146166278460.66748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-609026160.25278115</v>
      </c>
      <c r="L3446" s="444">
        <f t="shared" ca="1" si="167"/>
        <v>-146775304620.92026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-146775304620.92026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-611563769.25383437</v>
      </c>
      <c r="L3447" s="444">
        <f t="shared" ca="1" si="167"/>
        <v>-147386868390.1741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-147386868390.1741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-614111951.62572539</v>
      </c>
      <c r="L3448" s="444">
        <f t="shared" ca="1" si="167"/>
        <v>-148000980341.79984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-148000980341.79984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-616670751.42416596</v>
      </c>
      <c r="L3449" s="444">
        <f t="shared" ca="1" si="167"/>
        <v>-148617651093.224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-148617651093.224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-619240212.88843334</v>
      </c>
      <c r="L3450" s="444">
        <f t="shared" ca="1" si="167"/>
        <v>-149236891306.11243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-149236891306.11243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-621820380.4421351</v>
      </c>
      <c r="L3451" s="444">
        <f t="shared" ca="1" si="167"/>
        <v>-149858711686.55457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-149858711686.55457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-624411298.69397736</v>
      </c>
      <c r="L3452" s="444">
        <f t="shared" ca="1" si="167"/>
        <v>-150483122985.24854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-150483122985.24854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-627013012.43853557</v>
      </c>
      <c r="L3453" s="444">
        <f t="shared" ca="1" si="167"/>
        <v>-151110135997.68707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-151110135997.68707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-629625566.65702951</v>
      </c>
      <c r="L3454" s="444">
        <f t="shared" ca="1" si="167"/>
        <v>-151739761564.34412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-151739761564.34412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-632249006.5181005</v>
      </c>
      <c r="L3455" s="444">
        <f t="shared" ca="1" si="167"/>
        <v>-152372010570.86221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-152372010570.86221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-634883377.37859249</v>
      </c>
      <c r="L3456" s="444">
        <f t="shared" ca="1" si="167"/>
        <v>-153006893948.24081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-153006893948.24081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-637528724.78433669</v>
      </c>
      <c r="L3457" s="444">
        <f t="shared" ca="1" si="167"/>
        <v>-153644422673.02515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-153644422673.02515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-640185094.47093809</v>
      </c>
      <c r="L3458" s="444">
        <f t="shared" ca="1" si="167"/>
        <v>-154284607767.49609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-154284607767.49609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-642852532.36456704</v>
      </c>
      <c r="L3459" s="444">
        <f t="shared" ca="1" si="167"/>
        <v>-154927460299.86066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-154927460299.86066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-645531084.5827527</v>
      </c>
      <c r="L3460" s="444">
        <f t="shared" ca="1" si="167"/>
        <v>-155572991384.44342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-155572991384.44342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-648220797.4351809</v>
      </c>
      <c r="L3461" s="444">
        <f t="shared" ca="1" si="167"/>
        <v>-156221212181.8786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-156221212181.8786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-650921717.42449415</v>
      </c>
      <c r="L3462" s="444">
        <f t="shared" ca="1" si="167"/>
        <v>-156872133899.3031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-156872133899.3031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-653633891.2470963</v>
      </c>
      <c r="L3463" s="444">
        <f t="shared" ca="1" si="167"/>
        <v>-157525767790.5502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-157525767790.5502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-656357365.79395914</v>
      </c>
      <c r="L3464" s="444">
        <f t="shared" ca="1" si="167"/>
        <v>-158182125156.34415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-158182125156.34415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-659092188.15143394</v>
      </c>
      <c r="L3465" s="444">
        <f t="shared" ca="1" si="167"/>
        <v>-158841217344.49557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-158841217344.49557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-661838405.60206485</v>
      </c>
      <c r="L3466" s="444">
        <f t="shared" ca="1" si="167"/>
        <v>-159503055750.09763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-159503055750.09763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-664596065.62540674</v>
      </c>
      <c r="L3467" s="444">
        <f t="shared" ca="1" si="167"/>
        <v>-160167651815.72302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-160167651815.72302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-667365215.89884591</v>
      </c>
      <c r="L3468" s="444">
        <f t="shared" ca="1" si="167"/>
        <v>-160835017031.62186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-160835017031.62186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-670145904.29842436</v>
      </c>
      <c r="L3469" s="444">
        <f t="shared" ca="1" si="167"/>
        <v>-161505162935.92029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-161505162935.92029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-672938178.89966786</v>
      </c>
      <c r="L3470" s="444">
        <f t="shared" ca="1" si="167"/>
        <v>-162178101114.81995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-162178101114.81995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-675742087.97841644</v>
      </c>
      <c r="L3471" s="444">
        <f t="shared" ca="1" si="167"/>
        <v>-162853843202.79837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-162853843202.79837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-678557680.01165986</v>
      </c>
      <c r="L3472" s="444">
        <f t="shared" ca="1" si="167"/>
        <v>-163532400882.81003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-163532400882.81003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-681385003.67837512</v>
      </c>
      <c r="L3473" s="444">
        <f t="shared" ca="1" si="167"/>
        <v>-164213785886.4884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-164213785886.4884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-684224107.86036837</v>
      </c>
      <c r="L3474" s="444">
        <f t="shared" ca="1" si="167"/>
        <v>-164898009994.34879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-164898009994.34879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-687075041.64311993</v>
      </c>
      <c r="L3475" s="444">
        <f t="shared" ca="1" si="167"/>
        <v>-165585085035.99191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-165585085035.99191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-689937854.31663299</v>
      </c>
      <c r="L3476" s="444">
        <f t="shared" ca="1" si="167"/>
        <v>-166275022890.30853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-166275022890.30853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-692812595.37628555</v>
      </c>
      <c r="L3477" s="444">
        <f t="shared" ca="1" si="167"/>
        <v>-166967835485.68481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-166967835485.68481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-695699314.52368677</v>
      </c>
      <c r="L3478" s="444">
        <f t="shared" ca="1" si="167"/>
        <v>-167663534800.2085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-167663534800.2085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-698598061.66753542</v>
      </c>
      <c r="L3479" s="444">
        <f t="shared" ca="1" si="167"/>
        <v>-168362132861.87604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-168362132861.87604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-701508886.92448354</v>
      </c>
      <c r="L3480" s="444">
        <f t="shared" ca="1" si="167"/>
        <v>-169063641748.80051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-169063641748.80051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-704431840.62000215</v>
      </c>
      <c r="L3481" s="444">
        <f t="shared" ca="1" si="167"/>
        <v>-169768073589.4205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-169768073589.4205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-707366973.28925204</v>
      </c>
      <c r="L3482" s="444">
        <f t="shared" ca="1" si="167"/>
        <v>-170475440562.70975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-170475440562.70975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-710314335.6779573</v>
      </c>
      <c r="L3483" s="444">
        <f t="shared" ca="1" si="167"/>
        <v>-171185754898.3877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-171185754898.3877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-713273978.74328208</v>
      </c>
      <c r="L3484" s="444">
        <f t="shared" ca="1" si="167"/>
        <v>-171899028877.13098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-171899028877.13098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-716245953.65471244</v>
      </c>
      <c r="L3485" s="444">
        <f t="shared" ca="1" si="167"/>
        <v>-172615274830.78571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-172615274830.78571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-719230311.79494047</v>
      </c>
      <c r="L3486" s="444">
        <f t="shared" ca="1" si="167"/>
        <v>-173334505142.58066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-173334505142.58066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-722227104.76075268</v>
      </c>
      <c r="L3487" s="444">
        <f t="shared" ca="1" si="167"/>
        <v>-174056732247.3414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-174056732247.3414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-725236384.36392248</v>
      </c>
      <c r="L3488" s="444">
        <f t="shared" ca="1" si="167"/>
        <v>-174781968631.70532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-174781968631.70532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-728258202.63210547</v>
      </c>
      <c r="L3489" s="444">
        <f t="shared" ca="1" si="167"/>
        <v>-175510226834.33743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-175510226834.33743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-731292611.80973935</v>
      </c>
      <c r="L3490" s="444">
        <f t="shared" ca="1" si="167"/>
        <v>-176241519446.14719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-176241519446.14719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-734339664.35894656</v>
      </c>
      <c r="L3491" s="444">
        <f t="shared" ca="1" si="167"/>
        <v>-176975859110.50613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-176975859110.50613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-737399412.96044219</v>
      </c>
      <c r="L3492" s="444">
        <f t="shared" ca="1" si="167"/>
        <v>-177713258523.46658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-177713258523.46658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-740471910.51444411</v>
      </c>
      <c r="L3493" s="444">
        <f t="shared" ca="1" si="167"/>
        <v>-178453730433.98102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-178453730433.98102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-743557210.14158762</v>
      </c>
      <c r="L3494" s="444">
        <f t="shared" ca="1" si="167"/>
        <v>-179197287644.12262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-179197287644.12262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-746655365.18384421</v>
      </c>
      <c r="L3495" s="444">
        <f t="shared" ca="1" si="167"/>
        <v>-179943943009.30646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-179943943009.30646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-749766429.20544362</v>
      </c>
      <c r="L3496" s="444">
        <f t="shared" ca="1" si="167"/>
        <v>-180693709438.5119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-180693709438.5119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-752890455.99379957</v>
      </c>
      <c r="L3497" s="444">
        <f t="shared" ca="1" si="167"/>
        <v>-181446599894.50571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-181446599894.50571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-756027499.56044042</v>
      </c>
      <c r="L3498" s="444">
        <f t="shared" ca="1" si="167"/>
        <v>-182202627394.06616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-182202627394.06616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-759177614.14194238</v>
      </c>
      <c r="L3499" s="444">
        <f t="shared" ca="1" si="167"/>
        <v>-182961805008.2081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-182961805008.2081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-762340854.20086706</v>
      </c>
      <c r="L3500" s="444">
        <f t="shared" ca="1" si="167"/>
        <v>-183724145862.40897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-183724145862.40897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-765517274.42670405</v>
      </c>
      <c r="L3501" s="444">
        <f t="shared" ca="1" si="167"/>
        <v>-184489663136.83566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-184489663136.83566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-768706929.73681521</v>
      </c>
      <c r="L3502" s="444">
        <f t="shared" ca="1" si="167"/>
        <v>-185258370066.57248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-185258370066.57248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-771909875.27738535</v>
      </c>
      <c r="L3503" s="444">
        <f t="shared" ca="1" si="167"/>
        <v>-186030279941.84985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-186030279941.84985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-775126166.42437434</v>
      </c>
      <c r="L3504" s="444">
        <f t="shared" ca="1" si="167"/>
        <v>-186805406108.27423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-186805406108.27423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-778355858.78447592</v>
      </c>
      <c r="L3505" s="444">
        <f t="shared" ca="1" si="167"/>
        <v>-187583761967.05872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-187583761967.05872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-781599008.19607794</v>
      </c>
      <c r="L3506" s="444">
        <f t="shared" ca="1" si="167"/>
        <v>-188365360975.25479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-188365360975.25479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-784855670.7302283</v>
      </c>
      <c r="L3507" s="444">
        <f t="shared" ca="1" si="167"/>
        <v>-189150216645.98502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-189150216645.98502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-788125902.69160426</v>
      </c>
      <c r="L3508" s="444">
        <f t="shared" ca="1" si="167"/>
        <v>-189938342548.67661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-189938342548.67661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-791409760.61948586</v>
      </c>
      <c r="L3509" s="444">
        <f t="shared" ca="1" si="167"/>
        <v>-190729752309.29608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-190729752309.29608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-794707301.28873372</v>
      </c>
      <c r="L3510" s="444">
        <f t="shared" ca="1" si="167"/>
        <v>-191524459610.58481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-191524459610.58481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-798018581.71077001</v>
      </c>
      <c r="L3511" s="444">
        <f t="shared" ca="1" si="167"/>
        <v>-192322478192.29559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-192322478192.29559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-801343659.134565</v>
      </c>
      <c r="L3512" s="444">
        <f t="shared" ca="1" si="167"/>
        <v>-193123821851.43015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-193123821851.43015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-804682591.04762554</v>
      </c>
      <c r="L3513" s="444">
        <f t="shared" ca="1" si="167"/>
        <v>-193928504442.47778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-193928504442.47778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-808035435.17699075</v>
      </c>
      <c r="L3514" s="444">
        <f t="shared" ca="1" si="167"/>
        <v>-194736539877.65479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-194736539877.65479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-811402249.4902283</v>
      </c>
      <c r="L3515" s="444">
        <f t="shared" ca="1" si="167"/>
        <v>-195547942127.14502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-195547942127.14502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-814783092.1964376</v>
      </c>
      <c r="L3516" s="444">
        <f t="shared" ca="1" si="167"/>
        <v>-196362725219.34146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-196362725219.34146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-818178021.74725604</v>
      </c>
      <c r="L3517" s="444">
        <f t="shared" ca="1" si="167"/>
        <v>-197180903241.08871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-197180903241.08871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-821587096.83786964</v>
      </c>
      <c r="L3518" s="444">
        <f t="shared" ca="1" si="167"/>
        <v>-198002490337.92657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-198002490337.92657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-825010376.40802741</v>
      </c>
      <c r="L3519" s="444">
        <f t="shared" ca="1" si="167"/>
        <v>-198827500714.33459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-198827500714.33459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-828447919.6430608</v>
      </c>
      <c r="L3520" s="444">
        <f t="shared" ca="1" si="167"/>
        <v>-199655948633.97766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-199655948633.97766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-831899785.97490692</v>
      </c>
      <c r="L3521" s="444">
        <f t="shared" ca="1" si="167"/>
        <v>-200487848419.95258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-200487848419.95258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-835366035.08313572</v>
      </c>
      <c r="L3522" s="444">
        <f t="shared" ca="1" si="167"/>
        <v>-201323214455.03571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-201323214455.03571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-838846726.89598215</v>
      </c>
      <c r="L3523" s="444">
        <f t="shared" ca="1" si="167"/>
        <v>-202162061181.9317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-202162061181.9317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-842341921.59138203</v>
      </c>
      <c r="L3524" s="444">
        <f t="shared" ca="1" si="167"/>
        <v>-203004403103.52307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-203004403103.52307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-845851679.5980128</v>
      </c>
      <c r="L3525" s="444">
        <f t="shared" ca="1" si="167"/>
        <v>-203850254783.12109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-203850254783.12109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-849376061.59633791</v>
      </c>
      <c r="L3526" s="444">
        <f t="shared" ca="1" si="167"/>
        <v>-204699630844.71744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-204699630844.71744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-852915128.51965594</v>
      </c>
      <c r="L3527" s="444">
        <f t="shared" ca="1" si="167"/>
        <v>-205552545973.23709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-205552545973.23709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-856468941.55515456</v>
      </c>
      <c r="L3528" s="444">
        <f t="shared" ca="1" si="167"/>
        <v>-206409014914.79224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-206409014914.79224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-860037562.14496768</v>
      </c>
      <c r="L3529" s="444">
        <f t="shared" ca="1" si="167"/>
        <v>-207269052476.93719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-207269052476.93719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-863621051.98723829</v>
      </c>
      <c r="L3530" s="444">
        <f t="shared" ca="1" si="167"/>
        <v>-208132673528.92444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-208132673528.92444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-867219473.03718519</v>
      </c>
      <c r="L3531" s="444">
        <f t="shared" ca="1" si="167"/>
        <v>-208999893001.96161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-208999893001.96161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-870832887.50817335</v>
      </c>
      <c r="L3532" s="444">
        <f t="shared" ca="1" si="167"/>
        <v>-209870725889.46979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-209870725889.46979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-874461357.87279081</v>
      </c>
      <c r="L3533" s="444">
        <f t="shared" ca="1" si="167"/>
        <v>-210745187247.34259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-210745187247.34259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-878104946.86392748</v>
      </c>
      <c r="L3534" s="444">
        <f t="shared" ca="1" si="167"/>
        <v>-211623292194.20651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-211623292194.20651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-881763717.47586048</v>
      </c>
      <c r="L3535" s="444">
        <f t="shared" ca="1" si="167"/>
        <v>-212505055911.68237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-212505055911.68237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-885437732.96534324</v>
      </c>
      <c r="L3536" s="444">
        <f t="shared" ca="1" si="167"/>
        <v>-213390493644.64771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-213390493644.64771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-889127056.8526988</v>
      </c>
      <c r="L3537" s="444">
        <f t="shared" ca="1" si="167"/>
        <v>-214279620701.5004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-214279620701.5004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-892831752.92291832</v>
      </c>
      <c r="L3538" s="444">
        <f t="shared" ca="1" si="167"/>
        <v>-215172452454.42331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-215172452454.42331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-896551885.22676384</v>
      </c>
      <c r="L3539" s="444">
        <f t="shared" ca="1" si="167"/>
        <v>-216069004339.65009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-216069004339.65009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-900287518.08187544</v>
      </c>
      <c r="L3540" s="444">
        <f t="shared" ca="1" si="167"/>
        <v>-216969291857.73196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-216969291857.73196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-904038716.07388318</v>
      </c>
      <c r="L3541" s="444">
        <f t="shared" ca="1" si="167"/>
        <v>-217873330573.80585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-217873330573.80585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-907805544.05752432</v>
      </c>
      <c r="L3542" s="444">
        <f t="shared" ca="1" si="167"/>
        <v>-218781136117.86337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-218781136117.86337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-911588067.15776408</v>
      </c>
      <c r="L3543" s="444">
        <f t="shared" ca="1" si="167"/>
        <v>-219692724185.02115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-219692724185.02115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-915386350.77092147</v>
      </c>
      <c r="L3544" s="444">
        <f t="shared" ca="1" si="167"/>
        <v>-220608110535.79208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-220608110535.79208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-919200460.56580031</v>
      </c>
      <c r="L3545" s="444">
        <f t="shared" ca="1" si="167"/>
        <v>-221527310996.35788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-221527310996.35788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-923030462.48482466</v>
      </c>
      <c r="L3546" s="444">
        <f t="shared" ca="1" si="167"/>
        <v>-222450341458.84271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-222450341458.84271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-926876422.74517798</v>
      </c>
      <c r="L3547" s="444">
        <f t="shared" ca="1" si="167"/>
        <v>-223377217881.58789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-223377217881.58789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-930738407.83994949</v>
      </c>
      <c r="L3548" s="444">
        <f t="shared" ca="1" si="167"/>
        <v>-224307956289.42783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-224307956289.42783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-934616484.53928256</v>
      </c>
      <c r="L3549" s="444">
        <f t="shared" ca="1" si="167"/>
        <v>-225242572773.9671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-225242572773.9671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-938510719.89152956</v>
      </c>
      <c r="L3550" s="444">
        <f t="shared" ca="1" si="167"/>
        <v>-226181083493.85864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-226181083493.85864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-942421181.22441113</v>
      </c>
      <c r="L3551" s="444">
        <f t="shared" ca="1" si="167"/>
        <v>-227123504675.08307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-227123504675.08307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-946347936.14617932</v>
      </c>
      <c r="L3552" s="444">
        <f t="shared" ca="1" si="167"/>
        <v>-228069852611.22925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-228069852611.22925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-950291052.54678833</v>
      </c>
      <c r="L3553" s="444">
        <f t="shared" ca="1" si="167"/>
        <v>-229020143663.77603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-229020143663.77603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-954250598.59906662</v>
      </c>
      <c r="L3554" s="444">
        <f t="shared" ca="1" si="167"/>
        <v>-229974394262.37509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-229974394262.37509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-958226642.75989604</v>
      </c>
      <c r="L3555" s="444">
        <f t="shared" ca="1" si="167"/>
        <v>-230932620905.13498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-230932620905.13498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-962219253.77139556</v>
      </c>
      <c r="L3556" s="444">
        <f t="shared" ca="1" si="167"/>
        <v>-231894840158.90637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-231894840158.90637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-966228500.66210997</v>
      </c>
      <c r="L3557" s="444">
        <f t="shared" ca="1" si="167"/>
        <v>-232861068659.56848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-232861068659.56848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-970254452.74820209</v>
      </c>
      <c r="L3558" s="444">
        <f t="shared" ca="1" si="167"/>
        <v>-233831323112.31668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-233831323112.31668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-974297179.63465285</v>
      </c>
      <c r="L3559" s="444">
        <f t="shared" ca="1" si="167"/>
        <v>-234805620291.95132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-234805620291.95132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-978356751.21646369</v>
      </c>
      <c r="L3560" s="444">
        <f t="shared" ca="1" si="167"/>
        <v>-235783977043.16779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-235783977043.16779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-982433237.67986584</v>
      </c>
      <c r="L3561" s="444">
        <f t="shared" ca="1" si="167"/>
        <v>-236766410280.84766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-236766410280.84766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-986526709.50353193</v>
      </c>
      <c r="L3562" s="444">
        <f t="shared" ca="1" si="167"/>
        <v>-237752936990.3512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-237752936990.3512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-990637237.45979667</v>
      </c>
      <c r="L3563" s="444">
        <f t="shared" ca="1" si="167"/>
        <v>-238743574227.811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-238743574227.811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-994764892.61587918</v>
      </c>
      <c r="L3564" s="444">
        <f t="shared" ca="1" si="167"/>
        <v>-239738339120.42688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-239738339120.42688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-998909746.33511198</v>
      </c>
      <c r="L3565" s="444">
        <f t="shared" ca="1" si="167"/>
        <v>-240737248866.76199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-240737248866.76199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-1003071870.2781751</v>
      </c>
      <c r="L3566" s="444">
        <f t="shared" ca="1" si="167"/>
        <v>-241740320737.04016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-241740320737.04016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-1007251336.4043338</v>
      </c>
      <c r="L3567" s="444">
        <f t="shared" ca="1" si="167"/>
        <v>-242747572073.44449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-242747572073.44449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-1011448216.9726852</v>
      </c>
      <c r="L3568" s="444">
        <f t="shared" ca="1" si="167"/>
        <v>-243759020290.41718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-243759020290.41718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-1015662584.5434049</v>
      </c>
      <c r="L3569" s="444">
        <f t="shared" ca="1" si="167"/>
        <v>-244774682874.96057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-244774682874.96057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-1019894511.9790024</v>
      </c>
      <c r="L3570" s="444">
        <f t="shared" ca="1" si="167"/>
        <v>-245794577386.93958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-245794577386.93958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-1024144072.4455816</v>
      </c>
      <c r="L3571" s="444">
        <f t="shared" ca="1" si="167"/>
        <v>-246818721459.38516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-246818721459.38516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-1028411339.4141048</v>
      </c>
      <c r="L3572" s="444">
        <f t="shared" ca="1" si="167"/>
        <v>-247847132798.79926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-247847132798.79926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-1032696386.6616635</v>
      </c>
      <c r="L3573" s="444">
        <f t="shared" ca="1" si="167"/>
        <v>-248879829185.46091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-248879829185.46091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-1036999288.2727536</v>
      </c>
      <c r="L3574" s="444">
        <f t="shared" ca="1" si="167"/>
        <v>-249916828473.73367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-249916828473.73367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-1041320118.6405569</v>
      </c>
      <c r="L3575" s="444">
        <f t="shared" ca="1" si="167"/>
        <v>-250958148592.37424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-250958148592.37424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-1045658952.4682261</v>
      </c>
      <c r="L3576" s="444">
        <f t="shared" ca="1" si="167"/>
        <v>-252003807544.84247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-252003807544.84247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-1050015864.770177</v>
      </c>
      <c r="L3577" s="444">
        <f t="shared" ca="1" si="167"/>
        <v>-253053823409.61264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-253053823409.61264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-1054390930.8733861</v>
      </c>
      <c r="L3578" s="444">
        <f t="shared" ref="L3578:L3832" ca="1" si="172">I3578-J3578+K3578</f>
        <v>-254108214340.48602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-254108214340.48602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-1058784226.4186918</v>
      </c>
      <c r="L3579" s="444">
        <f t="shared" ca="1" si="172"/>
        <v>-255166998566.90472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-255166998566.90472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-1063195827.362103</v>
      </c>
      <c r="L3580" s="444">
        <f t="shared" ca="1" si="172"/>
        <v>-256230194394.26682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-256230194394.26682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-1067625809.9761118</v>
      </c>
      <c r="L3581" s="444">
        <f t="shared" ca="1" si="172"/>
        <v>-257297820204.24292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-257297820204.24292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-1072074250.8510122</v>
      </c>
      <c r="L3582" s="444">
        <f t="shared" ca="1" si="172"/>
        <v>-258369894455.09393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-258369894455.09393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-1076541226.8962247</v>
      </c>
      <c r="L3583" s="444">
        <f t="shared" ca="1" si="172"/>
        <v>-259446435681.99014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-259446435681.99014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-1081026815.3416257</v>
      </c>
      <c r="L3584" s="444">
        <f t="shared" ca="1" si="172"/>
        <v>-260527462497.33176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-260527462497.33176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-1085531093.7388823</v>
      </c>
      <c r="L3585" s="444">
        <f t="shared" ca="1" si="172"/>
        <v>-261612993591.07065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-261612993591.07065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-1090054139.9627945</v>
      </c>
      <c r="L3586" s="444">
        <f t="shared" ca="1" si="172"/>
        <v>-262703047731.03345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-262703047731.03345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-1094596032.2126393</v>
      </c>
      <c r="L3587" s="444">
        <f t="shared" ca="1" si="172"/>
        <v>-263797643763.24609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-263797643763.24609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-1099156849.0135255</v>
      </c>
      <c r="L3588" s="444">
        <f t="shared" ca="1" si="172"/>
        <v>-264896800612.25961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-264896800612.25961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-1103736669.2177484</v>
      </c>
      <c r="L3589" s="444">
        <f t="shared" ca="1" si="172"/>
        <v>-266000537281.47736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-266000537281.47736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-1108335572.0061557</v>
      </c>
      <c r="L3590" s="444">
        <f t="shared" ca="1" si="172"/>
        <v>-267108872853.48352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-267108872853.48352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-1112953636.8895147</v>
      </c>
      <c r="L3591" s="444">
        <f t="shared" ca="1" si="172"/>
        <v>-268221826490.37305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-268221826490.37305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-1117590943.7098877</v>
      </c>
      <c r="L3592" s="444">
        <f t="shared" ca="1" si="172"/>
        <v>-269339417434.08295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-269339417434.08295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-1122247572.6420124</v>
      </c>
      <c r="L3593" s="444">
        <f t="shared" ca="1" si="172"/>
        <v>-270461665006.72495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-270461665006.72495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-1126923604.1946874</v>
      </c>
      <c r="L3594" s="444">
        <f t="shared" ca="1" si="172"/>
        <v>-271588588610.91965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-271588588610.91965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-1131619119.2121651</v>
      </c>
      <c r="L3595" s="444">
        <f t="shared" ca="1" si="172"/>
        <v>-272720207730.13181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-272720207730.13181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-1136334198.8755491</v>
      </c>
      <c r="L3596" s="444">
        <f t="shared" ca="1" si="172"/>
        <v>-273856541929.00735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-273856541929.00735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-1141068924.7041974</v>
      </c>
      <c r="L3597" s="444">
        <f t="shared" ca="1" si="172"/>
        <v>-274997610853.71155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-274997610853.71155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-1145823378.5571315</v>
      </c>
      <c r="L3598" s="444">
        <f t="shared" ca="1" si="172"/>
        <v>-276143434232.26868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-276143434232.26868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-1150597642.6344528</v>
      </c>
      <c r="L3599" s="444">
        <f t="shared" ca="1" si="172"/>
        <v>-277294031874.90314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-277294031874.90314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-1155391799.4787631</v>
      </c>
      <c r="L3600" s="444">
        <f t="shared" ca="1" si="172"/>
        <v>-278449423674.3819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-278449423674.3819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-1160205931.9765911</v>
      </c>
      <c r="L3601" s="444">
        <f t="shared" ca="1" si="172"/>
        <v>-279609629606.35846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-279609629606.35846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-1165040123.3598268</v>
      </c>
      <c r="L3602" s="444">
        <f t="shared" ca="1" si="172"/>
        <v>-280774669729.71826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-280774669729.71826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-1169894457.2071595</v>
      </c>
      <c r="L3603" s="444">
        <f t="shared" ca="1" si="172"/>
        <v>-281944564186.92542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-281944564186.92542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-1174769017.4455225</v>
      </c>
      <c r="L3604" s="444">
        <f t="shared" ca="1" si="172"/>
        <v>-283119333204.37091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-283119333204.37091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-1179663888.3515453</v>
      </c>
      <c r="L3605" s="444">
        <f t="shared" ca="1" si="172"/>
        <v>-284298997092.72247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-284298997092.72247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-1184579154.5530102</v>
      </c>
      <c r="L3606" s="444">
        <f t="shared" ca="1" si="172"/>
        <v>-285483576247.27551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-285483576247.27551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-1189514901.0303147</v>
      </c>
      <c r="L3607" s="444">
        <f t="shared" ca="1" si="172"/>
        <v>-286673091148.30585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-286673091148.30585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-1194471213.1179409</v>
      </c>
      <c r="L3608" s="444">
        <f t="shared" ca="1" si="172"/>
        <v>-287867562361.42377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-287867562361.42377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-1199448176.5059323</v>
      </c>
      <c r="L3609" s="444">
        <f t="shared" ca="1" si="172"/>
        <v>-289067010537.92969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-289067010537.92969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-1204445877.2413738</v>
      </c>
      <c r="L3610" s="444">
        <f t="shared" ca="1" si="172"/>
        <v>-290271456415.17108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-290271456415.17108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-1209464401.7298794</v>
      </c>
      <c r="L3611" s="444">
        <f t="shared" ca="1" si="172"/>
        <v>-291480920816.90094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-291480920816.90094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-1214503836.7370872</v>
      </c>
      <c r="L3612" s="444">
        <f t="shared" ca="1" si="172"/>
        <v>-292695424653.638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-292695424653.638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-1219564269.3901584</v>
      </c>
      <c r="L3613" s="444">
        <f t="shared" ca="1" si="172"/>
        <v>-293914988923.02814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-293914988923.02814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-1224645787.1792839</v>
      </c>
      <c r="L3614" s="444">
        <f t="shared" ca="1" si="172"/>
        <v>-295139634710.2074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-295139634710.2074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-1229748477.9591975</v>
      </c>
      <c r="L3615" s="444">
        <f t="shared" ca="1" si="172"/>
        <v>-296369383188.16656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-296369383188.16656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-1234872429.9506941</v>
      </c>
      <c r="L3616" s="444">
        <f t="shared" ca="1" si="172"/>
        <v>-297604255618.11725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-297604255618.11725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-1240017731.7421551</v>
      </c>
      <c r="L3617" s="444">
        <f t="shared" ca="1" si="172"/>
        <v>-298844273349.85938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-298844273349.85938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-1245184472.2910807</v>
      </c>
      <c r="L3618" s="444">
        <f t="shared" ca="1" si="172"/>
        <v>-300089457822.15045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-300089457822.15045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-1250372740.9256268</v>
      </c>
      <c r="L3619" s="444">
        <f t="shared" ca="1" si="172"/>
        <v>-301339830563.07605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-301339830563.07605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-1255582627.3461502</v>
      </c>
      <c r="L3620" s="444">
        <f t="shared" ca="1" si="172"/>
        <v>-302595413190.42218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-302595413190.42218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-1260814221.6267591</v>
      </c>
      <c r="L3621" s="444">
        <f t="shared" ca="1" si="172"/>
        <v>-303856227412.04895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-303856227412.04895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-1266067614.2168705</v>
      </c>
      <c r="L3622" s="444">
        <f t="shared" ca="1" si="172"/>
        <v>-305122295026.26581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-305122295026.26581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-1271342895.9427743</v>
      </c>
      <c r="L3623" s="444">
        <f t="shared" ca="1" si="172"/>
        <v>-306393637922.20856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-306393637922.20856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-1276640158.0092022</v>
      </c>
      <c r="L3624" s="444">
        <f t="shared" ca="1" si="172"/>
        <v>-307670278080.21777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-307670278080.21777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-1281959492.0009074</v>
      </c>
      <c r="L3625" s="444">
        <f t="shared" ca="1" si="172"/>
        <v>-308952237572.21869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-308952237572.21869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-1287300989.8842444</v>
      </c>
      <c r="L3626" s="444">
        <f t="shared" ca="1" si="172"/>
        <v>-310239538562.10291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-310239538562.10291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-1292664744.0087621</v>
      </c>
      <c r="L3627" s="444">
        <f t="shared" ca="1" si="172"/>
        <v>-311532203306.11169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-311532203306.11169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-1298050847.1087987</v>
      </c>
      <c r="L3628" s="444">
        <f t="shared" ca="1" si="172"/>
        <v>-312830254153.22052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-312830254153.22052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-1303459392.3050854</v>
      </c>
      <c r="L3629" s="444">
        <f t="shared" ca="1" si="172"/>
        <v>-314133713545.52563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-314133713545.52563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-1308890473.1063569</v>
      </c>
      <c r="L3630" s="444">
        <f t="shared" ca="1" si="172"/>
        <v>-315442604018.63202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-315442604018.63202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-1314344183.4109666</v>
      </c>
      <c r="L3631" s="444">
        <f t="shared" ca="1" si="172"/>
        <v>-316756948202.04297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-316756948202.04297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-1319820617.5085123</v>
      </c>
      <c r="L3632" s="444">
        <f t="shared" ca="1" si="172"/>
        <v>-318076768819.55145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-318076768819.55145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-1325319870.0814643</v>
      </c>
      <c r="L3633" s="444">
        <f t="shared" ca="1" si="172"/>
        <v>-319402088689.63293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-319402088689.63293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-1330842036.2068038</v>
      </c>
      <c r="L3634" s="444">
        <f t="shared" ca="1" si="172"/>
        <v>-320732930725.83972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-320732930725.83972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-1336387211.3576655</v>
      </c>
      <c r="L3635" s="444">
        <f t="shared" ca="1" si="172"/>
        <v>-322069317937.19739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-322069317937.19739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-1341955491.404989</v>
      </c>
      <c r="L3636" s="444">
        <f t="shared" ca="1" si="172"/>
        <v>-323411273428.60236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-323411273428.60236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-1347546972.6191764</v>
      </c>
      <c r="L3637" s="444">
        <f t="shared" ca="1" si="172"/>
        <v>-324758820401.22156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-324758820401.22156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-1353161751.6717565</v>
      </c>
      <c r="L3638" s="444">
        <f t="shared" ca="1" si="172"/>
        <v>-326111982152.89331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-326111982152.89331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-1358799925.6370554</v>
      </c>
      <c r="L3639" s="444">
        <f t="shared" ca="1" si="172"/>
        <v>-327470782078.5304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-327470782078.5304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-1364461591.9938767</v>
      </c>
      <c r="L3640" s="444">
        <f t="shared" ca="1" si="172"/>
        <v>-328835243670.52429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-328835243670.52429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-1370146848.6271846</v>
      </c>
      <c r="L3641" s="444">
        <f t="shared" ca="1" si="172"/>
        <v>-330205390519.15149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-330205390519.15149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-1375855793.8297977</v>
      </c>
      <c r="L3642" s="444">
        <f t="shared" ca="1" si="172"/>
        <v>-331581246312.98126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-331581246312.98126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-1381588526.3040886</v>
      </c>
      <c r="L3643" s="444">
        <f t="shared" ca="1" si="172"/>
        <v>-332962834839.28534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-332962834839.28534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-1387345145.1636889</v>
      </c>
      <c r="L3644" s="444">
        <f t="shared" ca="1" si="172"/>
        <v>-334350179984.44904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-334350179984.44904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-1393125749.9352043</v>
      </c>
      <c r="L3645" s="444">
        <f t="shared" ca="1" si="172"/>
        <v>-335743305734.38422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-335743305734.38422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-1398930440.5599341</v>
      </c>
      <c r="L3646" s="444">
        <f t="shared" ca="1" si="172"/>
        <v>-337142236174.94415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-337142236174.94415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-1404759317.3956006</v>
      </c>
      <c r="L3647" s="444">
        <f t="shared" ca="1" si="172"/>
        <v>-338546995492.33978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-338546995492.33978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-1410612481.2180824</v>
      </c>
      <c r="L3648" s="444">
        <f t="shared" ca="1" si="172"/>
        <v>-339957607973.55786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-339957607973.55786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-1416490033.2231576</v>
      </c>
      <c r="L3649" s="444">
        <f t="shared" ca="1" si="172"/>
        <v>-341374098006.78101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-341374098006.78101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-1422392075.0282543</v>
      </c>
      <c r="L3650" s="444">
        <f t="shared" ca="1" si="172"/>
        <v>-342796490081.80927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-342796490081.80927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-1428318708.6742053</v>
      </c>
      <c r="L3651" s="444">
        <f t="shared" ca="1" si="172"/>
        <v>-344224808790.48346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-344224808790.48346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-1434270036.6270144</v>
      </c>
      <c r="L3652" s="444">
        <f t="shared" ca="1" si="172"/>
        <v>-345659078827.11047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-345659078827.11047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-1440246161.7796268</v>
      </c>
      <c r="L3653" s="444">
        <f t="shared" ca="1" si="172"/>
        <v>-347099324988.89008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-347099324988.89008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-1446247187.4537086</v>
      </c>
      <c r="L3654" s="444">
        <f t="shared" ca="1" si="172"/>
        <v>-348545572176.34381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-348545572176.34381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-1452273217.4014325</v>
      </c>
      <c r="L3655" s="444">
        <f t="shared" ca="1" si="172"/>
        <v>-349997845393.74524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-349997845393.74524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-1458324355.8072717</v>
      </c>
      <c r="L3656" s="444">
        <f t="shared" ca="1" si="172"/>
        <v>-351456169749.55249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-351456169749.55249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-1464400707.2898021</v>
      </c>
      <c r="L3657" s="444">
        <f t="shared" ca="1" si="172"/>
        <v>-352920570456.84229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-352920570456.84229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-1470502376.9035096</v>
      </c>
      <c r="L3658" s="444">
        <f t="shared" ca="1" si="172"/>
        <v>-354391072833.74579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-354391072833.74579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-1476629470.1406074</v>
      </c>
      <c r="L3659" s="444">
        <f t="shared" ca="1" si="172"/>
        <v>-355867702303.88641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-355867702303.88641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-1482782092.9328601</v>
      </c>
      <c r="L3660" s="444">
        <f t="shared" ca="1" si="172"/>
        <v>-357350484396.81927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-357350484396.81927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-1488960351.6534135</v>
      </c>
      <c r="L3661" s="444">
        <f t="shared" ca="1" si="172"/>
        <v>-358839444748.47272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-358839444748.47272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-1495164353.1186364</v>
      </c>
      <c r="L3662" s="444">
        <f t="shared" ca="1" si="172"/>
        <v>-360334609101.59137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-360334609101.59137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-1501394204.5899639</v>
      </c>
      <c r="L3663" s="444">
        <f t="shared" ca="1" si="172"/>
        <v>-361836003306.18134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-361836003306.18134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-1507650013.7757556</v>
      </c>
      <c r="L3664" s="444">
        <f t="shared" ca="1" si="172"/>
        <v>-363343653319.95709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-363343653319.95709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-1513931888.8331544</v>
      </c>
      <c r="L3665" s="444">
        <f t="shared" ca="1" si="172"/>
        <v>-364857585208.79022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-364857585208.79022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-1520239938.3699594</v>
      </c>
      <c r="L3666" s="444">
        <f t="shared" ca="1" si="172"/>
        <v>-366377825147.16016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-366377825147.16016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-1526574271.4465005</v>
      </c>
      <c r="L3667" s="444">
        <f t="shared" ca="1" si="172"/>
        <v>-367904399418.60663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-367904399418.60663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-1532934997.5775275</v>
      </c>
      <c r="L3668" s="444">
        <f t="shared" ca="1" si="172"/>
        <v>-369437334416.18414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-369437334416.18414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-1539322226.7341006</v>
      </c>
      <c r="L3669" s="444">
        <f t="shared" ca="1" si="172"/>
        <v>-370976656642.91827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-370976656642.91827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-1545736069.3454928</v>
      </c>
      <c r="L3670" s="444">
        <f t="shared" ca="1" si="172"/>
        <v>-372522392712.26379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-372522392712.26379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-1552176636.3010991</v>
      </c>
      <c r="L3671" s="444">
        <f t="shared" ca="1" si="172"/>
        <v>-374074569348.56488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-374074569348.56488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-1558644038.9523537</v>
      </c>
      <c r="L3672" s="444">
        <f t="shared" ca="1" si="172"/>
        <v>-375633213387.51721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-375633213387.51721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-1565138389.114655</v>
      </c>
      <c r="L3673" s="444">
        <f t="shared" ca="1" si="172"/>
        <v>-377198351776.6319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-377198351776.6319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-1571659799.0692995</v>
      </c>
      <c r="L3674" s="444">
        <f t="shared" ca="1" si="172"/>
        <v>-378770011575.70117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-378770011575.70117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-1578208381.5654216</v>
      </c>
      <c r="L3675" s="444">
        <f t="shared" ca="1" si="172"/>
        <v>-380348219957.2666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-380348219957.2666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-1584784249.8219442</v>
      </c>
      <c r="L3676" s="444">
        <f t="shared" ca="1" si="172"/>
        <v>-381933004207.08856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-381933004207.08856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-1591387517.5295358</v>
      </c>
      <c r="L3677" s="444">
        <f t="shared" ca="1" si="172"/>
        <v>-383524391724.6181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-383524391724.6181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-1598018298.8525753</v>
      </c>
      <c r="L3678" s="444">
        <f t="shared" ca="1" si="172"/>
        <v>-385122410023.4707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-385122410023.4707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-1604676708.431128</v>
      </c>
      <c r="L3679" s="444">
        <f t="shared" ca="1" si="172"/>
        <v>-386727086731.90186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-386727086731.90186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-1611362861.3829243</v>
      </c>
      <c r="L3680" s="444">
        <f t="shared" ca="1" si="172"/>
        <v>-388338449593.28479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-388338449593.28479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-1618076873.3053532</v>
      </c>
      <c r="L3681" s="444">
        <f t="shared" ca="1" si="172"/>
        <v>-389956526466.59015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-389956526466.59015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-1624818860.2774589</v>
      </c>
      <c r="L3682" s="444">
        <f t="shared" ca="1" si="172"/>
        <v>-391581345326.86761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-391581345326.86761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-1631588938.8619485</v>
      </c>
      <c r="L3683" s="444">
        <f t="shared" ca="1" si="172"/>
        <v>-393212934265.72955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-393212934265.72955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-1638387226.1072063</v>
      </c>
      <c r="L3684" s="444">
        <f t="shared" ca="1" si="172"/>
        <v>-394851321491.83673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-394851321491.83673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-1645213839.5493197</v>
      </c>
      <c r="L3685" s="444">
        <f t="shared" ca="1" si="172"/>
        <v>-396496535331.38605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-396496535331.38605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-1652068897.2141085</v>
      </c>
      <c r="L3686" s="444">
        <f t="shared" ca="1" si="172"/>
        <v>-398148604228.60016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-398148604228.60016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-1658952517.6191673</v>
      </c>
      <c r="L3687" s="444">
        <f t="shared" ca="1" si="172"/>
        <v>-399807556746.2193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-399807556746.2193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-1665864819.7759137</v>
      </c>
      <c r="L3688" s="444">
        <f t="shared" ca="1" si="172"/>
        <v>-401473421565.99524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-401473421565.99524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-1672805923.1916468</v>
      </c>
      <c r="L3689" s="444">
        <f t="shared" ca="1" si="172"/>
        <v>-403146227489.18689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-403146227489.18689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-1679775947.8716121</v>
      </c>
      <c r="L3690" s="444">
        <f t="shared" ca="1" si="172"/>
        <v>-404826003437.05847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-404826003437.05847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-1686775014.3210769</v>
      </c>
      <c r="L3691" s="444">
        <f t="shared" ca="1" si="172"/>
        <v>-406512778451.37958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-406512778451.37958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-1693803243.5474148</v>
      </c>
      <c r="L3692" s="444">
        <f t="shared" ca="1" si="172"/>
        <v>-408206581694.927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-408206581694.927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-1700860757.0621958</v>
      </c>
      <c r="L3693" s="444">
        <f t="shared" ca="1" si="172"/>
        <v>-409907442451.9892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-409907442451.9892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-1707947676.8832884</v>
      </c>
      <c r="L3694" s="444">
        <f t="shared" ca="1" si="172"/>
        <v>-411615390128.8725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-411615390128.8725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-1715064125.5369687</v>
      </c>
      <c r="L3695" s="444">
        <f t="shared" ca="1" si="172"/>
        <v>-413330454254.40948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-413330454254.40948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-1722210226.0600395</v>
      </c>
      <c r="L3696" s="444">
        <f t="shared" ca="1" si="172"/>
        <v>-415052664480.46954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-415052664480.46954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-1729386102.0019565</v>
      </c>
      <c r="L3697" s="444">
        <f t="shared" ca="1" si="172"/>
        <v>-416782050582.4715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-416782050582.4715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-1736591877.4269645</v>
      </c>
      <c r="L3698" s="444">
        <f t="shared" ca="1" si="172"/>
        <v>-418518642459.89844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-418518642459.89844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-1743827676.9162436</v>
      </c>
      <c r="L3699" s="444">
        <f t="shared" ca="1" si="172"/>
        <v>-420262470136.8147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-420262470136.8147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-1751093625.5700612</v>
      </c>
      <c r="L3700" s="444">
        <f t="shared" ca="1" si="172"/>
        <v>-422013563762.38477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-422013563762.38477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-1758389849.0099366</v>
      </c>
      <c r="L3701" s="444">
        <f t="shared" ca="1" si="172"/>
        <v>-423771953611.39471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-423771953611.39471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-1765716473.3808112</v>
      </c>
      <c r="L3702" s="444">
        <f t="shared" ca="1" si="172"/>
        <v>-425537670084.77551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-425537670084.77551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-1773073625.3532312</v>
      </c>
      <c r="L3703" s="444">
        <f t="shared" ca="1" si="172"/>
        <v>-427310743710.12872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-427310743710.12872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-1780461432.1255362</v>
      </c>
      <c r="L3704" s="444">
        <f t="shared" ca="1" si="172"/>
        <v>-429091205142.25427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-429091205142.25427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-1787880021.4260592</v>
      </c>
      <c r="L3705" s="444">
        <f t="shared" ca="1" si="172"/>
        <v>-430879085163.68036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-430879085163.68036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-1795329521.5153348</v>
      </c>
      <c r="L3706" s="444">
        <f t="shared" ca="1" si="172"/>
        <v>-432674414685.19568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-432674414685.19568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-1802810061.1883156</v>
      </c>
      <c r="L3707" s="444">
        <f t="shared" ca="1" si="172"/>
        <v>-434477224746.38397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-434477224746.38397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-1810321769.7766001</v>
      </c>
      <c r="L3708" s="444">
        <f t="shared" ca="1" si="172"/>
        <v>-436287546516.16058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-436287546516.16058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-1817864777.1506689</v>
      </c>
      <c r="L3709" s="444">
        <f t="shared" ca="1" si="172"/>
        <v>-438105411293.31128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-438105411293.31128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-1825439213.7221303</v>
      </c>
      <c r="L3710" s="444">
        <f t="shared" ca="1" si="172"/>
        <v>-439930850507.03339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-439930850507.03339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-1833045210.4459724</v>
      </c>
      <c r="L3711" s="444">
        <f t="shared" ca="1" si="172"/>
        <v>-441763895717.47937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-441763895717.47937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-1840682898.8228307</v>
      </c>
      <c r="L3712" s="444">
        <f t="shared" ca="1" si="172"/>
        <v>-443604578616.30219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-443604578616.30219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-1848352410.9012592</v>
      </c>
      <c r="L3713" s="444">
        <f t="shared" ca="1" si="172"/>
        <v>-445452931027.20343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-445452931027.20343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-1856053879.2800143</v>
      </c>
      <c r="L3714" s="444">
        <f t="shared" ca="1" si="172"/>
        <v>-447308984906.48346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-447308984906.48346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-1863787437.110348</v>
      </c>
      <c r="L3715" s="444">
        <f t="shared" ca="1" si="172"/>
        <v>-449172772343.59381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-449172772343.59381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-1871553218.0983076</v>
      </c>
      <c r="L3716" s="444">
        <f t="shared" ca="1" si="172"/>
        <v>-451044325561.69214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-451044325561.69214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-1879351356.5070505</v>
      </c>
      <c r="L3717" s="444">
        <f t="shared" ca="1" si="172"/>
        <v>-452923676918.19922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-452923676918.19922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-1887181987.1591635</v>
      </c>
      <c r="L3718" s="444">
        <f t="shared" ca="1" si="172"/>
        <v>-454810858905.3584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-454810858905.3584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-1895045245.4389935</v>
      </c>
      <c r="L3719" s="444">
        <f t="shared" ca="1" si="172"/>
        <v>-456705904150.79736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-456705904150.79736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-1902941267.2949886</v>
      </c>
      <c r="L3720" s="444">
        <f t="shared" ca="1" si="172"/>
        <v>-458608845418.09235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-458608845418.09235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-1910870189.2420514</v>
      </c>
      <c r="L3721" s="444">
        <f t="shared" ca="1" si="172"/>
        <v>-460519715607.33441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-460519715607.33441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-1918832148.3638933</v>
      </c>
      <c r="L3722" s="444">
        <f t="shared" ca="1" si="172"/>
        <v>-462438547755.6983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-462438547755.6983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-1926827282.3154097</v>
      </c>
      <c r="L3723" s="444">
        <f t="shared" ca="1" si="172"/>
        <v>-464365375038.01373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-464365375038.01373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-1934855729.325057</v>
      </c>
      <c r="L3724" s="444">
        <f t="shared" ca="1" si="172"/>
        <v>-466300230767.33881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-466300230767.33881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-1942917628.1972446</v>
      </c>
      <c r="L3725" s="444">
        <f t="shared" ca="1" si="172"/>
        <v>-468243148395.53607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-468243148395.53607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-1951013118.3147337</v>
      </c>
      <c r="L3726" s="444">
        <f t="shared" ca="1" si="172"/>
        <v>-470194161513.85083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-470194161513.85083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-1959142339.6410453</v>
      </c>
      <c r="L3727" s="444">
        <f t="shared" ca="1" si="172"/>
        <v>-472153303853.49188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-472153303853.49188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-1967305432.7228827</v>
      </c>
      <c r="L3728" s="444">
        <f t="shared" ca="1" si="172"/>
        <v>-474120609286.21478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-474120609286.21478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-1975502538.6925614</v>
      </c>
      <c r="L3729" s="444">
        <f t="shared" ca="1" si="172"/>
        <v>-476096111824.90735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-476096111824.90735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-1983733799.2704473</v>
      </c>
      <c r="L3730" s="444">
        <f t="shared" ca="1" si="172"/>
        <v>-478079845624.1778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-478079845624.1778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-1991999356.7674077</v>
      </c>
      <c r="L3731" s="444">
        <f t="shared" ca="1" si="172"/>
        <v>-480071844980.94519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-480071844980.94519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-2000299354.0872715</v>
      </c>
      <c r="L3732" s="444">
        <f t="shared" ca="1" si="172"/>
        <v>-482072144335.03247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-482072144335.03247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-2008633934.7293019</v>
      </c>
      <c r="L3733" s="444">
        <f t="shared" ca="1" si="172"/>
        <v>-484080778269.76178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-484080778269.76178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-2017003242.790674</v>
      </c>
      <c r="L3734" s="444">
        <f t="shared" ca="1" si="172"/>
        <v>-486097781512.55243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-486097781512.55243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-2025407422.9689684</v>
      </c>
      <c r="L3735" s="444">
        <f t="shared" ca="1" si="172"/>
        <v>-488123188935.52142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-488123188935.52142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-2033846620.5646725</v>
      </c>
      <c r="L3736" s="444">
        <f t="shared" ca="1" si="172"/>
        <v>-490157035556.08612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-490157035556.08612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-2042320981.4836924</v>
      </c>
      <c r="L3737" s="444">
        <f t="shared" ca="1" si="172"/>
        <v>-492199356537.56982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-492199356537.56982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-2050830652.2398741</v>
      </c>
      <c r="L3738" s="444">
        <f t="shared" ca="1" si="172"/>
        <v>-494250187189.80969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-494250187189.80969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-2059375779.9575403</v>
      </c>
      <c r="L3739" s="444">
        <f t="shared" ca="1" si="172"/>
        <v>-496309562969.76721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-496309562969.76721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-2067956512.3740301</v>
      </c>
      <c r="L3740" s="444">
        <f t="shared" ca="1" si="172"/>
        <v>-498377519482.14124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-498377519482.14124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-2076572997.8422551</v>
      </c>
      <c r="L3741" s="444">
        <f t="shared" ca="1" si="172"/>
        <v>-500454092479.98352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-500454092479.98352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-2085225385.3332646</v>
      </c>
      <c r="L3742" s="444">
        <f t="shared" ca="1" si="172"/>
        <v>-502539317865.31677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-502539317865.31677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-2093913824.4388199</v>
      </c>
      <c r="L3743" s="444">
        <f t="shared" ca="1" si="172"/>
        <v>-504633231689.75562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-504633231689.75562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-2102638465.3739817</v>
      </c>
      <c r="L3744" s="444">
        <f t="shared" ca="1" si="172"/>
        <v>-506735870155.12958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-506735870155.12958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-2111399458.9797068</v>
      </c>
      <c r="L3745" s="444">
        <f t="shared" ca="1" si="172"/>
        <v>-508847269614.10931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-508847269614.10931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-2120196956.7254553</v>
      </c>
      <c r="L3746" s="444">
        <f t="shared" ca="1" si="172"/>
        <v>-510967466570.83478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-510967466570.83478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-2129031110.7118113</v>
      </c>
      <c r="L3747" s="444">
        <f t="shared" ca="1" si="172"/>
        <v>-513096497681.54657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-513096497681.54657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-2137902073.673111</v>
      </c>
      <c r="L3748" s="444">
        <f t="shared" ca="1" si="172"/>
        <v>-515234399755.21967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-515234399755.21967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-2146809998.9800818</v>
      </c>
      <c r="L3749" s="444">
        <f t="shared" ca="1" si="172"/>
        <v>-517381209754.19977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-517381209754.19977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-2155755040.642499</v>
      </c>
      <c r="L3750" s="444">
        <f t="shared" ca="1" si="172"/>
        <v>-519536964794.84229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-519536964794.84229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-2164737353.3118429</v>
      </c>
      <c r="L3751" s="444">
        <f t="shared" ca="1" si="172"/>
        <v>-521701702148.15411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-521701702148.15411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-2173757092.2839756</v>
      </c>
      <c r="L3752" s="444">
        <f t="shared" ca="1" si="172"/>
        <v>-523875459240.43811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-523875459240.43811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-2182814413.5018253</v>
      </c>
      <c r="L3753" s="444">
        <f t="shared" ca="1" si="172"/>
        <v>-526058273653.93994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-526058273653.93994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-2191909473.5580835</v>
      </c>
      <c r="L3754" s="444">
        <f t="shared" ca="1" si="172"/>
        <v>-528250183127.49805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-528250183127.49805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-2201042429.6979084</v>
      </c>
      <c r="L3755" s="444">
        <f t="shared" ca="1" si="172"/>
        <v>-530451225557.19598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-530451225557.19598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-2210213439.82165</v>
      </c>
      <c r="L3756" s="444">
        <f t="shared" ca="1" si="172"/>
        <v>-532661438997.01764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-532661438997.01764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-2219422662.4875736</v>
      </c>
      <c r="L3757" s="444">
        <f t="shared" ca="1" si="172"/>
        <v>-534880861659.50519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-534880861659.50519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-2228670256.9146051</v>
      </c>
      <c r="L3758" s="444">
        <f t="shared" ca="1" si="172"/>
        <v>-537109531916.4198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-537109531916.4198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-2237956382.9850826</v>
      </c>
      <c r="L3759" s="444">
        <f t="shared" ca="1" si="172"/>
        <v>-539347488299.40491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-539347488299.40491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-2247281201.2475204</v>
      </c>
      <c r="L3760" s="444">
        <f t="shared" ca="1" si="172"/>
        <v>-541594769500.6524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-541594769500.6524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-2256644872.919385</v>
      </c>
      <c r="L3761" s="444">
        <f t="shared" ca="1" si="172"/>
        <v>-543851414373.57178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-543851414373.57178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-2266047559.8898826</v>
      </c>
      <c r="L3762" s="444">
        <f t="shared" ca="1" si="172"/>
        <v>-546117461933.46167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-546117461933.46167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-2275489424.7227569</v>
      </c>
      <c r="L3763" s="444">
        <f t="shared" ca="1" si="172"/>
        <v>-548392951358.18445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-548392951358.18445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-2284970630.659102</v>
      </c>
      <c r="L3764" s="444">
        <f t="shared" ca="1" si="172"/>
        <v>-550677921988.84351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-550677921988.84351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-2294491341.6201811</v>
      </c>
      <c r="L3765" s="444">
        <f t="shared" ca="1" si="172"/>
        <v>-552972413330.46375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-552972413330.46375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-2304051722.2102656</v>
      </c>
      <c r="L3766" s="444">
        <f t="shared" ca="1" si="172"/>
        <v>-555276465052.67395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-555276465052.67395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-2313651937.7194748</v>
      </c>
      <c r="L3767" s="444">
        <f t="shared" ca="1" si="172"/>
        <v>-557590116990.39343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-557590116990.39343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-2323292154.1266394</v>
      </c>
      <c r="L3768" s="444">
        <f t="shared" ca="1" si="172"/>
        <v>-559913409144.52002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-559913409144.52002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-2332972538.1021667</v>
      </c>
      <c r="L3769" s="444">
        <f t="shared" ca="1" si="172"/>
        <v>-562246381682.62219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-562246381682.62219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-2342693257.0109258</v>
      </c>
      <c r="L3770" s="444">
        <f t="shared" ca="1" si="172"/>
        <v>-564589074939.63318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-564589074939.63318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-2352454478.9151382</v>
      </c>
      <c r="L3771" s="444">
        <f t="shared" ca="1" si="172"/>
        <v>-566941529418.54834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-566941529418.54834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-2362256372.5772848</v>
      </c>
      <c r="L3772" s="444">
        <f t="shared" ca="1" si="172"/>
        <v>-569303785791.12561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-569303785791.12561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-2372099107.4630232</v>
      </c>
      <c r="L3773" s="444">
        <f t="shared" ca="1" si="172"/>
        <v>-571675884898.58862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-571675884898.58862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-2381982853.7441192</v>
      </c>
      <c r="L3774" s="444">
        <f t="shared" ca="1" si="172"/>
        <v>-574057867752.33276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-574057867752.33276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-2391907782.3013864</v>
      </c>
      <c r="L3775" s="444">
        <f t="shared" ca="1" si="172"/>
        <v>-576449775534.63416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-576449775534.63416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-2401874064.7276421</v>
      </c>
      <c r="L3776" s="444">
        <f t="shared" ca="1" si="172"/>
        <v>-578851649599.36182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-578851649599.36182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-2411881873.3306742</v>
      </c>
      <c r="L3777" s="444">
        <f t="shared" ca="1" si="172"/>
        <v>-581263531472.6925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-581263531472.6925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-2421931381.1362185</v>
      </c>
      <c r="L3778" s="444">
        <f t="shared" ca="1" si="172"/>
        <v>-583685462853.82874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-583685462853.82874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-2432022761.8909531</v>
      </c>
      <c r="L3779" s="444">
        <f t="shared" ca="1" si="172"/>
        <v>-586117485615.71973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-586117485615.71973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-2442156190.0654988</v>
      </c>
      <c r="L3780" s="444">
        <f t="shared" ca="1" si="172"/>
        <v>-588559641805.78528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-588559641805.78528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-2452331840.8574386</v>
      </c>
      <c r="L3781" s="444">
        <f t="shared" ca="1" si="172"/>
        <v>-591011973646.6427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-591011973646.6427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-2462549890.1943445</v>
      </c>
      <c r="L3782" s="444">
        <f t="shared" ca="1" si="172"/>
        <v>-593474523536.83704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-593474523536.83704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-2472810514.7368212</v>
      </c>
      <c r="L3783" s="444">
        <f t="shared" ca="1" si="172"/>
        <v>-595947334051.57385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-595947334051.57385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-2483113891.8815575</v>
      </c>
      <c r="L3784" s="444">
        <f t="shared" ca="1" si="172"/>
        <v>-598430447943.45544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-598430447943.45544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-2493460199.7643976</v>
      </c>
      <c r="L3785" s="444">
        <f t="shared" ca="1" si="172"/>
        <v>-600923908143.21985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-600923908143.21985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-2503849617.2634158</v>
      </c>
      <c r="L3786" s="444">
        <f t="shared" ca="1" si="172"/>
        <v>-603427757760.48328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-603427757760.48328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-2514282324.0020137</v>
      </c>
      <c r="L3787" s="444">
        <f t="shared" ca="1" si="172"/>
        <v>-605942040084.48523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-605942040084.48523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-2524758500.3520217</v>
      </c>
      <c r="L3788" s="444">
        <f t="shared" ca="1" si="172"/>
        <v>-608466798584.83728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-608466798584.83728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-2535278327.4368219</v>
      </c>
      <c r="L3789" s="444">
        <f t="shared" ca="1" si="172"/>
        <v>-611002076912.27405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-611002076912.27405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-2545841987.1344752</v>
      </c>
      <c r="L3790" s="444">
        <f t="shared" ca="1" si="172"/>
        <v>-613547918899.40857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-613547918899.40857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-2556449662.0808692</v>
      </c>
      <c r="L3791" s="444">
        <f t="shared" ca="1" si="172"/>
        <v>-616104368561.48938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-616104368561.48938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-2567101535.6728725</v>
      </c>
      <c r="L3792" s="444">
        <f t="shared" ca="1" si="172"/>
        <v>-618671470097.16223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-618671470097.16223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-2577797792.0715094</v>
      </c>
      <c r="L3793" s="444">
        <f t="shared" ca="1" si="172"/>
        <v>-621249267889.23376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-621249267889.23376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-2588538616.2051406</v>
      </c>
      <c r="L3794" s="444">
        <f t="shared" ca="1" si="172"/>
        <v>-623837806505.43896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-623837806505.43896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-2599324193.7726622</v>
      </c>
      <c r="L3795" s="444">
        <f t="shared" ca="1" si="172"/>
        <v>-626437130699.21167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-626437130699.21167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-2610154711.2467151</v>
      </c>
      <c r="L3796" s="444">
        <f t="shared" ca="1" si="172"/>
        <v>-629047285410.45837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-629047285410.45837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-2621030355.8769097</v>
      </c>
      <c r="L3797" s="444">
        <f t="shared" ca="1" si="172"/>
        <v>-631668315766.33533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-631668315766.33533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-2631951315.6930637</v>
      </c>
      <c r="L3798" s="444">
        <f t="shared" ca="1" si="172"/>
        <v>-634300267082.02844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-634300267082.02844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-2642917779.5084519</v>
      </c>
      <c r="L3799" s="444">
        <f t="shared" ca="1" si="172"/>
        <v>-636943184861.53687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-636943184861.53687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-2653929936.9230704</v>
      </c>
      <c r="L3800" s="444">
        <f t="shared" ca="1" si="172"/>
        <v>-639597114798.45996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-639597114798.45996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-2664987978.3269167</v>
      </c>
      <c r="L3801" s="444">
        <f t="shared" ca="1" si="172"/>
        <v>-642262102776.78687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-642262102776.78687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-2676092094.9032784</v>
      </c>
      <c r="L3802" s="444">
        <f t="shared" ca="1" si="172"/>
        <v>-644938194871.69019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-644938194871.69019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-2687242478.6320424</v>
      </c>
      <c r="L3803" s="444">
        <f t="shared" ca="1" si="172"/>
        <v>-647625437350.32227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-647625437350.32227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-2698439322.2930093</v>
      </c>
      <c r="L3804" s="444">
        <f t="shared" ca="1" si="172"/>
        <v>-650323876672.61523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-650323876672.61523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-2709682819.4692302</v>
      </c>
      <c r="L3805" s="444">
        <f t="shared" ca="1" si="172"/>
        <v>-653033559492.08447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-653033559492.08447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-2720973164.5503521</v>
      </c>
      <c r="L3806" s="444">
        <f t="shared" ca="1" si="172"/>
        <v>-655754532656.63477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-655754532656.63477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-2732310552.7359781</v>
      </c>
      <c r="L3807" s="444">
        <f t="shared" ca="1" si="172"/>
        <v>-658486843209.37073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-658486843209.37073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-2743695180.0390449</v>
      </c>
      <c r="L3808" s="444">
        <f t="shared" ca="1" si="172"/>
        <v>-661230538389.40979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-661230538389.40979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-2755127243.2892075</v>
      </c>
      <c r="L3809" s="444">
        <f t="shared" ca="1" si="172"/>
        <v>-663985665632.69897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-663985665632.69897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-2766606940.1362457</v>
      </c>
      <c r="L3810" s="444">
        <f t="shared" ca="1" si="172"/>
        <v>-666752272572.83521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-666752272572.83521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-2778134469.0534801</v>
      </c>
      <c r="L3811" s="444">
        <f t="shared" ca="1" si="172"/>
        <v>-669530407041.88867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-669530407041.88867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-2789710029.3412027</v>
      </c>
      <c r="L3812" s="444">
        <f t="shared" ca="1" si="172"/>
        <v>-672320117071.22986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-672320117071.22986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-2801333821.1301246</v>
      </c>
      <c r="L3813" s="444">
        <f t="shared" ca="1" si="172"/>
        <v>-675121450892.35999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-675121450892.35999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-2813006045.3848333</v>
      </c>
      <c r="L3814" s="444">
        <f t="shared" ca="1" si="172"/>
        <v>-677934456937.74487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-677934456937.74487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-2824726903.9072704</v>
      </c>
      <c r="L3815" s="444">
        <f t="shared" ca="1" si="172"/>
        <v>-680759183841.6521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-680759183841.6521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-2836496599.3402171</v>
      </c>
      <c r="L3816" s="444">
        <f t="shared" ca="1" si="172"/>
        <v>-683595680440.99231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-683595680440.99231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-2848315335.1708012</v>
      </c>
      <c r="L3817" s="444">
        <f t="shared" ca="1" si="172"/>
        <v>-686443995776.16309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-686443995776.16309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-2860183315.7340126</v>
      </c>
      <c r="L3818" s="444">
        <f t="shared" ca="1" si="172"/>
        <v>-689304179091.89709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-689304179091.89709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-2872100746.216238</v>
      </c>
      <c r="L3819" s="444">
        <f t="shared" ca="1" si="172"/>
        <v>-692176279838.11328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-692176279838.11328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-2884067832.6588054</v>
      </c>
      <c r="L3820" s="444">
        <f t="shared" ca="1" si="172"/>
        <v>-695060347670.77209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-695060347670.77209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-2896084781.9615502</v>
      </c>
      <c r="L3821" s="444">
        <f t="shared" ca="1" si="172"/>
        <v>-697956432452.73364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-697956432452.73364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-2908151801.8863902</v>
      </c>
      <c r="L3822" s="444">
        <f t="shared" ca="1" si="172"/>
        <v>-700864584254.62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-700864584254.62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-2920269101.0609164</v>
      </c>
      <c r="L3823" s="444">
        <f t="shared" ca="1" si="172"/>
        <v>-703784853355.68091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-703784853355.68091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-2932436888.9820037</v>
      </c>
      <c r="L3824" s="444">
        <f t="shared" ca="1" si="172"/>
        <v>-706717290244.66296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-706717290244.66296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-2944655376.0194292</v>
      </c>
      <c r="L3825" s="444">
        <f t="shared" ca="1" si="172"/>
        <v>-709661945620.68237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-709661945620.68237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-2956924773.4195099</v>
      </c>
      <c r="L3826" s="444">
        <f t="shared" ca="1" si="172"/>
        <v>-712618870394.10193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-712618870394.10193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-2969245293.3087578</v>
      </c>
      <c r="L3827" s="444">
        <f t="shared" ca="1" si="172"/>
        <v>-715588115687.41064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-715588115687.41064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-2981617148.6975441</v>
      </c>
      <c r="L3828" s="444">
        <f t="shared" ca="1" si="172"/>
        <v>-718569732836.10815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-718569732836.10815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-2994040553.4837837</v>
      </c>
      <c r="L3829" s="444">
        <f t="shared" ca="1" si="172"/>
        <v>-721563773389.59192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-721563773389.59192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-3006515722.4566331</v>
      </c>
      <c r="L3830" s="444">
        <f t="shared" ca="1" si="172"/>
        <v>-724570289112.04858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-724570289112.04858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-3019042871.3002024</v>
      </c>
      <c r="L3831" s="444">
        <f t="shared" ca="1" si="172"/>
        <v>-727589331983.34875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-727589331983.34875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-3031622216.5972862</v>
      </c>
      <c r="L3832" s="444">
        <f t="shared" ca="1" si="172"/>
        <v>-730620954199.94604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-730620954199.94604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-3044253975.8331084</v>
      </c>
      <c r="L3833" s="444">
        <f t="shared" ref="L3833:L4087" ca="1" si="177">I3833-J3833+K3833</f>
        <v>-733665208175.77917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-733665208175.77917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-3056938367.3990798</v>
      </c>
      <c r="L3834" s="444">
        <f t="shared" ca="1" si="177"/>
        <v>-736722146543.17822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-736722146543.17822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-3069675610.5965757</v>
      </c>
      <c r="L3835" s="444">
        <f t="shared" ca="1" si="177"/>
        <v>-739791822153.77478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-739791822153.77478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-3082465925.640728</v>
      </c>
      <c r="L3836" s="444">
        <f t="shared" ca="1" si="177"/>
        <v>-742874288079.41553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-742874288079.41553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-3095309533.6642313</v>
      </c>
      <c r="L3837" s="444">
        <f t="shared" ca="1" si="177"/>
        <v>-745969597613.07971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-745969597613.07971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-3108206656.7211657</v>
      </c>
      <c r="L3838" s="444">
        <f t="shared" ca="1" si="177"/>
        <v>-749077804269.8009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-749077804269.8009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-3121157517.7908373</v>
      </c>
      <c r="L3839" s="444">
        <f t="shared" ca="1" si="177"/>
        <v>-752198961787.5918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-752198961787.5918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-3134162340.7816324</v>
      </c>
      <c r="L3840" s="444">
        <f t="shared" ca="1" si="177"/>
        <v>-755333124128.37341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-755333124128.37341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-3147221350.5348892</v>
      </c>
      <c r="L3841" s="444">
        <f t="shared" ca="1" si="177"/>
        <v>-758480345478.90833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-758480345478.90833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-3160334772.8287845</v>
      </c>
      <c r="L3842" s="444">
        <f t="shared" ca="1" si="177"/>
        <v>-761640680251.73706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-761640680251.73706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-3173502834.3822379</v>
      </c>
      <c r="L3843" s="444">
        <f t="shared" ca="1" si="177"/>
        <v>-764814183086.11926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-764814183086.11926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-3186725762.8588305</v>
      </c>
      <c r="L3844" s="444">
        <f t="shared" ca="1" si="177"/>
        <v>-768000908848.97815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-768000908848.97815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-3200003786.8707423</v>
      </c>
      <c r="L3845" s="444">
        <f t="shared" ca="1" si="177"/>
        <v>-771200912635.84888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-771200912635.84888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-3213337135.9827037</v>
      </c>
      <c r="L3846" s="444">
        <f t="shared" ca="1" si="177"/>
        <v>-774414249771.83154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-774414249771.83154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-3226726040.7159648</v>
      </c>
      <c r="L3847" s="444">
        <f t="shared" ca="1" si="177"/>
        <v>-777640975812.54749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-777640975812.54749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-3240170732.5522814</v>
      </c>
      <c r="L3848" s="444">
        <f t="shared" ca="1" si="177"/>
        <v>-780881146545.09973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-780881146545.09973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-3253671443.9379153</v>
      </c>
      <c r="L3849" s="444">
        <f t="shared" ca="1" si="177"/>
        <v>-784134817989.0376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-784134817989.0376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-3267228408.2876568</v>
      </c>
      <c r="L3850" s="444">
        <f t="shared" ca="1" si="177"/>
        <v>-787402046397.3252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-787402046397.3252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-3280841859.9888549</v>
      </c>
      <c r="L3851" s="444">
        <f t="shared" ca="1" si="177"/>
        <v>-790682888257.31409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-790682888257.31409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-3294512034.4054751</v>
      </c>
      <c r="L3852" s="444">
        <f t="shared" ca="1" si="177"/>
        <v>-793977400291.7196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-793977400291.7196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-3308239167.882165</v>
      </c>
      <c r="L3853" s="444">
        <f t="shared" ca="1" si="177"/>
        <v>-797285639459.60181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-797285639459.60181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-3322023497.7483406</v>
      </c>
      <c r="L3854" s="444">
        <f t="shared" ca="1" si="177"/>
        <v>-800607662957.3501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-800607662957.3501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-3335865262.3222919</v>
      </c>
      <c r="L3855" s="444">
        <f t="shared" ca="1" si="177"/>
        <v>-803943528219.67236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-803943528219.67236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-3349764700.9153013</v>
      </c>
      <c r="L3856" s="444">
        <f t="shared" ca="1" si="177"/>
        <v>-807293292920.58765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-807293292920.58765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-3363722053.8357821</v>
      </c>
      <c r="L3857" s="444">
        <f t="shared" ca="1" si="177"/>
        <v>-810657014974.42346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-810657014974.42346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-3377737562.3934312</v>
      </c>
      <c r="L3858" s="444">
        <f t="shared" ca="1" si="177"/>
        <v>-814034752536.81689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-814034752536.81689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-3391811468.9034038</v>
      </c>
      <c r="L3859" s="444">
        <f t="shared" ca="1" si="177"/>
        <v>-817426564005.72034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-817426564005.72034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-3405944016.6905012</v>
      </c>
      <c r="L3860" s="444">
        <f t="shared" ca="1" si="177"/>
        <v>-820832508022.41089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-820832508022.41089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-3420135450.0933785</v>
      </c>
      <c r="L3861" s="444">
        <f t="shared" ca="1" si="177"/>
        <v>-824252643472.50427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-824252643472.50427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-3434386014.4687676</v>
      </c>
      <c r="L3862" s="444">
        <f t="shared" ca="1" si="177"/>
        <v>-827687029486.97302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-827687029486.97302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-3448695956.1957207</v>
      </c>
      <c r="L3863" s="444">
        <f t="shared" ca="1" si="177"/>
        <v>-831135725443.1687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-831135725443.1687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-3463065522.6798697</v>
      </c>
      <c r="L3864" s="444">
        <f t="shared" ca="1" si="177"/>
        <v>-834598790965.84851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-834598790965.84851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-3477494962.3577023</v>
      </c>
      <c r="L3865" s="444">
        <f t="shared" ca="1" si="177"/>
        <v>-838076285928.20618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-838076285928.20618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-3491984524.7008591</v>
      </c>
      <c r="L3866" s="444">
        <f t="shared" ca="1" si="177"/>
        <v>-841568270452.90698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-841568270452.90698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-3506534460.2204456</v>
      </c>
      <c r="L3867" s="444">
        <f t="shared" ca="1" si="177"/>
        <v>-845074804913.12744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-845074804913.12744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-3521145020.4713645</v>
      </c>
      <c r="L3868" s="444">
        <f t="shared" ca="1" si="177"/>
        <v>-848595949933.59875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-848595949933.59875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-3535816458.0566616</v>
      </c>
      <c r="L3869" s="444">
        <f t="shared" ca="1" si="177"/>
        <v>-852131766391.6554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-852131766391.6554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-3550549026.6318974</v>
      </c>
      <c r="L3870" s="444">
        <f t="shared" ca="1" si="177"/>
        <v>-855682315418.28735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-855682315418.28735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-3565342980.9095306</v>
      </c>
      <c r="L3871" s="444">
        <f t="shared" ca="1" si="177"/>
        <v>-859247658399.1969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-859247658399.1969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-3580198576.6633205</v>
      </c>
      <c r="L3872" s="444">
        <f t="shared" ca="1" si="177"/>
        <v>-862827856975.86023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-862827856975.86023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-3595116070.7327514</v>
      </c>
      <c r="L3873" s="444">
        <f t="shared" ca="1" si="177"/>
        <v>-866422973046.59302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-866422973046.59302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-3610095721.0274701</v>
      </c>
      <c r="L3874" s="444">
        <f t="shared" ca="1" si="177"/>
        <v>-870033068767.62048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-870033068767.62048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-3625137786.5317516</v>
      </c>
      <c r="L3875" s="444">
        <f t="shared" ca="1" si="177"/>
        <v>-873658206554.15222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-873658206554.15222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-3640242527.3089676</v>
      </c>
      <c r="L3876" s="444">
        <f t="shared" ca="1" si="177"/>
        <v>-877298449081.46118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-877298449081.46118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-3655410204.5060883</v>
      </c>
      <c r="L3877" s="444">
        <f t="shared" ca="1" si="177"/>
        <v>-880953859285.96729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-880953859285.96729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-3670641080.3581963</v>
      </c>
      <c r="L3878" s="444">
        <f t="shared" ca="1" si="177"/>
        <v>-884624500366.32544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-884624500366.32544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-3685935418.1930227</v>
      </c>
      <c r="L3879" s="444">
        <f t="shared" ca="1" si="177"/>
        <v>-888310435784.51843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-888310435784.51843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-3701293482.4354939</v>
      </c>
      <c r="L3880" s="444">
        <f t="shared" ca="1" si="177"/>
        <v>-892011729266.95398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-892011729266.95398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-3716715538.6123085</v>
      </c>
      <c r="L3881" s="444">
        <f t="shared" ca="1" si="177"/>
        <v>-895728444805.56628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-895728444805.56628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-3732201853.3565254</v>
      </c>
      <c r="L3882" s="444">
        <f t="shared" ca="1" si="177"/>
        <v>-899460646658.92285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-899460646658.92285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-3747752694.412178</v>
      </c>
      <c r="L3883" s="444">
        <f t="shared" ca="1" si="177"/>
        <v>-903208399353.33508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-903208399353.33508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-3763368330.6388965</v>
      </c>
      <c r="L3884" s="444">
        <f t="shared" ca="1" si="177"/>
        <v>-906971767683.974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-906971767683.974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-3779049032.0165586</v>
      </c>
      <c r="L3885" s="444">
        <f t="shared" ca="1" si="177"/>
        <v>-910750816715.9906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-910750816715.9906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-3794795069.6499615</v>
      </c>
      <c r="L3886" s="444">
        <f t="shared" ca="1" si="177"/>
        <v>-914545611785.6405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-914545611785.6405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-3810606715.7735019</v>
      </c>
      <c r="L3887" s="444">
        <f t="shared" ca="1" si="177"/>
        <v>-918356218501.41406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-918356218501.41406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-3826484243.7558923</v>
      </c>
      <c r="L3888" s="444">
        <f t="shared" ca="1" si="177"/>
        <v>-922182702745.16992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-922182702745.16992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-3842427928.1048746</v>
      </c>
      <c r="L3889" s="444">
        <f t="shared" ca="1" si="177"/>
        <v>-926025130673.27478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-926025130673.27478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-3858438044.4719782</v>
      </c>
      <c r="L3890" s="444">
        <f t="shared" ca="1" si="177"/>
        <v>-929883568717.7467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-929883568717.7467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-3874514869.6572776</v>
      </c>
      <c r="L3891" s="444">
        <f t="shared" ca="1" si="177"/>
        <v>-933758083587.40393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-933758083587.40393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-3890658681.6141825</v>
      </c>
      <c r="L3892" s="444">
        <f t="shared" ca="1" si="177"/>
        <v>-937648742269.01807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-937648742269.01807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-3906869759.4542418</v>
      </c>
      <c r="L3893" s="444">
        <f t="shared" ca="1" si="177"/>
        <v>-941555612028.47229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-941555612028.47229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-3923148383.4519677</v>
      </c>
      <c r="L3894" s="444">
        <f t="shared" ca="1" si="177"/>
        <v>-945478760411.92432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-945478760411.92432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-3939494835.0496845</v>
      </c>
      <c r="L3895" s="444">
        <f t="shared" ca="1" si="177"/>
        <v>-949418255246.974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-949418255246.974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-3955909396.8623919</v>
      </c>
      <c r="L3896" s="444">
        <f t="shared" ca="1" si="177"/>
        <v>-953374164643.83643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-953374164643.83643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-3972392352.6826515</v>
      </c>
      <c r="L3897" s="444">
        <f t="shared" ca="1" si="177"/>
        <v>-957346556996.51904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-957346556996.51904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-3988943987.485496</v>
      </c>
      <c r="L3898" s="444">
        <f t="shared" ca="1" si="177"/>
        <v>-961335500984.00452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-961335500984.00452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-4005564587.4333515</v>
      </c>
      <c r="L3899" s="444">
        <f t="shared" ca="1" si="177"/>
        <v>-965341065571.43787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-965341065571.43787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-4022254439.880991</v>
      </c>
      <c r="L3900" s="444">
        <f t="shared" ca="1" si="177"/>
        <v>-969363320011.31885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-969363320011.31885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-4039013833.3804955</v>
      </c>
      <c r="L3901" s="444">
        <f t="shared" ca="1" si="177"/>
        <v>-973402333844.69934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-973402333844.69934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-4055843057.6862478</v>
      </c>
      <c r="L3902" s="444">
        <f t="shared" ca="1" si="177"/>
        <v>-977458176902.38562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-977458176902.38562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-4072742403.7599401</v>
      </c>
      <c r="L3903" s="444">
        <f t="shared" ca="1" si="177"/>
        <v>-981530919306.14551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-981530919306.14551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-4089712163.7756057</v>
      </c>
      <c r="L3904" s="444">
        <f t="shared" ca="1" si="177"/>
        <v>-985620631469.92114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-985620631469.92114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-4106752631.1246715</v>
      </c>
      <c r="L3905" s="444">
        <f t="shared" ca="1" si="177"/>
        <v>-989727384101.04578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-989727384101.04578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-4123864100.4210238</v>
      </c>
      <c r="L3906" s="444">
        <f t="shared" ca="1" si="177"/>
        <v>-993851248201.4668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-993851248201.4668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-4141046867.5061116</v>
      </c>
      <c r="L3907" s="444">
        <f t="shared" ca="1" si="177"/>
        <v>-997992295068.9729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-997992295068.9729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-4158301229.4540539</v>
      </c>
      <c r="L3908" s="444">
        <f t="shared" ca="1" si="177"/>
        <v>-1002150596298.427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-1002150596298.427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-4175627484.5767789</v>
      </c>
      <c r="L3909" s="444">
        <f t="shared" ca="1" si="177"/>
        <v>-1006326223783.0038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-1006326223783.0038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-4193025932.429183</v>
      </c>
      <c r="L3910" s="444">
        <f t="shared" ca="1" si="177"/>
        <v>-1010519249715.433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-1010519249715.433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-4210496873.8143034</v>
      </c>
      <c r="L3911" s="444">
        <f t="shared" ca="1" si="177"/>
        <v>-1014729746589.2473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-1014729746589.2473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-4228040610.7885303</v>
      </c>
      <c r="L3912" s="444">
        <f t="shared" ca="1" si="177"/>
        <v>-1018957787200.0359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-1018957787200.0359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-4245657446.6668158</v>
      </c>
      <c r="L3913" s="444">
        <f t="shared" ca="1" si="177"/>
        <v>-1023203444646.7028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-1023203444646.7028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-4263347686.0279279</v>
      </c>
      <c r="L3914" s="444">
        <f t="shared" ca="1" si="177"/>
        <v>-1027466792332.7307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-1027466792332.7307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-4281111634.7197113</v>
      </c>
      <c r="L3915" s="444">
        <f t="shared" ca="1" si="177"/>
        <v>-1031747903967.4504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-1031747903967.4504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-4298949599.864377</v>
      </c>
      <c r="L3916" s="444">
        <f t="shared" ca="1" si="177"/>
        <v>-1036046853567.3148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-1036046853567.3148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-4316861889.8638124</v>
      </c>
      <c r="L3917" s="444">
        <f t="shared" ca="1" si="177"/>
        <v>-1040363715457.1786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-1040363715457.1786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-4334848814.404911</v>
      </c>
      <c r="L3918" s="444">
        <f t="shared" ca="1" si="177"/>
        <v>-1044698564271.5835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-1044698564271.5835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-4352910684.4649305</v>
      </c>
      <c r="L3919" s="444">
        <f t="shared" ca="1" si="177"/>
        <v>-1049051474956.0485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-1049051474956.0485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-4371047812.3168688</v>
      </c>
      <c r="L3920" s="444">
        <f t="shared" ca="1" si="177"/>
        <v>-1053422522768.3654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-1053422522768.3654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-4389260511.5348558</v>
      </c>
      <c r="L3921" s="444">
        <f t="shared" ca="1" si="177"/>
        <v>-1057811783279.9003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-1057811783279.9003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-4407549096.9995842</v>
      </c>
      <c r="L3922" s="444">
        <f t="shared" ca="1" si="177"/>
        <v>-1062219332376.8999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-1062219332376.8999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-4425913884.9037495</v>
      </c>
      <c r="L3923" s="444">
        <f t="shared" ca="1" si="177"/>
        <v>-1066645246261.8037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-1066645246261.8037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-4444355192.757515</v>
      </c>
      <c r="L3924" s="444">
        <f t="shared" ca="1" si="177"/>
        <v>-1071089601454.5613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-1071089601454.5613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-4462873339.3940048</v>
      </c>
      <c r="L3925" s="444">
        <f t="shared" ca="1" si="177"/>
        <v>-1075552474793.9553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-1075552474793.9553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-4481468644.9748135</v>
      </c>
      <c r="L3926" s="444">
        <f t="shared" ca="1" si="177"/>
        <v>-1080033943438.9302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-1080033943438.9302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-4500141430.9955425</v>
      </c>
      <c r="L3927" s="444">
        <f t="shared" ca="1" si="177"/>
        <v>-1084534084869.9257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-1084534084869.9257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-4518892020.291357</v>
      </c>
      <c r="L3928" s="444">
        <f t="shared" ca="1" si="177"/>
        <v>-1089052976890.217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-1089052976890.217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-4537720737.0425711</v>
      </c>
      <c r="L3929" s="444">
        <f t="shared" ca="1" si="177"/>
        <v>-1093590697627.2596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-1093590697627.2596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-4556627906.7802486</v>
      </c>
      <c r="L3930" s="444">
        <f t="shared" ca="1" si="177"/>
        <v>-1098147325534.0399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-1098147325534.0399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-4575613856.3918333</v>
      </c>
      <c r="L3931" s="444">
        <f t="shared" ca="1" si="177"/>
        <v>-1102722939390.4316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-1102722939390.4316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-4594678914.1267986</v>
      </c>
      <c r="L3932" s="444">
        <f t="shared" ca="1" si="177"/>
        <v>-1107317618304.5583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-1107317618304.5583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-4613823409.6023264</v>
      </c>
      <c r="L3933" s="444">
        <f t="shared" ca="1" si="177"/>
        <v>-1111931441714.1606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-1111931441714.1606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-4633047673.8090029</v>
      </c>
      <c r="L3934" s="444">
        <f t="shared" ca="1" si="177"/>
        <v>-1116564489387.9697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-1116564489387.9697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-4652352039.1165409</v>
      </c>
      <c r="L3935" s="444">
        <f t="shared" ca="1" si="177"/>
        <v>-1121216841427.0862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-1121216841427.0862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-4671736839.2795258</v>
      </c>
      <c r="L3936" s="444">
        <f t="shared" ca="1" si="177"/>
        <v>-1125888578266.3657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-1125888578266.3657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-4691202409.4431906</v>
      </c>
      <c r="L3937" s="444">
        <f t="shared" ca="1" si="177"/>
        <v>-1130579780675.8088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-1130579780675.8088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-4710749086.1492033</v>
      </c>
      <c r="L3938" s="444">
        <f t="shared" ca="1" si="177"/>
        <v>-1135290529761.958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-1135290529761.958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-4730377207.3414917</v>
      </c>
      <c r="L3939" s="444">
        <f t="shared" ca="1" si="177"/>
        <v>-1140020906969.2996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-1140020906969.2996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-4750087112.3720818</v>
      </c>
      <c r="L3940" s="444">
        <f t="shared" ca="1" si="177"/>
        <v>-1144770994081.6716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-1144770994081.6716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-4769879142.0069647</v>
      </c>
      <c r="L3941" s="444">
        <f t="shared" ca="1" si="177"/>
        <v>-1149540873223.6787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-1149540873223.6787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-4789753638.4319944</v>
      </c>
      <c r="L3942" s="444">
        <f t="shared" ca="1" si="177"/>
        <v>-1154330626862.1106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-1154330626862.1106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-4809710945.2587938</v>
      </c>
      <c r="L3943" s="444">
        <f t="shared" ca="1" si="177"/>
        <v>-1159140337807.3694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-1159140337807.3694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-4829751407.5307055</v>
      </c>
      <c r="L3944" s="444">
        <f t="shared" ca="1" si="177"/>
        <v>-1163970089214.9001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-1163970089214.9001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-4849875371.7287502</v>
      </c>
      <c r="L3945" s="444">
        <f t="shared" ca="1" si="177"/>
        <v>-1168819964586.6289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-1168819964586.6289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-4870083185.7776203</v>
      </c>
      <c r="L3946" s="444">
        <f t="shared" ca="1" si="177"/>
        <v>-1173690047772.4065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-1173690047772.4065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-4890375199.0516939</v>
      </c>
      <c r="L3947" s="444">
        <f t="shared" ca="1" si="177"/>
        <v>-1178580422971.4583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-1178580422971.4583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-4910751762.3810759</v>
      </c>
      <c r="L3948" s="444">
        <f t="shared" ca="1" si="177"/>
        <v>-1183491174733.8394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-1183491174733.8394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-4931213228.0576639</v>
      </c>
      <c r="L3949" s="444">
        <f t="shared" ca="1" si="177"/>
        <v>-1188422387961.897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-1188422387961.897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-4951759949.8412371</v>
      </c>
      <c r="L3950" s="444">
        <f t="shared" ca="1" si="177"/>
        <v>-1193374147911.7383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-1193374147911.7383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-4972392282.9655762</v>
      </c>
      <c r="L3951" s="444">
        <f t="shared" ca="1" si="177"/>
        <v>-1198346540194.7039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-1198346540194.7039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-4993110584.144599</v>
      </c>
      <c r="L3952" s="444">
        <f t="shared" ca="1" si="177"/>
        <v>-1203339650778.8484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-1203339650778.8484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-5013915211.5785351</v>
      </c>
      <c r="L3953" s="444">
        <f t="shared" ca="1" si="177"/>
        <v>-1208353565990.427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-1208353565990.427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-5034806524.9601126</v>
      </c>
      <c r="L3954" s="444">
        <f t="shared" ca="1" si="177"/>
        <v>-1213388372515.3872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-1213388372515.3872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-5055784885.4807796</v>
      </c>
      <c r="L3955" s="444">
        <f t="shared" ca="1" si="177"/>
        <v>-1218444157400.8679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-1218444157400.8679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-5076850655.8369493</v>
      </c>
      <c r="L3956" s="444">
        <f t="shared" ca="1" si="177"/>
        <v>-1223521008056.7048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-1223521008056.7048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-5098004200.23627</v>
      </c>
      <c r="L3957" s="444">
        <f t="shared" ca="1" si="177"/>
        <v>-1228619012256.9412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-1228619012256.9412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-5119245884.4039211</v>
      </c>
      <c r="L3958" s="444">
        <f t="shared" ca="1" si="177"/>
        <v>-1233738258141.345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-1233738258141.345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-5140576075.5889378</v>
      </c>
      <c r="L3959" s="444">
        <f t="shared" ca="1" si="177"/>
        <v>-1238878834216.9338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-1238878834216.9338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-5161995142.5705576</v>
      </c>
      <c r="L3960" s="444">
        <f t="shared" ca="1" si="177"/>
        <v>-1244040829359.5044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-1244040829359.5044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-5183503455.6646013</v>
      </c>
      <c r="L3961" s="444">
        <f t="shared" ca="1" si="177"/>
        <v>-1249224332815.1689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-1249224332815.1689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-5205101386.7298708</v>
      </c>
      <c r="L3962" s="444">
        <f t="shared" ca="1" si="177"/>
        <v>-1254429434201.8989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-1254429434201.8989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-5226789309.1745787</v>
      </c>
      <c r="L3963" s="444">
        <f t="shared" ca="1" si="177"/>
        <v>-1259656223511.0735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-1259656223511.0735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-5248567597.9628057</v>
      </c>
      <c r="L3964" s="444">
        <f t="shared" ca="1" si="177"/>
        <v>-1264904791109.0364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-1264904791109.0364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-5270436629.620985</v>
      </c>
      <c r="L3965" s="444">
        <f t="shared" ca="1" si="177"/>
        <v>-1270175227738.6575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-1270175227738.6575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-5292396782.2444057</v>
      </c>
      <c r="L3966" s="444">
        <f t="shared" ca="1" si="177"/>
        <v>-1275467624520.9019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-1275467624520.9019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-5314448435.5037575</v>
      </c>
      <c r="L3967" s="444">
        <f t="shared" ca="1" si="177"/>
        <v>-1280782072956.4055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-1280782072956.4055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-5336591970.6516895</v>
      </c>
      <c r="L3968" s="444">
        <f t="shared" ca="1" si="177"/>
        <v>-1286118664927.0571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-1286118664927.0571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-5358827770.5294046</v>
      </c>
      <c r="L3969" s="444">
        <f t="shared" ca="1" si="177"/>
        <v>-1291477492697.5864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-1291477492697.5864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-5381156219.5732765</v>
      </c>
      <c r="L3970" s="444">
        <f t="shared" ca="1" si="177"/>
        <v>-1296858648917.1597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-1296858648917.1597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-5403577703.8214989</v>
      </c>
      <c r="L3971" s="444">
        <f t="shared" ca="1" si="177"/>
        <v>-1302262226620.9812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-1302262226620.9812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-5426092610.9207554</v>
      </c>
      <c r="L3972" s="444">
        <f t="shared" ca="1" si="177"/>
        <v>-1307688319231.9019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-1307688319231.9019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-5448701330.1329241</v>
      </c>
      <c r="L3973" s="444">
        <f t="shared" ca="1" si="177"/>
        <v>-1313137020562.0347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-1313137020562.0347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-5471404252.3418112</v>
      </c>
      <c r="L3974" s="444">
        <f t="shared" ca="1" si="177"/>
        <v>-1318608424814.3765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-1318608424814.3765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-5494201770.0599022</v>
      </c>
      <c r="L3975" s="444">
        <f t="shared" ca="1" si="177"/>
        <v>-1324102626584.4363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-1324102626584.4363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-5517094277.4351511</v>
      </c>
      <c r="L3976" s="444">
        <f t="shared" ca="1" si="177"/>
        <v>-1329619720861.8713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-1329619720861.8713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-5540082170.2577972</v>
      </c>
      <c r="L3977" s="444">
        <f t="shared" ca="1" si="177"/>
        <v>-1335159803032.1292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-1335159803032.1292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-5563165845.967205</v>
      </c>
      <c r="L3978" s="444">
        <f t="shared" ca="1" si="177"/>
        <v>-1340722968878.0964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-1340722968878.0964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-5586345703.6587353</v>
      </c>
      <c r="L3979" s="444">
        <f t="shared" ca="1" si="177"/>
        <v>-1346309314581.7551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-1346309314581.7551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-5609622144.0906467</v>
      </c>
      <c r="L3980" s="444">
        <f t="shared" ca="1" si="177"/>
        <v>-1351918936725.8457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-1351918936725.8457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-5632995569.6910238</v>
      </c>
      <c r="L3981" s="444">
        <f t="shared" ca="1" si="177"/>
        <v>-1357551932295.5366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-1357551932295.5366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-5656466384.5647354</v>
      </c>
      <c r="L3982" s="444">
        <f t="shared" ca="1" si="177"/>
        <v>-1363208398680.1013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-1363208398680.1013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-5680034994.5004225</v>
      </c>
      <c r="L3983" s="444">
        <f t="shared" ca="1" si="177"/>
        <v>-1368888433674.6018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-1368888433674.6018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-5703701806.9775076</v>
      </c>
      <c r="L3984" s="444">
        <f t="shared" ca="1" si="177"/>
        <v>-1374592135481.5793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-1374592135481.5793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-5727467231.1732473</v>
      </c>
      <c r="L3985" s="444">
        <f t="shared" ca="1" si="177"/>
        <v>-1380319602712.7527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-1380319602712.7527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-5751331677.9698029</v>
      </c>
      <c r="L3986" s="444">
        <f t="shared" ca="1" si="177"/>
        <v>-1386070934390.7224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-1386070934390.7224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-5775295559.9613438</v>
      </c>
      <c r="L3987" s="444">
        <f t="shared" ca="1" si="177"/>
        <v>-1391846229950.6838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-1391846229950.6838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-5799359291.4611826</v>
      </c>
      <c r="L3988" s="444">
        <f t="shared" ca="1" si="177"/>
        <v>-1397645589242.145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-1397645589242.145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-5823523288.5089378</v>
      </c>
      <c r="L3989" s="444">
        <f t="shared" ca="1" si="177"/>
        <v>-1403469112530.6541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-1403469112530.6541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-5847787968.8777256</v>
      </c>
      <c r="L3990" s="444">
        <f t="shared" ca="1" si="177"/>
        <v>-1409316900499.5317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-1409316900499.5317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-5872153752.0813818</v>
      </c>
      <c r="L3991" s="444">
        <f t="shared" ca="1" si="177"/>
        <v>-1415189054251.613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-1415189054251.613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-5896621059.3817205</v>
      </c>
      <c r="L3992" s="444">
        <f t="shared" ca="1" si="177"/>
        <v>-1421085675310.9949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-1421085675310.9949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-5921190313.7958117</v>
      </c>
      <c r="L3993" s="444">
        <f t="shared" ca="1" si="177"/>
        <v>-1427006865624.7908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-1427006865624.7908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-5945861940.1032944</v>
      </c>
      <c r="L3994" s="444">
        <f t="shared" ca="1" si="177"/>
        <v>-1432952727564.894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-1432952727564.894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-5970636364.8537254</v>
      </c>
      <c r="L3995" s="444">
        <f t="shared" ca="1" si="177"/>
        <v>-1438923363929.7478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-1438923363929.7478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-5995514016.3739491</v>
      </c>
      <c r="L3996" s="444">
        <f t="shared" ca="1" si="177"/>
        <v>-1444918877946.1218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-1444918877946.1218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-6020495324.7755079</v>
      </c>
      <c r="L3997" s="444">
        <f t="shared" ca="1" si="177"/>
        <v>-1450939373270.8972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-1450939373270.8972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-6045580721.9620714</v>
      </c>
      <c r="L3998" s="444">
        <f t="shared" ca="1" si="177"/>
        <v>-1456984953992.8594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-1456984953992.8594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-6070770641.6369143</v>
      </c>
      <c r="L3999" s="444">
        <f t="shared" ca="1" si="177"/>
        <v>-1463055724634.4963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-1463055724634.4963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-6096065519.310401</v>
      </c>
      <c r="L4000" s="444">
        <f t="shared" ca="1" si="177"/>
        <v>-1469151790153.8066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-1469151790153.8066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-6121465792.3075275</v>
      </c>
      <c r="L4001" s="444">
        <f t="shared" ca="1" si="177"/>
        <v>-1475273255946.1143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-1475273255946.1143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-6146971899.7754765</v>
      </c>
      <c r="L4002" s="444">
        <f t="shared" ca="1" si="177"/>
        <v>-1481420227845.8896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-1481420227845.8896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-6172584282.6912069</v>
      </c>
      <c r="L4003" s="444">
        <f t="shared" ca="1" si="177"/>
        <v>-1487592812128.5808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-1487592812128.5808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-6198303383.8690863</v>
      </c>
      <c r="L4004" s="444">
        <f t="shared" ca="1" si="177"/>
        <v>-1493791115512.45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-1493791115512.45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-6224129647.9685411</v>
      </c>
      <c r="L4005" s="444">
        <f t="shared" ca="1" si="177"/>
        <v>-1500015245160.4185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-1500015245160.4185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-6250063521.5017433</v>
      </c>
      <c r="L4006" s="444">
        <f t="shared" ca="1" si="177"/>
        <v>-1506265308681.9202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-1506265308681.9202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-6276105452.8413343</v>
      </c>
      <c r="L4007" s="444">
        <f t="shared" ca="1" si="177"/>
        <v>-1512541414134.7615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-1512541414134.7615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-6302255892.2281723</v>
      </c>
      <c r="L4008" s="444">
        <f t="shared" ca="1" si="177"/>
        <v>-1518843670026.9897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-1518843670026.9897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-6328515291.7791243</v>
      </c>
      <c r="L4009" s="444">
        <f t="shared" ca="1" si="177"/>
        <v>-1525172185318.7688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-1525172185318.7688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-6354884105.4948702</v>
      </c>
      <c r="L4010" s="444">
        <f t="shared" ca="1" si="177"/>
        <v>-1531527069424.2637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-1531527069424.2637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-6381362789.267765</v>
      </c>
      <c r="L4011" s="444">
        <f t="shared" ca="1" si="177"/>
        <v>-1537908432213.5315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-1537908432213.5315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-6407951800.8897142</v>
      </c>
      <c r="L4012" s="444">
        <f t="shared" ca="1" si="177"/>
        <v>-1544316384014.4211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-1544316384014.4211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-6434651600.0600882</v>
      </c>
      <c r="L4013" s="444">
        <f t="shared" ca="1" si="177"/>
        <v>-1550751035614.4812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-1550751035614.4812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-6461462648.393672</v>
      </c>
      <c r="L4014" s="444">
        <f t="shared" ca="1" si="177"/>
        <v>-1557212498262.8748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-1557212498262.8748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-6488385409.4286451</v>
      </c>
      <c r="L4015" s="444">
        <f t="shared" ca="1" si="177"/>
        <v>-1563700883672.3035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-1563700883672.3035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-6515420348.6345978</v>
      </c>
      <c r="L4016" s="444">
        <f t="shared" ca="1" si="177"/>
        <v>-1570216304020.938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-1570216304020.938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-6542567933.4205751</v>
      </c>
      <c r="L4017" s="444">
        <f t="shared" ca="1" si="177"/>
        <v>-1576758871954.3586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-1576758871954.3586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-6569828633.1431608</v>
      </c>
      <c r="L4018" s="444">
        <f t="shared" ca="1" si="177"/>
        <v>-1583328700587.5017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-1583328700587.5017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-6597202919.1145906</v>
      </c>
      <c r="L4019" s="444">
        <f t="shared" ca="1" si="177"/>
        <v>-1589925903506.6162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-1589925903506.6162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-6624691264.6109009</v>
      </c>
      <c r="L4020" s="444">
        <f t="shared" ca="1" si="177"/>
        <v>-1596550594771.2271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-1596550594771.2271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-6652294144.8801126</v>
      </c>
      <c r="L4021" s="444">
        <f t="shared" ca="1" si="177"/>
        <v>-1603202888916.1072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-1603202888916.1072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-6680012037.1504469</v>
      </c>
      <c r="L4022" s="444">
        <f t="shared" ca="1" si="177"/>
        <v>-1609882900953.2576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-1609882900953.2576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-6707845420.6385727</v>
      </c>
      <c r="L4023" s="444">
        <f t="shared" ca="1" si="177"/>
        <v>-1616590746373.8962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-1616590746373.8962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-6735794776.5579014</v>
      </c>
      <c r="L4024" s="444">
        <f t="shared" ca="1" si="177"/>
        <v>-1623326541150.4541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-1623326541150.4541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-6763860588.1268921</v>
      </c>
      <c r="L4025" s="444">
        <f t="shared" ca="1" si="177"/>
        <v>-1630090401738.5811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-1630090401738.5811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-6792043340.5774212</v>
      </c>
      <c r="L4026" s="444">
        <f t="shared" ca="1" si="177"/>
        <v>-1636882445079.1584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-1636882445079.1584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-6820343521.1631603</v>
      </c>
      <c r="L4027" s="444">
        <f t="shared" ca="1" si="177"/>
        <v>-1643702788600.3215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-1643702788600.3215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-6848761619.1680059</v>
      </c>
      <c r="L4028" s="444">
        <f t="shared" ca="1" si="177"/>
        <v>-1650551550219.4895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-1650551550219.4895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-6877298125.9145393</v>
      </c>
      <c r="L4029" s="444">
        <f t="shared" ca="1" si="177"/>
        <v>-1657428848345.4041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-1657428848345.4041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-6905953534.7725172</v>
      </c>
      <c r="L4030" s="444">
        <f t="shared" ca="1" si="177"/>
        <v>-1664334801880.1765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-1664334801880.1765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-6934728341.1674023</v>
      </c>
      <c r="L4031" s="444">
        <f t="shared" ca="1" si="177"/>
        <v>-1671269530221.344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-1671269530221.344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-6963623042.588933</v>
      </c>
      <c r="L4032" s="444">
        <f t="shared" ca="1" si="177"/>
        <v>-1678233153263.9329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-1678233153263.9329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-6992638138.59972</v>
      </c>
      <c r="L4033" s="444">
        <f t="shared" ca="1" si="177"/>
        <v>-1685225791402.5325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-1685225791402.5325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-7021774130.8438854</v>
      </c>
      <c r="L4034" s="444">
        <f t="shared" ca="1" si="177"/>
        <v>-1692247565533.3765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-1692247565533.3765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-7051031523.0557356</v>
      </c>
      <c r="L4035" s="444">
        <f t="shared" ca="1" si="177"/>
        <v>-1699298597056.4321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-1699298597056.4321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-7080410821.0684671</v>
      </c>
      <c r="L4036" s="444">
        <f t="shared" ca="1" si="177"/>
        <v>-1706379007877.5005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-1706379007877.5005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-7109912532.8229189</v>
      </c>
      <c r="L4037" s="444">
        <f t="shared" ca="1" si="177"/>
        <v>-1713488920410.3235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-1713488920410.3235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-7139537168.3763466</v>
      </c>
      <c r="L4038" s="444">
        <f t="shared" ca="1" si="177"/>
        <v>-1720628457578.7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-1720628457578.7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-7169285239.9112501</v>
      </c>
      <c r="L4039" s="444">
        <f t="shared" ca="1" si="177"/>
        <v>-1727797742818.6111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-1727797742818.6111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-7199157261.7442131</v>
      </c>
      <c r="L4040" s="444">
        <f t="shared" ca="1" si="177"/>
        <v>-1734996900080.3552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-1734996900080.3552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-7229153750.3348131</v>
      </c>
      <c r="L4041" s="444">
        <f t="shared" ca="1" si="177"/>
        <v>-1742226053830.6899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-1742226053830.6899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-7259275224.2945414</v>
      </c>
      <c r="L4042" s="444">
        <f t="shared" ca="1" si="177"/>
        <v>-1749485329054.9844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-1749485329054.9844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-7289522204.3957682</v>
      </c>
      <c r="L4043" s="444">
        <f t="shared" ca="1" si="177"/>
        <v>-1756774851259.3801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-1756774851259.3801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-7319895213.5807514</v>
      </c>
      <c r="L4044" s="444">
        <f t="shared" ca="1" si="177"/>
        <v>-1764094746472.9609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-1764094746472.9609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-7350394776.9706707</v>
      </c>
      <c r="L4045" s="444">
        <f t="shared" ca="1" si="177"/>
        <v>-1771445141249.9316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-1771445141249.9316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-7381021421.8747149</v>
      </c>
      <c r="L4046" s="444">
        <f t="shared" ca="1" si="177"/>
        <v>-1778826162671.8064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-1778826162671.8064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-7411775677.7991924</v>
      </c>
      <c r="L4047" s="444">
        <f t="shared" ca="1" si="177"/>
        <v>-1786237938349.6055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-1786237938349.6055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-7442658076.4566879</v>
      </c>
      <c r="L4048" s="444">
        <f t="shared" ca="1" si="177"/>
        <v>-1793680596426.0623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-1793680596426.0623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-7473669151.77526</v>
      </c>
      <c r="L4049" s="444">
        <f t="shared" ca="1" si="177"/>
        <v>-1801154265577.8374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-1801154265577.8374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-7504809439.9076557</v>
      </c>
      <c r="L4050" s="444">
        <f t="shared" ca="1" si="177"/>
        <v>-1808659075017.7451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-1808659075017.7451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-7536079479.2406044</v>
      </c>
      <c r="L4051" s="444">
        <f t="shared" ca="1" si="177"/>
        <v>-1816195154496.9858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-1816195154496.9858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-7567479810.4041071</v>
      </c>
      <c r="L4052" s="444">
        <f t="shared" ca="1" si="177"/>
        <v>-1823762634307.3899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-1823762634307.3899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-7599010976.2807903</v>
      </c>
      <c r="L4053" s="444">
        <f t="shared" ca="1" si="177"/>
        <v>-1831361645283.6707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-1831361645283.6707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-7630673522.0152941</v>
      </c>
      <c r="L4054" s="444">
        <f t="shared" ca="1" si="177"/>
        <v>-1838992318805.686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-1838992318805.686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-7662467995.0236921</v>
      </c>
      <c r="L4055" s="444">
        <f t="shared" ca="1" si="177"/>
        <v>-1846654786800.7097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-1846654786800.7097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-7694394945.0029573</v>
      </c>
      <c r="L4056" s="444">
        <f t="shared" ca="1" si="177"/>
        <v>-1854349181745.7126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-1854349181745.7126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-7726454923.9404688</v>
      </c>
      <c r="L4057" s="444">
        <f t="shared" ca="1" si="177"/>
        <v>-1862075636669.6531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-1862075636669.6531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-7758648486.1235542</v>
      </c>
      <c r="L4058" s="444">
        <f t="shared" ca="1" si="177"/>
        <v>-1869834285155.7766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-1869834285155.7766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-7790976188.1490688</v>
      </c>
      <c r="L4059" s="444">
        <f t="shared" ca="1" si="177"/>
        <v>-1877625261343.9258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-1877625261343.9258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-7823438588.9330244</v>
      </c>
      <c r="L4060" s="444">
        <f t="shared" ca="1" si="177"/>
        <v>-1885448699932.8589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-1885448699932.8589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-7856036249.7202454</v>
      </c>
      <c r="L4061" s="444">
        <f t="shared" ca="1" si="177"/>
        <v>-1893304736182.5791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-1893304736182.5791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-7888769734.0940809</v>
      </c>
      <c r="L4062" s="444">
        <f t="shared" ca="1" si="177"/>
        <v>-1901193505916.6731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-1901193505916.6731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-7921639607.9861374</v>
      </c>
      <c r="L4063" s="444">
        <f t="shared" ca="1" si="177"/>
        <v>-1909115145524.6592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-1909115145524.6592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-7954646439.68608</v>
      </c>
      <c r="L4064" s="444">
        <f t="shared" ca="1" si="177"/>
        <v>-1917069791964.3452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-1917069791964.3452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-7987790799.8514376</v>
      </c>
      <c r="L4065" s="444">
        <f t="shared" ca="1" si="177"/>
        <v>-1925057582764.1965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-1925057582764.1965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-8021073261.5174866</v>
      </c>
      <c r="L4066" s="444">
        <f t="shared" ca="1" si="177"/>
        <v>-1933078656025.7141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-1933078656025.7141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-8054494400.1071424</v>
      </c>
      <c r="L4067" s="444">
        <f t="shared" ca="1" si="177"/>
        <v>-1941133150425.8213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-1941133150425.8213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-8088054793.4409218</v>
      </c>
      <c r="L4068" s="444">
        <f t="shared" ca="1" si="177"/>
        <v>-1949221205219.2622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-1949221205219.2622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-8121755021.7469263</v>
      </c>
      <c r="L4069" s="444">
        <f t="shared" ca="1" si="177"/>
        <v>-1957342960241.009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-1957342960241.009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-8155595667.6708717</v>
      </c>
      <c r="L4070" s="444">
        <f t="shared" ca="1" si="177"/>
        <v>-1965498555908.6799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-1965498555908.6799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-8189577316.2861671</v>
      </c>
      <c r="L4071" s="444">
        <f t="shared" ca="1" si="177"/>
        <v>-1973688133224.9661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-1973688133224.9661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-8223700555.1040239</v>
      </c>
      <c r="L4072" s="444">
        <f t="shared" ca="1" si="177"/>
        <v>-1981911833780.0701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-1981911833780.0701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-8257965974.0836248</v>
      </c>
      <c r="L4073" s="444">
        <f t="shared" ca="1" si="177"/>
        <v>-1990169799754.1538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-1990169799754.1538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-8292374165.6423073</v>
      </c>
      <c r="L4074" s="444">
        <f t="shared" ca="1" si="177"/>
        <v>-1998462173919.7961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-1998462173919.7961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-8326925724.6658163</v>
      </c>
      <c r="L4075" s="444">
        <f t="shared" ca="1" si="177"/>
        <v>-2006789099644.4619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-2006789099644.4619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-8361621248.5185909</v>
      </c>
      <c r="L4076" s="444">
        <f t="shared" ca="1" si="177"/>
        <v>-2015150720892.9805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-2015150720892.9805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-8396461337.0540848</v>
      </c>
      <c r="L4077" s="444">
        <f t="shared" ca="1" si="177"/>
        <v>-2023547182230.0347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-2023547182230.0347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-8431446592.6251431</v>
      </c>
      <c r="L4078" s="444">
        <f t="shared" ca="1" si="177"/>
        <v>-2031978628822.6599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-2031978628822.6599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-8466577620.0944166</v>
      </c>
      <c r="L4079" s="444">
        <f t="shared" ca="1" si="177"/>
        <v>-2040445206442.7544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-2040445206442.7544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-8501855026.8448095</v>
      </c>
      <c r="L4080" s="444">
        <f t="shared" ca="1" si="177"/>
        <v>-2048947061469.5991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-2048947061469.5991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-8537279422.7899971</v>
      </c>
      <c r="L4081" s="444">
        <f t="shared" ca="1" si="177"/>
        <v>-2057484340892.3892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-2057484340892.3892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-8572851420.3849545</v>
      </c>
      <c r="L4082" s="444">
        <f t="shared" ca="1" si="177"/>
        <v>-2066057192312.7742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-2066057192312.7742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-8608571634.6365585</v>
      </c>
      <c r="L4083" s="444">
        <f t="shared" ca="1" si="177"/>
        <v>-2074665763947.4106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-2074665763947.4106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-8644440683.114212</v>
      </c>
      <c r="L4084" s="444">
        <f t="shared" ca="1" si="177"/>
        <v>-2083310204630.5249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-2083310204630.5249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-8680459185.9605198</v>
      </c>
      <c r="L4085" s="444">
        <f t="shared" ca="1" si="177"/>
        <v>-2091990663816.4854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-2091990663816.4854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-8716627765.9020214</v>
      </c>
      <c r="L4086" s="444">
        <f t="shared" ca="1" si="177"/>
        <v>-2100707291582.3875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-2100707291582.3875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-8752947048.2599487</v>
      </c>
      <c r="L4087" s="444">
        <f t="shared" ca="1" si="177"/>
        <v>-2109460238630.6475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-2109460238630.6475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-8789417660.961031</v>
      </c>
      <c r="L4088" s="444">
        <f t="shared" ref="L4088:L4342" ca="1" si="182">I4088-J4088+K4088</f>
        <v>-2118249656291.6084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-2118249656291.6084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-8826040234.5483685</v>
      </c>
      <c r="L4089" s="444">
        <f t="shared" ca="1" si="182"/>
        <v>-2127075696526.1567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-2127075696526.1567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-8862815402.1923199</v>
      </c>
      <c r="L4090" s="444">
        <f t="shared" ca="1" si="182"/>
        <v>-2135938511928.3491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-2135938511928.3491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-8899743799.7014542</v>
      </c>
      <c r="L4091" s="444">
        <f t="shared" ca="1" si="182"/>
        <v>-2144838255728.0505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-2144838255728.0505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-8936826065.5335445</v>
      </c>
      <c r="L4092" s="444">
        <f t="shared" ca="1" si="182"/>
        <v>-2153775081793.584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-2153775081793.584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-8974062840.8066006</v>
      </c>
      <c r="L4093" s="444">
        <f t="shared" ca="1" si="182"/>
        <v>-2162749144634.3906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-2162749144634.3906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-9011454769.3099613</v>
      </c>
      <c r="L4094" s="444">
        <f t="shared" ca="1" si="182"/>
        <v>-2171760599403.7007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-2171760599403.7007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-9049002497.515419</v>
      </c>
      <c r="L4095" s="444">
        <f t="shared" ca="1" si="182"/>
        <v>-2180809601901.2161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-2180809601901.2161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-9086706674.5883999</v>
      </c>
      <c r="L4096" s="444">
        <f t="shared" ca="1" si="182"/>
        <v>-2189896308575.8044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-2189896308575.8044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-9124567952.3991852</v>
      </c>
      <c r="L4097" s="444">
        <f t="shared" ca="1" si="182"/>
        <v>-2199020876528.2036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-2199020876528.2036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-9162586985.5341797</v>
      </c>
      <c r="L4098" s="444">
        <f t="shared" ca="1" si="182"/>
        <v>-2208183463513.7378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-2208183463513.7378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-9200764431.3072414</v>
      </c>
      <c r="L4099" s="444">
        <f t="shared" ca="1" si="182"/>
        <v>-2217384227945.0449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-2217384227945.0449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-9239100949.7710209</v>
      </c>
      <c r="L4100" s="444">
        <f t="shared" ca="1" si="182"/>
        <v>-2226623328894.8159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-2226623328894.8159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-9277597203.7283993</v>
      </c>
      <c r="L4101" s="444">
        <f t="shared" ca="1" si="182"/>
        <v>-2235900926098.5444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-2235900926098.5444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-9316253858.7439346</v>
      </c>
      <c r="L4102" s="444">
        <f t="shared" ca="1" si="182"/>
        <v>-2245217179957.2886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-2245217179957.2886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-9355071583.1553688</v>
      </c>
      <c r="L4103" s="444">
        <f t="shared" ca="1" si="182"/>
        <v>-2254572251540.4438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-2254572251540.4438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-9394051048.0851822</v>
      </c>
      <c r="L4104" s="444">
        <f t="shared" ca="1" si="182"/>
        <v>-2263966302588.5288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-2263966302588.5288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-9433192927.4522038</v>
      </c>
      <c r="L4105" s="444">
        <f t="shared" ca="1" si="182"/>
        <v>-2273399495515.981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-2273399495515.981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-9472497897.9832535</v>
      </c>
      <c r="L4106" s="444">
        <f t="shared" ca="1" si="182"/>
        <v>-2282871993413.9644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-2282871993413.9644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-9511966639.2248516</v>
      </c>
      <c r="L4107" s="444">
        <f t="shared" ca="1" si="182"/>
        <v>-2292383960053.189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-2292383960053.189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-9551599833.5549545</v>
      </c>
      <c r="L4108" s="444">
        <f t="shared" ca="1" si="182"/>
        <v>-2301935559886.7441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-2301935559886.7441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-9591398166.194767</v>
      </c>
      <c r="L4109" s="444">
        <f t="shared" ca="1" si="182"/>
        <v>-2311526958052.939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-2311526958052.939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-9631362325.2205791</v>
      </c>
      <c r="L4110" s="444">
        <f t="shared" ca="1" si="182"/>
        <v>-2321158320378.1597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-2321158320378.1597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-9671493001.5756645</v>
      </c>
      <c r="L4111" s="444">
        <f t="shared" ca="1" si="182"/>
        <v>-2330829813379.7354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-2330829813379.7354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-9711790889.0822296</v>
      </c>
      <c r="L4112" s="444">
        <f t="shared" ca="1" si="182"/>
        <v>-2340541604268.8174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-2340541604268.8174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-9752256684.4534054</v>
      </c>
      <c r="L4113" s="444">
        <f t="shared" ca="1" si="182"/>
        <v>-2350293860953.271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-2350293860953.271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-9792891087.3052959</v>
      </c>
      <c r="L4114" s="444">
        <f t="shared" ca="1" si="182"/>
        <v>-2360086752040.5762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-2360086752040.5762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-9833694800.1690674</v>
      </c>
      <c r="L4115" s="444">
        <f t="shared" ca="1" si="182"/>
        <v>-2369920446840.7451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-2369920446840.7451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-9874668528.5031052</v>
      </c>
      <c r="L4116" s="444">
        <f t="shared" ca="1" si="182"/>
        <v>-2379795115369.248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-2379795115369.248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-9915812980.7052002</v>
      </c>
      <c r="L4117" s="444">
        <f t="shared" ca="1" si="182"/>
        <v>-2389710928349.9531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-2389710928349.9531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-9957128868.1248055</v>
      </c>
      <c r="L4118" s="444">
        <f t="shared" ca="1" si="182"/>
        <v>-2399668057218.0781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-2399668057218.0781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-9998616905.075325</v>
      </c>
      <c r="L4119" s="444">
        <f t="shared" ca="1" si="182"/>
        <v>-2409666674123.1533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-2409666674123.1533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-10040277808.846472</v>
      </c>
      <c r="L4120" s="444">
        <f t="shared" ca="1" si="182"/>
        <v>-2419706951932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-2419706951932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-10082112299.716667</v>
      </c>
      <c r="L4121" s="444">
        <f t="shared" ca="1" si="182"/>
        <v>-2429789064231.7168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-2429789064231.7168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-10124121100.965487</v>
      </c>
      <c r="L4122" s="444">
        <f t="shared" ca="1" si="182"/>
        <v>-2439913185332.6821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-2439913185332.6821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-10166304938.886175</v>
      </c>
      <c r="L4123" s="444">
        <f t="shared" ca="1" si="182"/>
        <v>-2450079490271.5684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-2450079490271.5684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-10208664542.798201</v>
      </c>
      <c r="L4124" s="444">
        <f t="shared" ca="1" si="182"/>
        <v>-2460288154814.3667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-2460288154814.3667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-10251200645.05986</v>
      </c>
      <c r="L4125" s="444">
        <f t="shared" ca="1" si="182"/>
        <v>-2470539355459.4268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-2470539355459.4268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-10293913981.080944</v>
      </c>
      <c r="L4126" s="444">
        <f t="shared" ca="1" si="182"/>
        <v>-2480833269440.5078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-2480833269440.5078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-10336805289.335449</v>
      </c>
      <c r="L4127" s="444">
        <f t="shared" ca="1" si="182"/>
        <v>-2491170074729.8433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-2491170074729.8433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-10379875311.374348</v>
      </c>
      <c r="L4128" s="444">
        <f t="shared" ca="1" si="182"/>
        <v>-2501549950041.2178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-2501549950041.2178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-10423124791.838408</v>
      </c>
      <c r="L4129" s="444">
        <f t="shared" ca="1" si="182"/>
        <v>-2511973074833.0562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-2511973074833.0562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-10466554478.471067</v>
      </c>
      <c r="L4130" s="444">
        <f t="shared" ca="1" si="182"/>
        <v>-2522439629311.5273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-2522439629311.5273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-10510165122.131363</v>
      </c>
      <c r="L4131" s="444">
        <f t="shared" ca="1" si="182"/>
        <v>-2532949794433.6587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-2532949794433.6587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-10553957476.806911</v>
      </c>
      <c r="L4132" s="444">
        <f t="shared" ca="1" si="182"/>
        <v>-2543503751910.4658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-2543503751910.4658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-10597932299.626942</v>
      </c>
      <c r="L4133" s="444">
        <f t="shared" ca="1" si="182"/>
        <v>-2554101684210.0928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-2554101684210.0928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-10642090350.875387</v>
      </c>
      <c r="L4134" s="444">
        <f t="shared" ca="1" si="182"/>
        <v>-2564743774560.9683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-2564743774560.9683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-10686432394.004034</v>
      </c>
      <c r="L4135" s="444">
        <f t="shared" ca="1" si="182"/>
        <v>-2575430206954.9722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-2575430206954.9722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-10730959195.645718</v>
      </c>
      <c r="L4136" s="444">
        <f t="shared" ca="1" si="182"/>
        <v>-2586161166150.6177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-2586161166150.6177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-10775671525.627573</v>
      </c>
      <c r="L4137" s="444">
        <f t="shared" ca="1" si="182"/>
        <v>-2596936837676.2451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-2596936837676.2451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-10820570156.984354</v>
      </c>
      <c r="L4138" s="444">
        <f t="shared" ca="1" si="182"/>
        <v>-2607757407833.2295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-2607757407833.2295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-10865655865.97179</v>
      </c>
      <c r="L4139" s="444">
        <f t="shared" ca="1" si="182"/>
        <v>-2618623063699.2012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-2618623063699.2012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-10910929432.080006</v>
      </c>
      <c r="L4140" s="444">
        <f t="shared" ca="1" si="182"/>
        <v>-2629533993131.2813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-2629533993131.2813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-10956391638.047005</v>
      </c>
      <c r="L4141" s="444">
        <f t="shared" ca="1" si="182"/>
        <v>-2640490384769.3281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-2640490384769.3281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-11002043269.8722</v>
      </c>
      <c r="L4142" s="444">
        <f t="shared" ca="1" si="182"/>
        <v>-2651492428039.2002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-2651492428039.2002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-11047885116.83</v>
      </c>
      <c r="L4143" s="444">
        <f t="shared" ca="1" si="182"/>
        <v>-2662540313156.0303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-2662540313156.0303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-11093917971.483459</v>
      </c>
      <c r="L4144" s="444">
        <f t="shared" ca="1" si="182"/>
        <v>-2673634231127.5137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-2673634231127.5137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-11140142629.697973</v>
      </c>
      <c r="L4145" s="444">
        <f t="shared" ca="1" si="182"/>
        <v>-2684774373757.2114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-2684774373757.2114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-11186559890.655048</v>
      </c>
      <c r="L4146" s="444">
        <f t="shared" ca="1" si="182"/>
        <v>-2695960933647.8667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-2695960933647.8667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-11233170556.866112</v>
      </c>
      <c r="L4147" s="444">
        <f t="shared" ca="1" si="182"/>
        <v>-2707194104204.7329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-2707194104204.7329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-11279975434.186386</v>
      </c>
      <c r="L4148" s="444">
        <f t="shared" ca="1" si="182"/>
        <v>-2718474079638.9194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-2718474079638.9194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-11326975331.828831</v>
      </c>
      <c r="L4149" s="444">
        <f t="shared" ca="1" si="182"/>
        <v>-2729801054970.748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-2729801054970.748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-11374171062.378117</v>
      </c>
      <c r="L4150" s="444">
        <f t="shared" ca="1" si="182"/>
        <v>-2741175226033.126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-2741175226033.126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-11421563441.804691</v>
      </c>
      <c r="L4151" s="444">
        <f t="shared" ca="1" si="182"/>
        <v>-2752596789474.9307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-2752596789474.9307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-11469153289.478878</v>
      </c>
      <c r="L4152" s="444">
        <f t="shared" ca="1" si="182"/>
        <v>-2764065942764.4097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-2764065942764.4097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-11516941428.18504</v>
      </c>
      <c r="L4153" s="444">
        <f t="shared" ca="1" si="182"/>
        <v>-2775582884192.5947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-2775582884192.5947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-11564928684.135811</v>
      </c>
      <c r="L4154" s="444">
        <f t="shared" ca="1" si="182"/>
        <v>-2787147812876.7305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-2787147812876.7305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-11613115886.986378</v>
      </c>
      <c r="L4155" s="444">
        <f t="shared" ca="1" si="182"/>
        <v>-2798760928763.7168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-2798760928763.7168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-11661503869.84882</v>
      </c>
      <c r="L4156" s="444">
        <f t="shared" ca="1" si="182"/>
        <v>-2810422432633.5654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-2810422432633.5654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-11710093469.306522</v>
      </c>
      <c r="L4157" s="444">
        <f t="shared" ca="1" si="182"/>
        <v>-2822132526102.8721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-2822132526102.8721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-11758885525.428633</v>
      </c>
      <c r="L4158" s="444">
        <f t="shared" ca="1" si="182"/>
        <v>-2833891411628.3008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-2833891411628.3008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-11807880881.784586</v>
      </c>
      <c r="L4159" s="444">
        <f t="shared" ca="1" si="182"/>
        <v>-2845699292510.0854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-2845699292510.0854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-11857080385.458689</v>
      </c>
      <c r="L4160" s="444">
        <f t="shared" ca="1" si="182"/>
        <v>-2857556372895.5439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-2857556372895.5439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-11906484887.064766</v>
      </c>
      <c r="L4161" s="444">
        <f t="shared" ca="1" si="182"/>
        <v>-2869462857782.6089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-2869462857782.6089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-11956095240.76087</v>
      </c>
      <c r="L4162" s="444">
        <f t="shared" ca="1" si="182"/>
        <v>-2881418953023.3696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-2881418953023.3696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-12005912304.26404</v>
      </c>
      <c r="L4163" s="444">
        <f t="shared" ca="1" si="182"/>
        <v>-2893424865327.6338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-2893424865327.6338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-12055936938.865141</v>
      </c>
      <c r="L4164" s="444">
        <f t="shared" ca="1" si="182"/>
        <v>-2905480802266.499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-2905480802266.499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-12106170009.443747</v>
      </c>
      <c r="L4165" s="444">
        <f t="shared" ca="1" si="182"/>
        <v>-2917586972275.9429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-2917586972275.9429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-12156612384.483095</v>
      </c>
      <c r="L4166" s="444">
        <f t="shared" ca="1" si="182"/>
        <v>-2929743584660.4258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-2929743584660.4258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-12207264936.085108</v>
      </c>
      <c r="L4167" s="444">
        <f t="shared" ca="1" si="182"/>
        <v>-2941950849596.5107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-2941950849596.5107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-12258128539.985462</v>
      </c>
      <c r="L4168" s="444">
        <f t="shared" ca="1" si="182"/>
        <v>-2954208978136.4961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-2954208978136.4961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-12309204075.568733</v>
      </c>
      <c r="L4169" s="444">
        <f t="shared" ca="1" si="182"/>
        <v>-2966518182212.0649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-2966518182212.0649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-12360492425.883604</v>
      </c>
      <c r="L4170" s="444">
        <f t="shared" ca="1" si="182"/>
        <v>-2978878674637.9487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-2978878674637.9487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-12411994477.658119</v>
      </c>
      <c r="L4171" s="444">
        <f t="shared" ca="1" si="182"/>
        <v>-2991290669115.6069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-2991290669115.6069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-12463711121.315029</v>
      </c>
      <c r="L4172" s="444">
        <f t="shared" ca="1" si="182"/>
        <v>-3003754380236.9219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-3003754380236.9219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-12515643250.987175</v>
      </c>
      <c r="L4173" s="444">
        <f t="shared" ca="1" si="182"/>
        <v>-3016270023487.9092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-3016270023487.9092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-12567791764.532955</v>
      </c>
      <c r="L4174" s="444">
        <f t="shared" ca="1" si="182"/>
        <v>-3028837815252.4419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-3028837815252.4419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-12620157563.551842</v>
      </c>
      <c r="L4175" s="444">
        <f t="shared" ca="1" si="182"/>
        <v>-3041457972815.9937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-3041457972815.9937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-12672741553.399973</v>
      </c>
      <c r="L4176" s="444">
        <f t="shared" ca="1" si="182"/>
        <v>-3054130714369.3936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-3054130714369.3936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-12725544643.205807</v>
      </c>
      <c r="L4177" s="444">
        <f t="shared" ca="1" si="182"/>
        <v>-3066856259012.5991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-3066856259012.5991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-12778567745.88583</v>
      </c>
      <c r="L4178" s="444">
        <f t="shared" ca="1" si="182"/>
        <v>-3079634826758.4849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-3079634826758.4849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-12831811778.160353</v>
      </c>
      <c r="L4179" s="444">
        <f t="shared" ca="1" si="182"/>
        <v>-3092466638536.645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-3092466638536.645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-12885277660.569355</v>
      </c>
      <c r="L4180" s="444">
        <f t="shared" ca="1" si="182"/>
        <v>-3105351916197.2144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-3105351916197.2144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-12938966317.488394</v>
      </c>
      <c r="L4181" s="444">
        <f t="shared" ca="1" si="182"/>
        <v>-3118290882514.7026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-3118290882514.7026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-12992878677.144594</v>
      </c>
      <c r="L4182" s="444">
        <f t="shared" ca="1" si="182"/>
        <v>-3131283761191.8472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-3131283761191.8472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-13047015671.632696</v>
      </c>
      <c r="L4183" s="444">
        <f t="shared" ca="1" si="182"/>
        <v>-3144330776863.48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-3144330776863.48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-13101378236.931166</v>
      </c>
      <c r="L4184" s="444">
        <f t="shared" ca="1" si="182"/>
        <v>-3157432155100.4111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-3157432155100.4111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-13155967312.918379</v>
      </c>
      <c r="L4185" s="444">
        <f t="shared" ca="1" si="182"/>
        <v>-3170588122413.3296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-3170588122413.3296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-13210783843.388874</v>
      </c>
      <c r="L4186" s="444">
        <f t="shared" ca="1" si="182"/>
        <v>-3183798906256.7183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-3183798906256.7183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-13265828776.06966</v>
      </c>
      <c r="L4187" s="444">
        <f t="shared" ca="1" si="182"/>
        <v>-3197064735032.7881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-3197064735032.7881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-13321103062.636618</v>
      </c>
      <c r="L4188" s="444">
        <f t="shared" ca="1" si="182"/>
        <v>-3210385838095.4248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-3210385838095.4248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-13376607658.730936</v>
      </c>
      <c r="L4189" s="444">
        <f t="shared" ca="1" si="182"/>
        <v>-3223762445754.1558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-3223762445754.1558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-13432343523.975649</v>
      </c>
      <c r="L4190" s="444">
        <f t="shared" ca="1" si="182"/>
        <v>-3237194789278.1313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-3237194789278.1313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-13488311621.992214</v>
      </c>
      <c r="L4191" s="444">
        <f t="shared" ca="1" si="182"/>
        <v>-3250683100900.1235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-3250683100900.1235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-13544512920.417181</v>
      </c>
      <c r="L4192" s="444">
        <f t="shared" ca="1" si="182"/>
        <v>-3264227613820.5405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-3264227613820.5405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-13600948390.918919</v>
      </c>
      <c r="L4193" s="444">
        <f t="shared" ca="1" si="182"/>
        <v>-3277828562211.4595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-3277828562211.4595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-13657619009.214415</v>
      </c>
      <c r="L4194" s="444">
        <f t="shared" ca="1" si="182"/>
        <v>-3291486181220.6738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-3291486181220.6738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-13714525755.086142</v>
      </c>
      <c r="L4195" s="444">
        <f t="shared" ca="1" si="182"/>
        <v>-3305200706975.7598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-3305200706975.7598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-13771669612.398998</v>
      </c>
      <c r="L4196" s="444">
        <f t="shared" ca="1" si="182"/>
        <v>-3318972376588.1587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-3318972376588.1587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-13829051569.117327</v>
      </c>
      <c r="L4197" s="444">
        <f t="shared" ca="1" si="182"/>
        <v>-3332801428157.2759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-3332801428157.2759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-13886672617.321983</v>
      </c>
      <c r="L4198" s="444">
        <f t="shared" ca="1" si="182"/>
        <v>-3346688100774.5977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-3346688100774.5977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-13944533753.227489</v>
      </c>
      <c r="L4199" s="444">
        <f t="shared" ca="1" si="182"/>
        <v>-3360632634527.8252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-3360632634527.8252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-14002635977.199272</v>
      </c>
      <c r="L4200" s="444">
        <f t="shared" ca="1" si="182"/>
        <v>-3374635270505.0244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-3374635270505.0244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-14060980293.770935</v>
      </c>
      <c r="L4201" s="444">
        <f t="shared" ca="1" si="182"/>
        <v>-3388696250798.7954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-3388696250798.7954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-14119567711.661648</v>
      </c>
      <c r="L4202" s="444">
        <f t="shared" ca="1" si="182"/>
        <v>-3402815818510.457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-3402815818510.457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-14178399243.793571</v>
      </c>
      <c r="L4203" s="444">
        <f t="shared" ca="1" si="182"/>
        <v>-3416994217754.2505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-3416994217754.2505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-14237475907.309378</v>
      </c>
      <c r="L4204" s="444">
        <f t="shared" ca="1" si="182"/>
        <v>-3431231693661.5601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-3431231693661.5601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-14296798723.589834</v>
      </c>
      <c r="L4205" s="444">
        <f t="shared" ca="1" si="182"/>
        <v>-3445528492385.1499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-3445528492385.1499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-14356368718.271458</v>
      </c>
      <c r="L4206" s="444">
        <f t="shared" ca="1" si="182"/>
        <v>-3459884861103.4214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-3459884861103.4214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-14416186921.264257</v>
      </c>
      <c r="L4207" s="444">
        <f t="shared" ca="1" si="182"/>
        <v>-3474301048024.6855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-3474301048024.6855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-14476254366.769524</v>
      </c>
      <c r="L4208" s="444">
        <f t="shared" ca="1" si="182"/>
        <v>-3488777302391.4551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-3488777302391.4551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-14536572093.297728</v>
      </c>
      <c r="L4209" s="444">
        <f t="shared" ca="1" si="182"/>
        <v>-3503313874484.7529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-3503313874484.7529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-14597141143.68647</v>
      </c>
      <c r="L4210" s="444">
        <f t="shared" ca="1" si="182"/>
        <v>-3517911015628.4395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-3517911015628.4395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-14657962565.118496</v>
      </c>
      <c r="L4211" s="444">
        <f t="shared" ca="1" si="182"/>
        <v>-3532568978193.5581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-3532568978193.5581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-14719037409.139828</v>
      </c>
      <c r="L4212" s="444">
        <f t="shared" ca="1" si="182"/>
        <v>-3547288015602.6978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-3547288015602.6978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-14780366731.677908</v>
      </c>
      <c r="L4213" s="444">
        <f t="shared" ca="1" si="182"/>
        <v>-3562068382334.3755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-3562068382334.3755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-14841951593.0599</v>
      </c>
      <c r="L4214" s="444">
        <f t="shared" ca="1" si="182"/>
        <v>-3576910333927.4355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-3576910333927.4355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-14903793058.030979</v>
      </c>
      <c r="L4215" s="444">
        <f t="shared" ca="1" si="182"/>
        <v>-3591814126985.4663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-3591814126985.4663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-14965892195.772776</v>
      </c>
      <c r="L4216" s="444">
        <f t="shared" ca="1" si="182"/>
        <v>-3606780019181.2393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-3606780019181.2393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-15028250079.921827</v>
      </c>
      <c r="L4217" s="444">
        <f t="shared" ca="1" si="182"/>
        <v>-3621808269261.1611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-3621808269261.1611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-15090867788.588173</v>
      </c>
      <c r="L4218" s="444">
        <f t="shared" ca="1" si="182"/>
        <v>-3636899137049.7495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-3636899137049.7495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-15153746404.373957</v>
      </c>
      <c r="L4219" s="444">
        <f t="shared" ca="1" si="182"/>
        <v>-3652052883454.1235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-3652052883454.1235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-15216887014.392183</v>
      </c>
      <c r="L4220" s="444">
        <f t="shared" ca="1" si="182"/>
        <v>-3667269770468.5156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-3667269770468.5156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-15280290710.285482</v>
      </c>
      <c r="L4221" s="444">
        <f t="shared" ca="1" si="182"/>
        <v>-3682550061178.8013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-3682550061178.8013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-15343958588.245005</v>
      </c>
      <c r="L4222" s="444">
        <f t="shared" ca="1" si="182"/>
        <v>-3697894019767.0464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-3697894019767.0464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-15407891749.02936</v>
      </c>
      <c r="L4223" s="444">
        <f t="shared" ca="1" si="182"/>
        <v>-3713301911516.0757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-3713301911516.0757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-15472091297.983648</v>
      </c>
      <c r="L4224" s="444">
        <f t="shared" ca="1" si="182"/>
        <v>-3728774002814.0596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-3728774002814.0596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-15536558345.058578</v>
      </c>
      <c r="L4225" s="444">
        <f t="shared" ca="1" si="182"/>
        <v>-3744310561159.1182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-3744310561159.1182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-15601294004.829659</v>
      </c>
      <c r="L4226" s="444">
        <f t="shared" ca="1" si="182"/>
        <v>-3759911855163.9478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-3759911855163.9478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-15666299396.516449</v>
      </c>
      <c r="L4227" s="444">
        <f t="shared" ca="1" si="182"/>
        <v>-3775578154560.4644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-3775578154560.4644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-15731575644.001934</v>
      </c>
      <c r="L4228" s="444">
        <f t="shared" ca="1" si="182"/>
        <v>-3791309730204.4663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-3791309730204.4663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-15797123875.851942</v>
      </c>
      <c r="L4229" s="444">
        <f t="shared" ca="1" si="182"/>
        <v>-3807106854080.3184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-3807106854080.3184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-15862945225.33466</v>
      </c>
      <c r="L4230" s="444">
        <f t="shared" ca="1" si="182"/>
        <v>-3822969799305.6528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-3822969799305.6528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-15929040830.440218</v>
      </c>
      <c r="L4231" s="444">
        <f t="shared" ca="1" si="182"/>
        <v>-3838898840136.0933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-3838898840136.0933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-15995411833.900387</v>
      </c>
      <c r="L4232" s="444">
        <f t="shared" ca="1" si="182"/>
        <v>-3854894251969.9937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-3854894251969.9937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-16062059383.208305</v>
      </c>
      <c r="L4233" s="444">
        <f t="shared" ca="1" si="182"/>
        <v>-3870956311353.2021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-3870956311353.2021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-16128984630.638342</v>
      </c>
      <c r="L4234" s="444">
        <f t="shared" ca="1" si="182"/>
        <v>-3887085295983.8403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-3887085295983.8403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-16196188733.265999</v>
      </c>
      <c r="L4235" s="444">
        <f t="shared" ca="1" si="182"/>
        <v>-3903281484717.1064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-3903281484717.1064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-16263672852.987942</v>
      </c>
      <c r="L4236" s="444">
        <f t="shared" ca="1" si="182"/>
        <v>-3919545157570.0942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-3919545157570.0942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-16331438156.542059</v>
      </c>
      <c r="L4237" s="444">
        <f t="shared" ca="1" si="182"/>
        <v>-3935876595726.6362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-3935876595726.6362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-16399485815.527651</v>
      </c>
      <c r="L4238" s="444">
        <f t="shared" ca="1" si="182"/>
        <v>-3952276081542.1641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-3952276081542.1641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-16467817006.425684</v>
      </c>
      <c r="L4239" s="444">
        <f t="shared" ca="1" si="182"/>
        <v>-3968743898548.5898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-3968743898548.5898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-16536432910.619122</v>
      </c>
      <c r="L4240" s="444">
        <f t="shared" ca="1" si="182"/>
        <v>-3985280331459.209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-3985280331459.209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-16605334714.41337</v>
      </c>
      <c r="L4241" s="444">
        <f t="shared" ca="1" si="182"/>
        <v>-4001885666173.6226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-4001885666173.6226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-16674523609.056763</v>
      </c>
      <c r="L4242" s="444">
        <f t="shared" ca="1" si="182"/>
        <v>-4018560189782.6792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-4018560189782.6792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-16744000790.761166</v>
      </c>
      <c r="L4243" s="444">
        <f t="shared" ca="1" si="182"/>
        <v>-4035304190573.4404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-4035304190573.4404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-16813767460.722668</v>
      </c>
      <c r="L4244" s="444">
        <f t="shared" ca="1" si="182"/>
        <v>-4052117958034.1631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-4052117958034.1631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-16883824825.142345</v>
      </c>
      <c r="L4245" s="444">
        <f t="shared" ca="1" si="182"/>
        <v>-4069001782859.3057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-4069001782859.3057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-16954174095.247107</v>
      </c>
      <c r="L4246" s="444">
        <f t="shared" ca="1" si="182"/>
        <v>-4085955956954.5527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-4085955956954.5527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-17024816487.310635</v>
      </c>
      <c r="L4247" s="444">
        <f t="shared" ca="1" si="182"/>
        <v>-4102980773441.8633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-4102980773441.8633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-17095753222.674431</v>
      </c>
      <c r="L4248" s="444">
        <f t="shared" ca="1" si="182"/>
        <v>-4120076526664.5376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-4120076526664.5376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-17166985527.768906</v>
      </c>
      <c r="L4249" s="444">
        <f t="shared" ca="1" si="182"/>
        <v>-4137243512192.3066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-4137243512192.3066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-17238514634.134613</v>
      </c>
      <c r="L4250" s="444">
        <f t="shared" ca="1" si="182"/>
        <v>-4154482026826.4414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-4154482026826.4414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-17310341778.443504</v>
      </c>
      <c r="L4251" s="444">
        <f t="shared" ca="1" si="182"/>
        <v>-4171792368604.8848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-4171792368604.8848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-17382468202.520355</v>
      </c>
      <c r="L4252" s="444">
        <f t="shared" ca="1" si="182"/>
        <v>-4189174836807.4053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-4189174836807.4053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-17454895153.364189</v>
      </c>
      <c r="L4253" s="444">
        <f t="shared" ca="1" si="182"/>
        <v>-4206629731960.7695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-4206629731960.7695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-17527623883.169872</v>
      </c>
      <c r="L4254" s="444">
        <f t="shared" ca="1" si="182"/>
        <v>-4224157355843.9395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-4224157355843.9395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-17600655649.349747</v>
      </c>
      <c r="L4255" s="444">
        <f t="shared" ca="1" si="182"/>
        <v>-4241758011493.2891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-4241758011493.2891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-17673991714.55537</v>
      </c>
      <c r="L4256" s="444">
        <f t="shared" ca="1" si="182"/>
        <v>-4259432003207.8442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-4259432003207.8442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-17747633346.699348</v>
      </c>
      <c r="L4257" s="444">
        <f t="shared" ca="1" si="182"/>
        <v>-4277179636554.5435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-4277179636554.5435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-17821581818.977261</v>
      </c>
      <c r="L4258" s="444">
        <f t="shared" ca="1" si="182"/>
        <v>-4295001218373.5205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-4295001218373.5205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-17895838409.889668</v>
      </c>
      <c r="L4259" s="444">
        <f t="shared" ca="1" si="182"/>
        <v>-4312897056783.4102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-4312897056783.4102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-17970404403.26421</v>
      </c>
      <c r="L4260" s="444">
        <f t="shared" ca="1" si="182"/>
        <v>-4330867461186.6743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-4330867461186.6743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-18045281088.277813</v>
      </c>
      <c r="L4261" s="444">
        <f t="shared" ca="1" si="182"/>
        <v>-4348912742274.9521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-4348912742274.9521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-18120469759.478966</v>
      </c>
      <c r="L4262" s="444">
        <f t="shared" ca="1" si="182"/>
        <v>-4367033212034.4312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-4367033212034.4312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-18195971716.810131</v>
      </c>
      <c r="L4263" s="444">
        <f t="shared" ca="1" si="182"/>
        <v>-4385229183751.2412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-4385229183751.2412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-18271788265.630169</v>
      </c>
      <c r="L4264" s="444">
        <f t="shared" ca="1" si="182"/>
        <v>-4403500972016.8711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-4403500972016.8711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-18347920716.736961</v>
      </c>
      <c r="L4265" s="444">
        <f t="shared" ca="1" si="182"/>
        <v>-4421848892733.6084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-4421848892733.6084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-18424370386.390034</v>
      </c>
      <c r="L4266" s="444">
        <f t="shared" ca="1" si="182"/>
        <v>-4440273263119.998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-4440273263119.998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-18501138596.333324</v>
      </c>
      <c r="L4267" s="444">
        <f t="shared" ca="1" si="182"/>
        <v>-4458774401716.3311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-4458774401716.3311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-18578226673.818047</v>
      </c>
      <c r="L4268" s="444">
        <f t="shared" ca="1" si="182"/>
        <v>-4477352628390.1494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-4477352628390.1494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-18655635951.625622</v>
      </c>
      <c r="L4269" s="444">
        <f t="shared" ca="1" si="182"/>
        <v>-4496008264341.7754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-4496008264341.7754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-18733367768.090729</v>
      </c>
      <c r="L4270" s="444">
        <f t="shared" ca="1" si="182"/>
        <v>-4514741632109.8662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-4514741632109.8662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-18811423467.124443</v>
      </c>
      <c r="L4271" s="444">
        <f t="shared" ca="1" si="182"/>
        <v>-4533553055576.9902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-4533553055576.9902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-18889804398.237457</v>
      </c>
      <c r="L4272" s="444">
        <f t="shared" ca="1" si="182"/>
        <v>-4552442859975.2275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-4552442859975.2275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-18968511916.563446</v>
      </c>
      <c r="L4273" s="444">
        <f t="shared" ca="1" si="182"/>
        <v>-4571411371891.791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-4571411371891.791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-19047547382.882462</v>
      </c>
      <c r="L4274" s="444">
        <f t="shared" ca="1" si="182"/>
        <v>-4590458919274.6738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-4590458919274.6738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-19126912163.644474</v>
      </c>
      <c r="L4275" s="444">
        <f t="shared" ca="1" si="182"/>
        <v>-4609585831438.3184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-4609585831438.3184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-19206607630.992992</v>
      </c>
      <c r="L4276" s="444">
        <f t="shared" ca="1" si="182"/>
        <v>-4628792439069.3115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-4628792439069.3115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-19286635162.788799</v>
      </c>
      <c r="L4277" s="444">
        <f t="shared" ca="1" si="182"/>
        <v>-4648079074232.1006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-4648079074232.1006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-19366996142.633751</v>
      </c>
      <c r="L4278" s="444">
        <f t="shared" ca="1" si="182"/>
        <v>-4667446070374.7344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-4667446070374.7344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-19447691959.894726</v>
      </c>
      <c r="L4279" s="444">
        <f t="shared" ca="1" si="182"/>
        <v>-4686893762334.6289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-4686893762334.6289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-19528724009.727619</v>
      </c>
      <c r="L4280" s="444">
        <f t="shared" ca="1" si="182"/>
        <v>-4706422486344.3564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-4706422486344.3564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-19610093693.101486</v>
      </c>
      <c r="L4281" s="444">
        <f t="shared" ca="1" si="182"/>
        <v>-4726032580037.458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-4726032580037.458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-19691802416.822742</v>
      </c>
      <c r="L4282" s="444">
        <f t="shared" ca="1" si="182"/>
        <v>-4745724382454.2803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-4745724382454.2803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-19773851593.559502</v>
      </c>
      <c r="L4283" s="444">
        <f t="shared" ca="1" si="182"/>
        <v>-4765498234047.8398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-4765498234047.8398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-19856242641.865997</v>
      </c>
      <c r="L4284" s="444">
        <f t="shared" ca="1" si="182"/>
        <v>-4785354476689.7061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-4785354476689.7061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-19938976986.207108</v>
      </c>
      <c r="L4285" s="444">
        <f t="shared" ca="1" si="182"/>
        <v>-4805293453675.9131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-4805293453675.9131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-20022056056.982971</v>
      </c>
      <c r="L4286" s="444">
        <f t="shared" ca="1" si="182"/>
        <v>-4825315509732.8965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-4825315509732.8965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-20105481290.553734</v>
      </c>
      <c r="L4287" s="444">
        <f t="shared" ca="1" si="182"/>
        <v>-4845420991023.4502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-4845420991023.4502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-20189254129.264374</v>
      </c>
      <c r="L4288" s="444">
        <f t="shared" ca="1" si="182"/>
        <v>-4865610245152.7148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-4865610245152.7148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-20273376021.469646</v>
      </c>
      <c r="L4289" s="444">
        <f t="shared" ca="1" si="182"/>
        <v>-4885883621174.1846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-4885883621174.1846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-20357848421.559101</v>
      </c>
      <c r="L4290" s="444">
        <f t="shared" ca="1" si="182"/>
        <v>-4906241469595.7441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-4906241469595.7441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-20442672789.982265</v>
      </c>
      <c r="L4291" s="444">
        <f t="shared" ca="1" si="182"/>
        <v>-4926684142385.7266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-4926684142385.7266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-20527850593.273861</v>
      </c>
      <c r="L4292" s="444">
        <f t="shared" ca="1" si="182"/>
        <v>-4947211992979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-4947211992979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-20613383304.079166</v>
      </c>
      <c r="L4293" s="444">
        <f t="shared" ca="1" si="182"/>
        <v>-4967825376283.0791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-4967825376283.0791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-20699272401.179497</v>
      </c>
      <c r="L4294" s="444">
        <f t="shared" ca="1" si="182"/>
        <v>-4988524648684.2588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-4988524648684.2588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-20785519369.517746</v>
      </c>
      <c r="L4295" s="444">
        <f t="shared" ca="1" si="182"/>
        <v>-5009310168053.7764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-5009310168053.7764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-20872125700.224068</v>
      </c>
      <c r="L4296" s="444">
        <f t="shared" ca="1" si="182"/>
        <v>-5030182293754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-5030182293754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-20959092890.641666</v>
      </c>
      <c r="L4297" s="444">
        <f t="shared" ca="1" si="182"/>
        <v>-5051141386644.6416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-5051141386644.6416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-21046422444.352673</v>
      </c>
      <c r="L4298" s="444">
        <f t="shared" ca="1" si="182"/>
        <v>-5072187809088.9941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-5072187809088.9941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-21134115871.204144</v>
      </c>
      <c r="L4299" s="444">
        <f t="shared" ca="1" si="182"/>
        <v>-5093321924960.1982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-5093321924960.1982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-21222174687.33416</v>
      </c>
      <c r="L4300" s="444">
        <f t="shared" ca="1" si="182"/>
        <v>-5114544099647.5322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-5114544099647.5322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-21310600415.198051</v>
      </c>
      <c r="L4301" s="444">
        <f t="shared" ca="1" si="182"/>
        <v>-5135854700062.7305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-5135854700062.7305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-21399394583.594711</v>
      </c>
      <c r="L4302" s="444">
        <f t="shared" ca="1" si="182"/>
        <v>-5157254094646.3252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-5157254094646.3252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-21488558727.69302</v>
      </c>
      <c r="L4303" s="444">
        <f t="shared" ca="1" si="182"/>
        <v>-5178742653374.0186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-5178742653374.0186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-21578094389.058411</v>
      </c>
      <c r="L4304" s="444">
        <f t="shared" ca="1" si="182"/>
        <v>-5200320747763.0771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-5200320747763.0771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-21668003115.679489</v>
      </c>
      <c r="L4305" s="444">
        <f t="shared" ca="1" si="182"/>
        <v>-5221988750878.7568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-5221988750878.7568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-21758286461.99482</v>
      </c>
      <c r="L4306" s="444">
        <f t="shared" ca="1" si="182"/>
        <v>-5243747037340.752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-5243747037340.752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-21848945988.9198</v>
      </c>
      <c r="L4307" s="444">
        <f t="shared" ca="1" si="182"/>
        <v>-5265595983329.6719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-5265595983329.6719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-21939983263.873634</v>
      </c>
      <c r="L4308" s="444">
        <f t="shared" ca="1" si="182"/>
        <v>-5287535966593.5459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-5287535966593.5459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-22031399860.806442</v>
      </c>
      <c r="L4309" s="444">
        <f t="shared" ca="1" si="182"/>
        <v>-5309567366454.3525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-5309567366454.3525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-22123197360.226467</v>
      </c>
      <c r="L4310" s="444">
        <f t="shared" ca="1" si="182"/>
        <v>-5331690563814.5791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-5331690563814.5791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-22215377349.227413</v>
      </c>
      <c r="L4311" s="444">
        <f t="shared" ca="1" si="182"/>
        <v>-5353905941163.8066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-5353905941163.8066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-22307941421.515862</v>
      </c>
      <c r="L4312" s="444">
        <f t="shared" ca="1" si="182"/>
        <v>-5376213882585.3223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-5376213882585.3223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-22400891177.438843</v>
      </c>
      <c r="L4313" s="444">
        <f t="shared" ca="1" si="182"/>
        <v>-5398614773762.7607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-5398614773762.7607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-22494228224.011501</v>
      </c>
      <c r="L4314" s="444">
        <f t="shared" ca="1" si="182"/>
        <v>-5421109001986.7725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-5421109001986.7725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-22587954174.944885</v>
      </c>
      <c r="L4315" s="444">
        <f t="shared" ca="1" si="182"/>
        <v>-5443696956161.7178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-5443696956161.7178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-22682070650.673824</v>
      </c>
      <c r="L4316" s="444">
        <f t="shared" ca="1" si="182"/>
        <v>-5466379026812.3916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-5466379026812.3916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-22776579278.384964</v>
      </c>
      <c r="L4317" s="444">
        <f t="shared" ca="1" si="182"/>
        <v>-5489155606090.7764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-5489155606090.7764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-22871481692.044903</v>
      </c>
      <c r="L4318" s="444">
        <f t="shared" ca="1" si="182"/>
        <v>-5512027087782.8213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-5512027087782.8213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-22966779532.428421</v>
      </c>
      <c r="L4319" s="444">
        <f t="shared" ca="1" si="182"/>
        <v>-5534993867315.25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-5534993867315.25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-23062474447.146873</v>
      </c>
      <c r="L4320" s="444">
        <f t="shared" ca="1" si="182"/>
        <v>-5558056341762.3965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-5558056341762.3965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-23158568090.676651</v>
      </c>
      <c r="L4321" s="444">
        <f t="shared" ca="1" si="182"/>
        <v>-5581214909853.0732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-5581214909853.0732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-23255062124.387806</v>
      </c>
      <c r="L4322" s="444">
        <f t="shared" ca="1" si="182"/>
        <v>-5604469971977.4609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-5604469971977.4609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-23351958216.572754</v>
      </c>
      <c r="L4323" s="444">
        <f t="shared" ca="1" si="182"/>
        <v>-5627821930194.0332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-5627821930194.0332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-23449258042.47514</v>
      </c>
      <c r="L4324" s="444">
        <f t="shared" ca="1" si="182"/>
        <v>-5651271188236.5088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-5651271188236.5088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-23546963284.318787</v>
      </c>
      <c r="L4325" s="444">
        <f t="shared" ca="1" si="182"/>
        <v>-5674818151520.8271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-5674818151520.8271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-23645075631.336781</v>
      </c>
      <c r="L4326" s="444">
        <f t="shared" ca="1" si="182"/>
        <v>-5698463227152.1641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-5698463227152.1641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-23743596779.800682</v>
      </c>
      <c r="L4327" s="444">
        <f t="shared" ca="1" si="182"/>
        <v>-5722206823931.9648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-5722206823931.9648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-23842528433.049854</v>
      </c>
      <c r="L4328" s="444">
        <f t="shared" ca="1" si="182"/>
        <v>-5746049352365.0146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-5746049352365.0146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-23941872301.520893</v>
      </c>
      <c r="L4329" s="444">
        <f t="shared" ca="1" si="182"/>
        <v>-5769991224666.5352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-5769991224666.5352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-24041630102.777229</v>
      </c>
      <c r="L4330" s="444">
        <f t="shared" ca="1" si="182"/>
        <v>-5794032854769.3125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-5794032854769.3125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-24141803561.538803</v>
      </c>
      <c r="L4331" s="444">
        <f t="shared" ca="1" si="182"/>
        <v>-5818174658330.8516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-5818174658330.8516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-24242394409.71188</v>
      </c>
      <c r="L4332" s="444">
        <f t="shared" ca="1" si="182"/>
        <v>-5842417052740.5635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-5842417052740.5635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-24343404386.419014</v>
      </c>
      <c r="L4333" s="444">
        <f t="shared" ca="1" si="182"/>
        <v>-5866760457126.9824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-5866760457126.9824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-24444835238.029095</v>
      </c>
      <c r="L4334" s="444">
        <f t="shared" ca="1" si="182"/>
        <v>-5891205292365.0117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-5891205292365.0117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-24546688718.18755</v>
      </c>
      <c r="L4335" s="444">
        <f t="shared" ca="1" si="182"/>
        <v>-5915751981083.1992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-5915751981083.1992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-24648966587.846664</v>
      </c>
      <c r="L4336" s="444">
        <f t="shared" ca="1" si="182"/>
        <v>-5940400947671.0459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-5940400947671.0459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-24751670615.296024</v>
      </c>
      <c r="L4337" s="444">
        <f t="shared" ca="1" si="182"/>
        <v>-5965152618286.3418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-5965152618286.3418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-24854802576.193092</v>
      </c>
      <c r="L4338" s="444">
        <f t="shared" ca="1" si="182"/>
        <v>-5990007420862.5352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-5990007420862.5352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-24958364253.593895</v>
      </c>
      <c r="L4339" s="444">
        <f t="shared" ca="1" si="182"/>
        <v>-6014965785116.1289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-6014965785116.1289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-25062357437.983871</v>
      </c>
      <c r="L4340" s="444">
        <f t="shared" ca="1" si="182"/>
        <v>-6040028142554.1123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-6040028142554.1123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-25166783927.3088</v>
      </c>
      <c r="L4341" s="444">
        <f t="shared" ca="1" si="182"/>
        <v>-6065194926481.4209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-6065194926481.4209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-25271645527.00592</v>
      </c>
      <c r="L4342" s="444">
        <f t="shared" ca="1" si="182"/>
        <v>-6090466572008.4268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-6090466572008.4268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-25376944050.03511</v>
      </c>
      <c r="L4343" s="444">
        <f t="shared" ref="L4343:L4597" ca="1" si="187">I4343-J4343+K4343</f>
        <v>-6115843516058.4619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-6115843516058.4619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-25482681316.910259</v>
      </c>
      <c r="L4344" s="444">
        <f t="shared" ca="1" si="187"/>
        <v>-6141326197375.3721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-6141326197375.3721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-25588859155.730717</v>
      </c>
      <c r="L4345" s="444">
        <f t="shared" ca="1" si="187"/>
        <v>-6166915056531.1025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-6166915056531.1025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-25695479402.212929</v>
      </c>
      <c r="L4346" s="444">
        <f t="shared" ca="1" si="187"/>
        <v>-6192610535933.3154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-6192610535933.3154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-25802543899.722149</v>
      </c>
      <c r="L4347" s="444">
        <f t="shared" ca="1" si="187"/>
        <v>-6218413079833.0371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-6218413079833.0371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-25910054499.304321</v>
      </c>
      <c r="L4348" s="444">
        <f t="shared" ca="1" si="187"/>
        <v>-6244323134332.3418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-6244323134332.3418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-26018013059.71809</v>
      </c>
      <c r="L4349" s="444">
        <f t="shared" ca="1" si="187"/>
        <v>-6270341147392.0596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-6270341147392.0596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-26126421447.466915</v>
      </c>
      <c r="L4350" s="444">
        <f t="shared" ca="1" si="187"/>
        <v>-6296467568839.5264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-6296467568839.5264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-26235281536.83136</v>
      </c>
      <c r="L4351" s="444">
        <f t="shared" ca="1" si="187"/>
        <v>-6322702850376.3574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-6322702850376.3574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-26344595209.901489</v>
      </c>
      <c r="L4352" s="444">
        <f t="shared" ca="1" si="187"/>
        <v>-6349047445586.2588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-6349047445586.2588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-26454364356.609413</v>
      </c>
      <c r="L4353" s="444">
        <f t="shared" ca="1" si="187"/>
        <v>-6375501809942.8682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-6375501809942.8682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-26564590874.761951</v>
      </c>
      <c r="L4354" s="444">
        <f t="shared" ca="1" si="187"/>
        <v>-6402066400817.6299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-6402066400817.6299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-26675276670.073456</v>
      </c>
      <c r="L4355" s="444">
        <f t="shared" ca="1" si="187"/>
        <v>-6428741677487.7031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-6428741677487.7031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-26786423656.198761</v>
      </c>
      <c r="L4356" s="444">
        <f t="shared" ca="1" si="187"/>
        <v>-6455528101143.9023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-6455528101143.9023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-26898033754.766258</v>
      </c>
      <c r="L4357" s="444">
        <f t="shared" ca="1" si="187"/>
        <v>-6482426134898.6689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-6482426134898.6689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-27010108895.411121</v>
      </c>
      <c r="L4358" s="444">
        <f t="shared" ca="1" si="187"/>
        <v>-6509436243794.0801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-6509436243794.0801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-27122651015.808666</v>
      </c>
      <c r="L4359" s="444">
        <f t="shared" ca="1" si="187"/>
        <v>-6536558894809.8887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-6536558894809.8887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-27235662061.70787</v>
      </c>
      <c r="L4360" s="444">
        <f t="shared" ca="1" si="187"/>
        <v>-6563794556871.5967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-6563794556871.5967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-27349143986.964985</v>
      </c>
      <c r="L4361" s="444">
        <f t="shared" ca="1" si="187"/>
        <v>-6591143700858.5615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-6591143700858.5615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-27463098753.577339</v>
      </c>
      <c r="L4362" s="444">
        <f t="shared" ca="1" si="187"/>
        <v>-6618606799612.1387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-6618606799612.1387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-27577528331.717243</v>
      </c>
      <c r="L4363" s="444">
        <f t="shared" ca="1" si="187"/>
        <v>-6646184327943.8555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-6646184327943.8555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-27692434699.766064</v>
      </c>
      <c r="L4364" s="444">
        <f t="shared" ca="1" si="187"/>
        <v>-6673876762643.6211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-6673876762643.6211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-27807819844.348419</v>
      </c>
      <c r="L4365" s="444">
        <f t="shared" ca="1" si="187"/>
        <v>-6701684582487.9697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-6701684582487.9697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-27923685760.366539</v>
      </c>
      <c r="L4366" s="444">
        <f t="shared" ca="1" si="187"/>
        <v>-6729608268248.3359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-6729608268248.3359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-28040034451.034733</v>
      </c>
      <c r="L4367" s="444">
        <f t="shared" ca="1" si="187"/>
        <v>-6757648302699.3711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-6757648302699.3711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-28156867927.914047</v>
      </c>
      <c r="L4368" s="444">
        <f t="shared" ca="1" si="187"/>
        <v>-6785805170627.2852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-6785805170627.2852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-28274188210.947021</v>
      </c>
      <c r="L4369" s="444">
        <f t="shared" ca="1" si="187"/>
        <v>-6814079358838.2324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-6814079358838.2324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-28391997328.492634</v>
      </c>
      <c r="L4370" s="444">
        <f t="shared" ca="1" si="187"/>
        <v>-6842471356166.7246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-6842471356166.7246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-28510297317.361351</v>
      </c>
      <c r="L4371" s="444">
        <f t="shared" ca="1" si="187"/>
        <v>-6870981653484.0859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-6870981653484.0859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-28629090222.850353</v>
      </c>
      <c r="L4372" s="444">
        <f t="shared" ca="1" si="187"/>
        <v>-6899610743706.9365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-6899610743706.9365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-28748378098.778904</v>
      </c>
      <c r="L4373" s="444">
        <f t="shared" ca="1" si="187"/>
        <v>-6928359121805.7158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-6928359121805.7158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-28868163007.523815</v>
      </c>
      <c r="L4374" s="444">
        <f t="shared" ca="1" si="187"/>
        <v>-6957227284813.2393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-6957227284813.2393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-28988447020.055168</v>
      </c>
      <c r="L4375" s="444">
        <f t="shared" ca="1" si="187"/>
        <v>-6986215731833.2939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-6986215731833.2939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-29109232215.972054</v>
      </c>
      <c r="L4376" s="444">
        <f t="shared" ca="1" si="187"/>
        <v>-7015324964049.2656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-7015324964049.2656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-29230520683.538605</v>
      </c>
      <c r="L4377" s="444">
        <f t="shared" ca="1" si="187"/>
        <v>-7044555484732.8047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-7044555484732.8047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-29352314519.720016</v>
      </c>
      <c r="L4378" s="444">
        <f t="shared" ca="1" si="187"/>
        <v>-7073907799252.5244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-7073907799252.5244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-29474615830.218857</v>
      </c>
      <c r="L4379" s="444">
        <f t="shared" ca="1" si="187"/>
        <v>-7103382415082.7432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-7103382415082.7432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-29597426729.511425</v>
      </c>
      <c r="L4380" s="444">
        <f t="shared" ca="1" si="187"/>
        <v>-7132979841812.2549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-7132979841812.2549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-29720749340.884392</v>
      </c>
      <c r="L4381" s="444">
        <f t="shared" ca="1" si="187"/>
        <v>-7162700591153.1396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-7162700591153.1396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-29844585796.471416</v>
      </c>
      <c r="L4382" s="444">
        <f t="shared" ca="1" si="187"/>
        <v>-7192545176949.6113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-7192545176949.6113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-29968938237.290043</v>
      </c>
      <c r="L4383" s="444">
        <f t="shared" ca="1" si="187"/>
        <v>-7222514115186.9014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-7222514115186.9014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-30093808813.278759</v>
      </c>
      <c r="L4384" s="444">
        <f t="shared" ca="1" si="187"/>
        <v>-7252607924000.1797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-7252607924000.1797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-30219199683.33408</v>
      </c>
      <c r="L4385" s="444">
        <f t="shared" ca="1" si="187"/>
        <v>-7282827123683.5137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-7282827123683.5137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-30345113015.347977</v>
      </c>
      <c r="L4386" s="444">
        <f t="shared" ca="1" si="187"/>
        <v>-7313172236698.8613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-7313172236698.8613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-30471550986.245255</v>
      </c>
      <c r="L4387" s="444">
        <f t="shared" ca="1" si="187"/>
        <v>-7343643787685.1064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-7343643787685.1064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-30598515782.021282</v>
      </c>
      <c r="L4388" s="444">
        <f t="shared" ca="1" si="187"/>
        <v>-7374242303467.1279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-7374242303467.1279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-30726009597.779694</v>
      </c>
      <c r="L4389" s="444">
        <f t="shared" ca="1" si="187"/>
        <v>-7404968313064.9072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-7404968313064.9072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-30854034637.770447</v>
      </c>
      <c r="L4390" s="444">
        <f t="shared" ca="1" si="187"/>
        <v>-7435822347702.6777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-7435822347702.6777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-30982593115.427822</v>
      </c>
      <c r="L4391" s="444">
        <f t="shared" ca="1" si="187"/>
        <v>-7466804940818.1055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-7466804940818.1055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-31111687253.408775</v>
      </c>
      <c r="L4392" s="444">
        <f t="shared" ca="1" si="187"/>
        <v>-7497916628071.5146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-7497916628071.5146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-31241319283.63131</v>
      </c>
      <c r="L4393" s="444">
        <f t="shared" ca="1" si="187"/>
        <v>-7529157947355.1455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-7529157947355.1455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-31371491447.313107</v>
      </c>
      <c r="L4394" s="444">
        <f t="shared" ca="1" si="187"/>
        <v>-7560529438802.459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-7560529438802.459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-31502205995.01025</v>
      </c>
      <c r="L4395" s="444">
        <f t="shared" ca="1" si="187"/>
        <v>-7592031644797.4688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-7592031644797.4688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-31633465186.656124</v>
      </c>
      <c r="L4396" s="444">
        <f t="shared" ca="1" si="187"/>
        <v>-7623665109984.125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-7623665109984.125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-31765271291.600525</v>
      </c>
      <c r="L4397" s="444">
        <f t="shared" ca="1" si="187"/>
        <v>-7655430381275.7256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-7655430381275.7256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-31897626588.648861</v>
      </c>
      <c r="L4398" s="444">
        <f t="shared" ca="1" si="187"/>
        <v>-7687328007864.374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-7687328007864.374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-32030533366.101559</v>
      </c>
      <c r="L4399" s="444">
        <f t="shared" ca="1" si="187"/>
        <v>-7719358541230.4756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-7719358541230.4756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-32163993921.793644</v>
      </c>
      <c r="L4400" s="444">
        <f t="shared" ca="1" si="187"/>
        <v>-7751522535152.2695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-7751522535152.2695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-32298010563.134457</v>
      </c>
      <c r="L4401" s="444">
        <f t="shared" ca="1" si="187"/>
        <v>-7783820545715.4043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-7783820545715.4043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-32432585607.147518</v>
      </c>
      <c r="L4402" s="444">
        <f t="shared" ca="1" si="187"/>
        <v>-7816253131322.5518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-7816253131322.5518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-32567721380.510632</v>
      </c>
      <c r="L4403" s="444">
        <f t="shared" ca="1" si="187"/>
        <v>-7848820852703.0625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-7848820852703.0625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-32703420219.596092</v>
      </c>
      <c r="L4404" s="444">
        <f t="shared" ca="1" si="187"/>
        <v>-7881524272922.6582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-7881524272922.6582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-32839684470.511078</v>
      </c>
      <c r="L4405" s="444">
        <f t="shared" ca="1" si="187"/>
        <v>-7914363957393.1689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-7914363957393.1689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-32976516489.138203</v>
      </c>
      <c r="L4406" s="444">
        <f t="shared" ca="1" si="187"/>
        <v>-7947340473882.3076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-7947340473882.3076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-33113918641.176281</v>
      </c>
      <c r="L4407" s="444">
        <f t="shared" ca="1" si="187"/>
        <v>-7980454392523.4844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-7980454392523.4844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-33251893302.181187</v>
      </c>
      <c r="L4408" s="444">
        <f t="shared" ca="1" si="187"/>
        <v>-8013706285825.666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-8013706285825.666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-33390442857.606945</v>
      </c>
      <c r="L4409" s="444">
        <f t="shared" ca="1" si="187"/>
        <v>-8047096728683.2734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-8047096728683.2734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-33529569702.846973</v>
      </c>
      <c r="L4410" s="444">
        <f t="shared" ca="1" si="187"/>
        <v>-8080626298386.1201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-8080626298386.1201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-33669276243.275501</v>
      </c>
      <c r="L4411" s="444">
        <f t="shared" ca="1" si="187"/>
        <v>-8114295574629.3955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-8114295574629.3955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-33809564894.289146</v>
      </c>
      <c r="L4412" s="444">
        <f t="shared" ca="1" si="187"/>
        <v>-8148105139523.6846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-8148105139523.6846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-33950438081.348682</v>
      </c>
      <c r="L4413" s="444">
        <f t="shared" ca="1" si="187"/>
        <v>-8182055577605.0332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-8182055577605.0332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-34091898240.020977</v>
      </c>
      <c r="L4414" s="444">
        <f t="shared" ca="1" si="187"/>
        <v>-8216147475845.0537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-8216147475845.0537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-34233947816.021057</v>
      </c>
      <c r="L4415" s="444">
        <f t="shared" ca="1" si="187"/>
        <v>-8250381423661.0752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-8250381423661.0752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-34376589265.254486</v>
      </c>
      <c r="L4416" s="444">
        <f t="shared" ca="1" si="187"/>
        <v>-8284758012926.3301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-8284758012926.3301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-34519825053.859711</v>
      </c>
      <c r="L4417" s="444">
        <f t="shared" ca="1" si="187"/>
        <v>-8319277837980.1895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-8319277837980.1895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-34663657658.250786</v>
      </c>
      <c r="L4418" s="444">
        <f t="shared" ca="1" si="187"/>
        <v>-8353941495638.4404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-8353941495638.4404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-34808089565.160172</v>
      </c>
      <c r="L4419" s="444">
        <f t="shared" ca="1" si="187"/>
        <v>-8388749585203.6006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-8388749585203.6006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-34953123271.681671</v>
      </c>
      <c r="L4420" s="444">
        <f t="shared" ca="1" si="187"/>
        <v>-8423702708475.2822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-8423702708475.2822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-35098761285.313675</v>
      </c>
      <c r="L4421" s="444">
        <f t="shared" ca="1" si="187"/>
        <v>-8458801469760.5957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-8458801469760.5957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-35245006124.00248</v>
      </c>
      <c r="L4422" s="444">
        <f t="shared" ca="1" si="187"/>
        <v>-8494046475884.5986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-8494046475884.5986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-35391860316.185822</v>
      </c>
      <c r="L4423" s="444">
        <f t="shared" ca="1" si="187"/>
        <v>-8529438336200.7842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-8529438336200.7842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-35539326400.836601</v>
      </c>
      <c r="L4424" s="444">
        <f t="shared" ca="1" si="187"/>
        <v>-8564977662601.6211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-8564977662601.6211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-35687406927.50676</v>
      </c>
      <c r="L4425" s="444">
        <f t="shared" ca="1" si="187"/>
        <v>-8600665069529.1279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-8600665069529.1279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-35836104456.371368</v>
      </c>
      <c r="L4426" s="444">
        <f t="shared" ca="1" si="187"/>
        <v>-8636501173985.499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-8636501173985.499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-35985421558.272911</v>
      </c>
      <c r="L4427" s="444">
        <f t="shared" ca="1" si="187"/>
        <v>-8672486595543.7715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-8672486595543.7715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-36135360814.765717</v>
      </c>
      <c r="L4428" s="444">
        <f t="shared" ca="1" si="187"/>
        <v>-8708621956358.5371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-8708621956358.5371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-36285924818.160568</v>
      </c>
      <c r="L4429" s="444">
        <f t="shared" ca="1" si="187"/>
        <v>-8744907881176.6973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-8744907881176.6973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-36437116171.569572</v>
      </c>
      <c r="L4430" s="444">
        <f t="shared" ca="1" si="187"/>
        <v>-8781344997348.2666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-8781344997348.2666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-36588937488.951111</v>
      </c>
      <c r="L4431" s="444">
        <f t="shared" ca="1" si="187"/>
        <v>-8817933934837.2168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-8817933934837.2168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-36741391395.155067</v>
      </c>
      <c r="L4432" s="444">
        <f t="shared" ca="1" si="187"/>
        <v>-8854675326232.3711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-8854675326232.3711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-36894480525.968216</v>
      </c>
      <c r="L4433" s="444">
        <f t="shared" ca="1" si="187"/>
        <v>-8891569806758.3398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-8891569806758.3398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-37048207528.159752</v>
      </c>
      <c r="L4434" s="444">
        <f t="shared" ca="1" si="187"/>
        <v>-8928618014286.5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-8928618014286.5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-37202575059.527084</v>
      </c>
      <c r="L4435" s="444">
        <f t="shared" ca="1" si="187"/>
        <v>-8965820589346.0273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-8965820589346.0273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-37357585788.94178</v>
      </c>
      <c r="L4436" s="444">
        <f t="shared" ca="1" si="187"/>
        <v>-9003178175134.9688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-9003178175134.9688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-37513242396.395706</v>
      </c>
      <c r="L4437" s="444">
        <f t="shared" ca="1" si="187"/>
        <v>-9040691417531.3652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-9040691417531.3652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-37669547573.047356</v>
      </c>
      <c r="L4438" s="444">
        <f t="shared" ca="1" si="187"/>
        <v>-9078360965104.4121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-9078360965104.4121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-37826504021.268387</v>
      </c>
      <c r="L4439" s="444">
        <f t="shared" ca="1" si="187"/>
        <v>-9116187469125.6797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-9116187469125.6797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-37984114454.690331</v>
      </c>
      <c r="L4440" s="444">
        <f t="shared" ca="1" si="187"/>
        <v>-9154171583580.3691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-9154171583580.3691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-38142381598.251541</v>
      </c>
      <c r="L4441" s="444">
        <f t="shared" ca="1" si="187"/>
        <v>-9192313965178.6211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-9192313965178.6211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-38301308188.244255</v>
      </c>
      <c r="L4442" s="444">
        <f t="shared" ca="1" si="187"/>
        <v>-9230615273366.8652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-9230615273366.8652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-38460896972.361938</v>
      </c>
      <c r="L4443" s="444">
        <f t="shared" ca="1" si="187"/>
        <v>-9269076170339.2266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-9269076170339.2266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-38621150709.74678</v>
      </c>
      <c r="L4444" s="444">
        <f t="shared" ca="1" si="187"/>
        <v>-9307697321048.9727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-9307697321048.9727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-38782072171.037384</v>
      </c>
      <c r="L4445" s="444">
        <f t="shared" ca="1" si="187"/>
        <v>-9346479393220.0098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-9346479393220.0098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-38943664138.41671</v>
      </c>
      <c r="L4446" s="444">
        <f t="shared" ca="1" si="187"/>
        <v>-9385423057358.4258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-9385423057358.4258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-39105929405.66011</v>
      </c>
      <c r="L4447" s="444">
        <f t="shared" ca="1" si="187"/>
        <v>-9424528986764.0859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-9424528986764.0859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-39268870778.183693</v>
      </c>
      <c r="L4448" s="444">
        <f t="shared" ca="1" si="187"/>
        <v>-9463797857542.2695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-9463797857542.2695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-39432491073.092789</v>
      </c>
      <c r="L4449" s="444">
        <f t="shared" ca="1" si="187"/>
        <v>-9503230348615.3633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-9503230348615.3633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-39596793119.230682</v>
      </c>
      <c r="L4450" s="444">
        <f t="shared" ca="1" si="187"/>
        <v>-9542827141734.5938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-9542827141734.5938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-39761779757.22747</v>
      </c>
      <c r="L4451" s="444">
        <f t="shared" ca="1" si="187"/>
        <v>-9582588921491.8203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-9582588921491.8203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-39927453839.549248</v>
      </c>
      <c r="L4452" s="444">
        <f t="shared" ca="1" si="187"/>
        <v>-9622516375331.3691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-9622516375331.3691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-40093818230.547371</v>
      </c>
      <c r="L4453" s="444">
        <f t="shared" ca="1" si="187"/>
        <v>-9662610193561.916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-9662610193561.916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-40260875806.50798</v>
      </c>
      <c r="L4454" s="444">
        <f t="shared" ca="1" si="187"/>
        <v>-9702871069368.4238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-9702871069368.4238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-40428629455.701767</v>
      </c>
      <c r="L4455" s="444">
        <f t="shared" ca="1" si="187"/>
        <v>-9743299698824.125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-9743299698824.125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-40597082078.433853</v>
      </c>
      <c r="L4456" s="444">
        <f t="shared" ca="1" si="187"/>
        <v>-9783896780902.5586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-9783896780902.5586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-40766236587.093994</v>
      </c>
      <c r="L4457" s="444">
        <f t="shared" ca="1" si="187"/>
        <v>-9824663017489.6523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-9824663017489.6523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-40936095906.206886</v>
      </c>
      <c r="L4458" s="444">
        <f t="shared" ca="1" si="187"/>
        <v>-9865599113395.8594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-9865599113395.8594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-41106662972.48275</v>
      </c>
      <c r="L4459" s="444">
        <f t="shared" ca="1" si="187"/>
        <v>-9906705776368.3418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-9906705776368.3418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-41277940734.868088</v>
      </c>
      <c r="L4460" s="444">
        <f t="shared" ca="1" si="187"/>
        <v>-9947983717103.209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-9947983717103.209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-41449932154.596703</v>
      </c>
      <c r="L4461" s="444">
        <f t="shared" ca="1" si="187"/>
        <v>-9989433649257.8066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-9989433649257.8066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-41622640205.24086</v>
      </c>
      <c r="L4462" s="444">
        <f t="shared" ca="1" si="187"/>
        <v>-10031056289463.047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-10031056289463.047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-41796067872.762695</v>
      </c>
      <c r="L4463" s="444">
        <f t="shared" ca="1" si="187"/>
        <v>-10072852357335.809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-10072852357335.809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-41970218155.565872</v>
      </c>
      <c r="L4464" s="444">
        <f t="shared" ca="1" si="187"/>
        <v>-10114822575491.375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-10114822575491.375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-42145094064.547394</v>
      </c>
      <c r="L4465" s="444">
        <f t="shared" ca="1" si="187"/>
        <v>-10156967669555.922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-10156967669555.922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-42320698623.149673</v>
      </c>
      <c r="L4466" s="444">
        <f t="shared" ca="1" si="187"/>
        <v>-10199288368179.072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-10199288368179.072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-42497034867.412804</v>
      </c>
      <c r="L4467" s="444">
        <f t="shared" ca="1" si="187"/>
        <v>-10241785403046.484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-10241785403046.484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-42674105846.027016</v>
      </c>
      <c r="L4468" s="444">
        <f t="shared" ca="1" si="187"/>
        <v>-10284459508892.512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-10284459508892.512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-42851914620.385468</v>
      </c>
      <c r="L4469" s="444">
        <f t="shared" ca="1" si="187"/>
        <v>-10327311423512.896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-10327311423512.896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-43030464264.63707</v>
      </c>
      <c r="L4470" s="444">
        <f t="shared" ca="1" si="187"/>
        <v>-10370341887777.533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-10370341887777.533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-43209757865.739723</v>
      </c>
      <c r="L4471" s="444">
        <f t="shared" ca="1" si="187"/>
        <v>-10413551645643.273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-10413551645643.273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-43389798523.513641</v>
      </c>
      <c r="L4472" s="444">
        <f t="shared" ca="1" si="187"/>
        <v>-10456941444166.787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-10456941444166.787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-43570589350.694946</v>
      </c>
      <c r="L4473" s="444">
        <f t="shared" ca="1" si="187"/>
        <v>-10500512033517.482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-10500512033517.482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-43752133472.98951</v>
      </c>
      <c r="L4474" s="444">
        <f t="shared" ca="1" si="187"/>
        <v>-10544264166990.473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-10544264166990.473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-43934434029.126968</v>
      </c>
      <c r="L4475" s="444">
        <f t="shared" ca="1" si="187"/>
        <v>-10588198601019.6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-10588198601019.6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-44117494170.915001</v>
      </c>
      <c r="L4476" s="444">
        <f t="shared" ca="1" si="187"/>
        <v>-10632316095190.514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-10632316095190.514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-44301317063.293808</v>
      </c>
      <c r="L4477" s="444">
        <f t="shared" ca="1" si="187"/>
        <v>-10676617412253.807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-10676617412253.807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-44485905884.390862</v>
      </c>
      <c r="L4478" s="444">
        <f t="shared" ca="1" si="187"/>
        <v>-10721103318138.197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-10721103318138.197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-44671263825.575821</v>
      </c>
      <c r="L4479" s="444">
        <f t="shared" ca="1" si="187"/>
        <v>-10765774581963.773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-10765774581963.773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-44857394091.515724</v>
      </c>
      <c r="L4480" s="444">
        <f t="shared" ca="1" si="187"/>
        <v>-10810631976055.289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-10810631976055.289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-45044299900.23037</v>
      </c>
      <c r="L4481" s="444">
        <f t="shared" ca="1" si="187"/>
        <v>-10855676275955.52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-10855676275955.52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-45231984483.147995</v>
      </c>
      <c r="L4482" s="444">
        <f t="shared" ca="1" si="187"/>
        <v>-10900908260438.668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-10900908260438.668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-45420451085.161118</v>
      </c>
      <c r="L4483" s="444">
        <f t="shared" ca="1" si="187"/>
        <v>-10946328711523.828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-10946328711523.828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-45609702964.682617</v>
      </c>
      <c r="L4484" s="444">
        <f t="shared" ca="1" si="187"/>
        <v>-10991938414488.512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-10991938414488.512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-45799743393.702133</v>
      </c>
      <c r="L4485" s="444">
        <f t="shared" ca="1" si="187"/>
        <v>-11037738157882.213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-11037738157882.213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-45990575657.842552</v>
      </c>
      <c r="L4486" s="444">
        <f t="shared" ca="1" si="187"/>
        <v>-11083728733540.055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-11083728733540.055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-46182203056.416893</v>
      </c>
      <c r="L4487" s="444">
        <f t="shared" ca="1" si="187"/>
        <v>-11129910936596.471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-11129910936596.471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-46374628902.485291</v>
      </c>
      <c r="L4488" s="444">
        <f t="shared" ca="1" si="187"/>
        <v>-11176285565498.955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-11176285565498.955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-46567856522.912315</v>
      </c>
      <c r="L4489" s="444">
        <f t="shared" ca="1" si="187"/>
        <v>-11222853422021.867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-11222853422021.867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-46761889258.424446</v>
      </c>
      <c r="L4490" s="444">
        <f t="shared" ca="1" si="187"/>
        <v>-11269615311280.291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-11269615311280.291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-46956730463.667877</v>
      </c>
      <c r="L4491" s="444">
        <f t="shared" ca="1" si="187"/>
        <v>-11316572041743.959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-11316572041743.959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-47152383507.266495</v>
      </c>
      <c r="L4492" s="444">
        <f t="shared" ca="1" si="187"/>
        <v>-11363724425251.225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-11363724425251.225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-47348851771.880104</v>
      </c>
      <c r="L4493" s="444">
        <f t="shared" ca="1" si="187"/>
        <v>-11411073277023.105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-11411073277023.105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-47546138654.262939</v>
      </c>
      <c r="L4494" s="444">
        <f t="shared" ca="1" si="187"/>
        <v>-11458619415677.369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-11458619415677.369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-47744247565.322372</v>
      </c>
      <c r="L4495" s="444">
        <f t="shared" ca="1" si="187"/>
        <v>-11506363663242.691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-11506363663242.691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-47943181930.177879</v>
      </c>
      <c r="L4496" s="444">
        <f t="shared" ca="1" si="187"/>
        <v>-11554306845172.869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-11554306845172.869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-48142945188.220291</v>
      </c>
      <c r="L4497" s="444">
        <f t="shared" ca="1" si="187"/>
        <v>-11602449790361.09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-11602449790361.09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-48343540793.171204</v>
      </c>
      <c r="L4498" s="444">
        <f t="shared" ca="1" si="187"/>
        <v>-11650793331154.262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-11650793331154.262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-48544972213.142754</v>
      </c>
      <c r="L4499" s="444">
        <f t="shared" ca="1" si="187"/>
        <v>-11699338303367.404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-11699338303367.404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-48747242930.697517</v>
      </c>
      <c r="L4500" s="444">
        <f t="shared" ca="1" si="187"/>
        <v>-11748085546298.102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-11748085546298.102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-48950356442.908752</v>
      </c>
      <c r="L4501" s="444">
        <f t="shared" ca="1" si="187"/>
        <v>-11797035902741.01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-11797035902741.01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-49154316261.420876</v>
      </c>
      <c r="L4502" s="444">
        <f t="shared" ca="1" si="187"/>
        <v>-11846190219002.43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-11846190219002.43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-49359125912.510124</v>
      </c>
      <c r="L4503" s="444">
        <f t="shared" ca="1" si="187"/>
        <v>-11895549344914.939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-11895549344914.939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-49564788937.145584</v>
      </c>
      <c r="L4504" s="444">
        <f t="shared" ca="1" si="187"/>
        <v>-11945114133852.086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-11945114133852.086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-49771308891.050354</v>
      </c>
      <c r="L4505" s="444">
        <f t="shared" ca="1" si="187"/>
        <v>-11994885442743.137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-11994885442743.137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-49978689344.763069</v>
      </c>
      <c r="L4506" s="444">
        <f t="shared" ca="1" si="187"/>
        <v>-12044864132087.9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-12044864132087.9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-50186933883.699585</v>
      </c>
      <c r="L4507" s="444">
        <f t="shared" ca="1" si="187"/>
        <v>-12095051065971.6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-12095051065971.6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-50396046108.214996</v>
      </c>
      <c r="L4508" s="444">
        <f t="shared" ca="1" si="187"/>
        <v>-12145447112079.814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-12145447112079.814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-50606029633.665894</v>
      </c>
      <c r="L4509" s="444">
        <f t="shared" ca="1" si="187"/>
        <v>-12196053141713.48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-12196053141713.48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-50816888090.472832</v>
      </c>
      <c r="L4510" s="444">
        <f t="shared" ca="1" si="187"/>
        <v>-12246870029803.953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-12246870029803.953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-51028625124.183136</v>
      </c>
      <c r="L4511" s="444">
        <f t="shared" ca="1" si="187"/>
        <v>-12297898654928.137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-12297898654928.137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-51241244395.533905</v>
      </c>
      <c r="L4512" s="444">
        <f t="shared" ca="1" si="187"/>
        <v>-12349139899323.67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-12349139899323.67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-51454749580.515289</v>
      </c>
      <c r="L4513" s="444">
        <f t="shared" ca="1" si="187"/>
        <v>-12400594648904.186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-12400594648904.186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-51669144370.434105</v>
      </c>
      <c r="L4514" s="444">
        <f t="shared" ca="1" si="187"/>
        <v>-12452263793274.619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-12452263793274.619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-51884432471.977577</v>
      </c>
      <c r="L4515" s="444">
        <f t="shared" ca="1" si="187"/>
        <v>-12504148225746.598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-12504148225746.598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-52100617607.277489</v>
      </c>
      <c r="L4516" s="444">
        <f t="shared" ca="1" si="187"/>
        <v>-12556248843353.875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-12556248843353.875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-52317703513.97448</v>
      </c>
      <c r="L4517" s="444">
        <f t="shared" ca="1" si="187"/>
        <v>-12608566546867.85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-12608566546867.85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-52535693945.282707</v>
      </c>
      <c r="L4518" s="444">
        <f t="shared" ca="1" si="187"/>
        <v>-12661102240813.133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-12661102240813.133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-52754592670.054718</v>
      </c>
      <c r="L4519" s="444">
        <f t="shared" ca="1" si="187"/>
        <v>-12713856833483.188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-12713856833483.188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-52974403472.846611</v>
      </c>
      <c r="L4520" s="444">
        <f t="shared" ca="1" si="187"/>
        <v>-12766831236956.033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-12766831236956.033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-53195130153.983475</v>
      </c>
      <c r="L4521" s="444">
        <f t="shared" ca="1" si="187"/>
        <v>-12820026367110.018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-12820026367110.018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-53416776529.625076</v>
      </c>
      <c r="L4522" s="444">
        <f t="shared" ca="1" si="187"/>
        <v>-12873443143639.643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-12873443143639.643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-53639346431.831841</v>
      </c>
      <c r="L4523" s="444">
        <f t="shared" ca="1" si="187"/>
        <v>-12927082490071.475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-12927082490071.475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-53862843708.631142</v>
      </c>
      <c r="L4524" s="444">
        <f t="shared" ca="1" si="187"/>
        <v>-12980945333780.105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-12980945333780.105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-54087272224.083771</v>
      </c>
      <c r="L4525" s="444">
        <f t="shared" ca="1" si="187"/>
        <v>-13035032606004.189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-13035032606004.189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-54312635858.350792</v>
      </c>
      <c r="L4526" s="444">
        <f t="shared" ca="1" si="187"/>
        <v>-13089345241862.541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-13089345241862.541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-54538938507.76059</v>
      </c>
      <c r="L4527" s="444">
        <f t="shared" ca="1" si="187"/>
        <v>-13143884180370.301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-13143884180370.301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-54766184084.876251</v>
      </c>
      <c r="L4528" s="444">
        <f t="shared" ca="1" si="187"/>
        <v>-13198650364455.178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-13198650364455.178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-54994376518.56324</v>
      </c>
      <c r="L4529" s="444">
        <f t="shared" ca="1" si="187"/>
        <v>-13253644740973.74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-13253644740973.74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-55223519754.057251</v>
      </c>
      <c r="L4530" s="444">
        <f t="shared" ca="1" si="187"/>
        <v>-13308868260727.797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-13308868260727.797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-55453617753.032486</v>
      </c>
      <c r="L4531" s="444">
        <f t="shared" ca="1" si="187"/>
        <v>-13364321878480.83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-13364321878480.83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-55684674493.670128</v>
      </c>
      <c r="L4532" s="444">
        <f t="shared" ca="1" si="187"/>
        <v>-13420006552974.5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-13420006552974.5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-55916693970.727081</v>
      </c>
      <c r="L4533" s="444">
        <f t="shared" ca="1" si="187"/>
        <v>-13475923246945.227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-13475923246945.227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-56149680195.60511</v>
      </c>
      <c r="L4534" s="444">
        <f t="shared" ca="1" si="187"/>
        <v>-13532072927140.832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-13532072927140.832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-56383637196.420135</v>
      </c>
      <c r="L4535" s="444">
        <f t="shared" ca="1" si="187"/>
        <v>-13588456564337.252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-13588456564337.252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-56618569018.071884</v>
      </c>
      <c r="L4536" s="444">
        <f t="shared" ca="1" si="187"/>
        <v>-13645075133355.324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-13645075133355.324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-56854479722.31385</v>
      </c>
      <c r="L4537" s="444">
        <f t="shared" ca="1" si="187"/>
        <v>-13701929613077.639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-13701929613077.639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-57091373387.823494</v>
      </c>
      <c r="L4538" s="444">
        <f t="shared" ca="1" si="187"/>
        <v>-13759020986465.463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-13759020986465.463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-57329254110.272758</v>
      </c>
      <c r="L4539" s="444">
        <f t="shared" ca="1" si="187"/>
        <v>-13816350240575.736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-13816350240575.736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-57568126002.398903</v>
      </c>
      <c r="L4540" s="444">
        <f t="shared" ca="1" si="187"/>
        <v>-13873918366578.135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-13873918366578.135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-57807993194.075554</v>
      </c>
      <c r="L4541" s="444">
        <f t="shared" ca="1" si="187"/>
        <v>-13931726359772.211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-13931726359772.211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-58048859832.384209</v>
      </c>
      <c r="L4542" s="444">
        <f t="shared" ca="1" si="187"/>
        <v>-13989775219604.596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-13989775219604.596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-58290730081.685814</v>
      </c>
      <c r="L4543" s="444">
        <f t="shared" ca="1" si="187"/>
        <v>-14048065949686.281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-14048065949686.281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-58533608123.692833</v>
      </c>
      <c r="L4544" s="444">
        <f t="shared" ca="1" si="187"/>
        <v>-14106599557809.975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-14106599557809.975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-58777498157.541557</v>
      </c>
      <c r="L4545" s="444">
        <f t="shared" ca="1" si="187"/>
        <v>-14165377055967.516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-14165377055967.516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-59022404399.864639</v>
      </c>
      <c r="L4546" s="444">
        <f t="shared" ca="1" si="187"/>
        <v>-14224399460367.381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-14224399460367.381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-59268331084.864082</v>
      </c>
      <c r="L4547" s="444">
        <f t="shared" ca="1" si="187"/>
        <v>-14283667791452.244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-14283667791452.244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-59515282464.384346</v>
      </c>
      <c r="L4548" s="444">
        <f t="shared" ca="1" si="187"/>
        <v>-14343183073916.629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-14343183073916.629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-59763262807.985954</v>
      </c>
      <c r="L4549" s="444">
        <f t="shared" ca="1" si="187"/>
        <v>-14402946336724.615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-14402946336724.615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-60012276403.019226</v>
      </c>
      <c r="L4550" s="444">
        <f t="shared" ca="1" si="187"/>
        <v>-14462958613127.635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-14462958613127.635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-60262327554.698479</v>
      </c>
      <c r="L4551" s="444">
        <f t="shared" ca="1" si="187"/>
        <v>-14523220940682.334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-14523220940682.334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-60513420586.176392</v>
      </c>
      <c r="L4552" s="444">
        <f t="shared" ca="1" si="187"/>
        <v>-14583734361268.51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-14583734361268.51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-60765559838.61879</v>
      </c>
      <c r="L4553" s="444">
        <f t="shared" ca="1" si="187"/>
        <v>-14644499921107.129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-14644499921107.129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-61018749671.279709</v>
      </c>
      <c r="L4554" s="444">
        <f t="shared" ca="1" si="187"/>
        <v>-14705518670778.408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-14705518670778.408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-61272994461.576706</v>
      </c>
      <c r="L4555" s="444">
        <f t="shared" ca="1" si="187"/>
        <v>-14766791665239.984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-14766791665239.984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-61528298605.166595</v>
      </c>
      <c r="L4556" s="444">
        <f t="shared" ca="1" si="187"/>
        <v>-14828319963845.15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-14828319963845.15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-61784666516.021461</v>
      </c>
      <c r="L4557" s="444">
        <f t="shared" ca="1" si="187"/>
        <v>-14890104630361.172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-14890104630361.172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-62042102626.504883</v>
      </c>
      <c r="L4558" s="444">
        <f t="shared" ca="1" si="187"/>
        <v>-14952146732987.676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-14952146732987.676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-62300611387.448647</v>
      </c>
      <c r="L4559" s="444">
        <f t="shared" ca="1" si="187"/>
        <v>-15014447344375.125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-15014447344375.125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-62560197268.229683</v>
      </c>
      <c r="L4560" s="444">
        <f t="shared" ca="1" si="187"/>
        <v>-15077007541643.355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-15077007541643.355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-62820864756.847313</v>
      </c>
      <c r="L4561" s="444">
        <f t="shared" ca="1" si="187"/>
        <v>-15139828406400.203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-15139828406400.203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-63082618360.000847</v>
      </c>
      <c r="L4562" s="444">
        <f t="shared" ca="1" si="187"/>
        <v>-15202911024760.203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-15202911024760.203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-63345462603.167511</v>
      </c>
      <c r="L4563" s="444">
        <f t="shared" ca="1" si="187"/>
        <v>-15266256487363.371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-15266256487363.371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-63609402030.680702</v>
      </c>
      <c r="L4564" s="444">
        <f t="shared" ca="1" si="187"/>
        <v>-15329865889394.053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-15329865889394.053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-63874441205.808556</v>
      </c>
      <c r="L4565" s="444">
        <f t="shared" ca="1" si="187"/>
        <v>-15393740330599.861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-15393740330599.861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-64140584710.832756</v>
      </c>
      <c r="L4566" s="444">
        <f t="shared" ca="1" si="187"/>
        <v>-15457880915310.693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-15457880915310.693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-64407837147.127899</v>
      </c>
      <c r="L4567" s="444">
        <f t="shared" ca="1" si="187"/>
        <v>-15522288752457.82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-15522288752457.82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-64676203135.240913</v>
      </c>
      <c r="L4568" s="444">
        <f t="shared" ca="1" si="187"/>
        <v>-15586964955593.061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-15586964955593.061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-64945687314.971085</v>
      </c>
      <c r="L4569" s="444">
        <f t="shared" ca="1" si="187"/>
        <v>-15651910642908.031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-15651910642908.031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-65216294345.450127</v>
      </c>
      <c r="L4570" s="444">
        <f t="shared" ca="1" si="187"/>
        <v>-15717126937253.48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-15717126937253.48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-65488028905.222824</v>
      </c>
      <c r="L4571" s="444">
        <f t="shared" ca="1" si="187"/>
        <v>-15782614966158.703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-15782614966158.703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-65760895692.327934</v>
      </c>
      <c r="L4572" s="444">
        <f t="shared" ca="1" si="187"/>
        <v>-15848375861851.031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-15848375861851.031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-66034899424.379295</v>
      </c>
      <c r="L4573" s="444">
        <f t="shared" ca="1" si="187"/>
        <v>-15914410761275.41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-15914410761275.41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-66310044838.647545</v>
      </c>
      <c r="L4574" s="444">
        <f t="shared" ca="1" si="187"/>
        <v>-15980720806114.059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-15980720806114.059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-66586336692.141907</v>
      </c>
      <c r="L4575" s="444">
        <f t="shared" ca="1" si="187"/>
        <v>-16047307142806.201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-16047307142806.201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-66863779761.692505</v>
      </c>
      <c r="L4576" s="444">
        <f t="shared" ca="1" si="187"/>
        <v>-16114170922567.895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-16114170922567.895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-67142378844.03289</v>
      </c>
      <c r="L4577" s="444">
        <f t="shared" ca="1" si="187"/>
        <v>-16181313301411.928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-16181313301411.928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-67422138755.883034</v>
      </c>
      <c r="L4578" s="444">
        <f t="shared" ca="1" si="187"/>
        <v>-16248735440167.811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-16248735440167.811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-67703064334.032539</v>
      </c>
      <c r="L4579" s="444">
        <f t="shared" ca="1" si="187"/>
        <v>-16316438504501.844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-16316438504501.844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-67985160435.424347</v>
      </c>
      <c r="L4580" s="444">
        <f t="shared" ca="1" si="187"/>
        <v>-16384423664937.268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-16384423664937.268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-68268431937.238609</v>
      </c>
      <c r="L4581" s="444">
        <f t="shared" ca="1" si="187"/>
        <v>-16452692096874.506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-16452692096874.506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-68552883736.977104</v>
      </c>
      <c r="L4582" s="444">
        <f t="shared" ca="1" si="187"/>
        <v>-16521244980611.482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-16521244980611.482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-68838520752.547852</v>
      </c>
      <c r="L4583" s="444">
        <f t="shared" ca="1" si="187"/>
        <v>-16590083501364.031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-16590083501364.031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-69125347922.350128</v>
      </c>
      <c r="L4584" s="444">
        <f t="shared" ca="1" si="187"/>
        <v>-16659208849286.381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-16659208849286.381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-69413370205.359909</v>
      </c>
      <c r="L4585" s="444">
        <f t="shared" ca="1" si="187"/>
        <v>-16728622219491.74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-16728622219491.74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-69702592581.215576</v>
      </c>
      <c r="L4586" s="444">
        <f t="shared" ca="1" si="187"/>
        <v>-16798324812072.955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-16798324812072.955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-69993020050.303986</v>
      </c>
      <c r="L4587" s="444">
        <f t="shared" ca="1" si="187"/>
        <v>-16868317832123.26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-16868317832123.26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-70284657633.846909</v>
      </c>
      <c r="L4588" s="444">
        <f t="shared" ca="1" si="187"/>
        <v>-16938602489757.107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-16938602489757.107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-70577510373.987946</v>
      </c>
      <c r="L4589" s="444">
        <f t="shared" ca="1" si="187"/>
        <v>-17009180000131.096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-17009180000131.096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-70871583333.879562</v>
      </c>
      <c r="L4590" s="444">
        <f t="shared" ca="1" si="187"/>
        <v>-17080051583464.975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-17080051583464.975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-71166881597.770721</v>
      </c>
      <c r="L4591" s="444">
        <f t="shared" ca="1" si="187"/>
        <v>-17151218465062.746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-17151218465062.746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-71463410271.094772</v>
      </c>
      <c r="L4592" s="444">
        <f t="shared" ca="1" si="187"/>
        <v>-17222681875333.842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-17222681875333.842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-71761174480.557678</v>
      </c>
      <c r="L4593" s="444">
        <f t="shared" ca="1" si="187"/>
        <v>-17294443049814.4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-17294443049814.4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-72060179374.226669</v>
      </c>
      <c r="L4594" s="444">
        <f t="shared" ca="1" si="187"/>
        <v>-17366503229188.627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-17366503229188.627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-72360430121.619293</v>
      </c>
      <c r="L4595" s="444">
        <f t="shared" ca="1" si="187"/>
        <v>-17438863659310.246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-17438863659310.246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-72661931913.792679</v>
      </c>
      <c r="L4596" s="444">
        <f t="shared" ca="1" si="187"/>
        <v>-17511525591224.039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-17511525591224.039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-72964689963.433502</v>
      </c>
      <c r="L4597" s="444">
        <f t="shared" ca="1" si="187"/>
        <v>-17584490281187.473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-17584490281187.473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-73268709504.9478</v>
      </c>
      <c r="L4598" s="444">
        <f t="shared" ref="L4598:L4852" ca="1" si="192">I4598-J4598+K4598</f>
        <v>-17657758990692.422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-17657758990692.422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-73573995794.551758</v>
      </c>
      <c r="L4599" s="444">
        <f t="shared" ca="1" si="192"/>
        <v>-17731332986486.973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-17731332986486.973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-73880554110.362381</v>
      </c>
      <c r="L4600" s="444">
        <f t="shared" ca="1" si="192"/>
        <v>-17805213540597.336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-17805213540597.336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-74188389752.488892</v>
      </c>
      <c r="L4601" s="444">
        <f t="shared" ca="1" si="192"/>
        <v>-17879401930349.824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-17879401930349.824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-74497508043.124268</v>
      </c>
      <c r="L4602" s="444">
        <f t="shared" ca="1" si="192"/>
        <v>-17953899438392.949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-17953899438392.949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-74807914326.637283</v>
      </c>
      <c r="L4603" s="444">
        <f t="shared" ca="1" si="192"/>
        <v>-18028707352719.586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-18028707352719.586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-75119613969.664948</v>
      </c>
      <c r="L4604" s="444">
        <f t="shared" ca="1" si="192"/>
        <v>-18103826966689.25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-18103826966689.25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-75432612361.2052</v>
      </c>
      <c r="L4605" s="444">
        <f t="shared" ca="1" si="192"/>
        <v>-18179259579050.457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-18179259579050.457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-75746914912.710236</v>
      </c>
      <c r="L4606" s="444">
        <f t="shared" ca="1" si="192"/>
        <v>-18255006493963.168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-18255006493963.168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-76062527058.179871</v>
      </c>
      <c r="L4607" s="444">
        <f t="shared" ca="1" si="192"/>
        <v>-18331069021021.348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-18331069021021.348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-76379454254.255615</v>
      </c>
      <c r="L4608" s="444">
        <f t="shared" ca="1" si="192"/>
        <v>-18407448475275.602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-18407448475275.602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-76697701980.315002</v>
      </c>
      <c r="L4609" s="444">
        <f t="shared" ca="1" si="192"/>
        <v>-18484146177255.918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-18484146177255.918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-77017275738.56633</v>
      </c>
      <c r="L4610" s="444">
        <f t="shared" ca="1" si="192"/>
        <v>-18561163452994.484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-18561163452994.484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-77338181054.143677</v>
      </c>
      <c r="L4611" s="444">
        <f t="shared" ca="1" si="192"/>
        <v>-18638501634048.629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-18638501634048.629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-77660423475.202621</v>
      </c>
      <c r="L4612" s="444">
        <f t="shared" ca="1" si="192"/>
        <v>-18716162057523.832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-18716162057523.832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-77984008573.015961</v>
      </c>
      <c r="L4613" s="444">
        <f t="shared" ca="1" si="192"/>
        <v>-18794146066096.848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-18794146066096.848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-78308941942.07019</v>
      </c>
      <c r="L4614" s="444">
        <f t="shared" ca="1" si="192"/>
        <v>-18872455008038.918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-18872455008038.918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-78635229200.162155</v>
      </c>
      <c r="L4615" s="444">
        <f t="shared" ca="1" si="192"/>
        <v>-18951090237239.082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-18951090237239.082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-78962875988.49617</v>
      </c>
      <c r="L4616" s="444">
        <f t="shared" ca="1" si="192"/>
        <v>-19030053113227.578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-19030053113227.578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-79291887971.78157</v>
      </c>
      <c r="L4617" s="444">
        <f t="shared" ca="1" si="192"/>
        <v>-19109345001199.359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-19109345001199.359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-79622270838.330658</v>
      </c>
      <c r="L4618" s="444">
        <f t="shared" ca="1" si="192"/>
        <v>-19188967272037.691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-19188967272037.691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-79954030300.157043</v>
      </c>
      <c r="L4619" s="444">
        <f t="shared" ca="1" si="192"/>
        <v>-19268921302337.848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-19268921302337.848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-80287172093.074371</v>
      </c>
      <c r="L4620" s="444">
        <f t="shared" ca="1" si="192"/>
        <v>-19349208474430.922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-19349208474430.922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-80621701976.795502</v>
      </c>
      <c r="L4621" s="444">
        <f t="shared" ca="1" si="192"/>
        <v>-19429830176407.719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-19429830176407.719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-80957625735.032166</v>
      </c>
      <c r="L4622" s="444">
        <f t="shared" ca="1" si="192"/>
        <v>-19510787802142.75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-19510787802142.75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-81294949175.594788</v>
      </c>
      <c r="L4623" s="444">
        <f t="shared" ca="1" si="192"/>
        <v>-19592082751318.344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-19592082751318.344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-81633678130.493103</v>
      </c>
      <c r="L4624" s="444">
        <f t="shared" ca="1" si="192"/>
        <v>-19673716429448.836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-19673716429448.836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-81973818456.036819</v>
      </c>
      <c r="L4625" s="444">
        <f t="shared" ca="1" si="192"/>
        <v>-19755690247904.871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-19755690247904.871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-82315376032.936966</v>
      </c>
      <c r="L4626" s="444">
        <f t="shared" ca="1" si="192"/>
        <v>-19838005623937.809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-19838005623937.809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-82658356766.407532</v>
      </c>
      <c r="L4627" s="444">
        <f t="shared" ca="1" si="192"/>
        <v>-19920663980704.215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-19920663980704.215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-83002766586.267563</v>
      </c>
      <c r="L4628" s="444">
        <f t="shared" ca="1" si="192"/>
        <v>-20003666747290.48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-20003666747290.48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-83348611447.043671</v>
      </c>
      <c r="L4629" s="444">
        <f t="shared" ca="1" si="192"/>
        <v>-20087015358737.523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-20087015358737.523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-83695897328.073013</v>
      </c>
      <c r="L4630" s="444">
        <f t="shared" ca="1" si="192"/>
        <v>-20170711256065.598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-20170711256065.598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-84044630233.606659</v>
      </c>
      <c r="L4631" s="444">
        <f t="shared" ca="1" si="192"/>
        <v>-20254755886299.203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-20254755886299.203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-84394816192.913345</v>
      </c>
      <c r="L4632" s="444">
        <f t="shared" ca="1" si="192"/>
        <v>-20339150702492.117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-20339150702492.117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-84746461260.38382</v>
      </c>
      <c r="L4633" s="444">
        <f t="shared" ca="1" si="192"/>
        <v>-20423897163752.5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-20423897163752.5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-85099571515.635422</v>
      </c>
      <c r="L4634" s="444">
        <f t="shared" ca="1" si="192"/>
        <v>-20508996735268.137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-20508996735268.137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-85454153063.617233</v>
      </c>
      <c r="L4635" s="444">
        <f t="shared" ca="1" si="192"/>
        <v>-20594450888331.754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-20594450888331.754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-85810212034.715637</v>
      </c>
      <c r="L4636" s="444">
        <f t="shared" ca="1" si="192"/>
        <v>-20680261100366.469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-20680261100366.469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-86167754584.860291</v>
      </c>
      <c r="L4637" s="444">
        <f t="shared" ca="1" si="192"/>
        <v>-20766428854951.328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-20766428854951.328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-86526786895.630539</v>
      </c>
      <c r="L4638" s="444">
        <f t="shared" ca="1" si="192"/>
        <v>-20852955641846.957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-20852955641846.957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-86887315174.36232</v>
      </c>
      <c r="L4639" s="444">
        <f t="shared" ca="1" si="192"/>
        <v>-20939842957021.32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-20939842957021.32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-87249345654.255493</v>
      </c>
      <c r="L4640" s="444">
        <f t="shared" ca="1" si="192"/>
        <v>-21027092302675.574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-21027092302675.574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-87612884594.481552</v>
      </c>
      <c r="L4641" s="444">
        <f t="shared" ca="1" si="192"/>
        <v>-21114705187270.055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-21114705187270.055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-87977938280.291901</v>
      </c>
      <c r="L4642" s="444">
        <f t="shared" ca="1" si="192"/>
        <v>-21202683125550.348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-21202683125550.348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-88344513023.12645</v>
      </c>
      <c r="L4643" s="444">
        <f t="shared" ca="1" si="192"/>
        <v>-21291027638573.473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-21291027638573.473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-88712615160.722809</v>
      </c>
      <c r="L4644" s="444">
        <f t="shared" ca="1" si="192"/>
        <v>-21379740253734.195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-21379740253734.195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-89082251057.225815</v>
      </c>
      <c r="L4645" s="444">
        <f t="shared" ca="1" si="192"/>
        <v>-21468822504791.422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-21468822504791.422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-89453427103.297592</v>
      </c>
      <c r="L4646" s="444">
        <f t="shared" ca="1" si="192"/>
        <v>-21558275931894.719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-21558275931894.719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-89826149716.227997</v>
      </c>
      <c r="L4647" s="444">
        <f t="shared" ca="1" si="192"/>
        <v>-21648102081610.945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-21648102081610.945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-90200425340.045609</v>
      </c>
      <c r="L4648" s="444">
        <f t="shared" ca="1" si="192"/>
        <v>-21738302506950.992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-21738302506950.992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-90576260445.629135</v>
      </c>
      <c r="L4649" s="444">
        <f t="shared" ca="1" si="192"/>
        <v>-21828878767396.621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-21828878767396.621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-90953661530.81926</v>
      </c>
      <c r="L4650" s="444">
        <f t="shared" ca="1" si="192"/>
        <v>-21919832428927.441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-21919832428927.441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-91332635120.531006</v>
      </c>
      <c r="L4651" s="444">
        <f t="shared" ca="1" si="192"/>
        <v>-22011165064047.973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-22011165064047.973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-91713187766.866547</v>
      </c>
      <c r="L4652" s="444">
        <f t="shared" ca="1" si="192"/>
        <v>-22102878251814.84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-22102878251814.84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-92095326049.2285</v>
      </c>
      <c r="L4653" s="444">
        <f t="shared" ca="1" si="192"/>
        <v>-22194973577864.066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-22194973577864.066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-92479056574.433609</v>
      </c>
      <c r="L4654" s="444">
        <f t="shared" ca="1" si="192"/>
        <v>-22287452634438.5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-22287452634438.5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-92864385976.827087</v>
      </c>
      <c r="L4655" s="444">
        <f t="shared" ca="1" si="192"/>
        <v>-22380317020415.328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-22380317020415.328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-93251320918.397202</v>
      </c>
      <c r="L4656" s="444">
        <f t="shared" ca="1" si="192"/>
        <v>-22473568341333.727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-22473568341333.727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-93639868088.890533</v>
      </c>
      <c r="L4657" s="444">
        <f t="shared" ca="1" si="192"/>
        <v>-22567208209422.617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-22567208209422.617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-94030034205.927567</v>
      </c>
      <c r="L4658" s="444">
        <f t="shared" ca="1" si="192"/>
        <v>-22661238243628.543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-22661238243628.543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-94421826015.118927</v>
      </c>
      <c r="L4659" s="444">
        <f t="shared" ca="1" si="192"/>
        <v>-22755660069643.66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-22755660069643.66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-94815250290.181915</v>
      </c>
      <c r="L4660" s="444">
        <f t="shared" ca="1" si="192"/>
        <v>-22850475319933.844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-22850475319933.844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-95210313833.057678</v>
      </c>
      <c r="L4661" s="444">
        <f t="shared" ca="1" si="192"/>
        <v>-22945685633766.902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-22945685633766.902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-95607023474.028763</v>
      </c>
      <c r="L4662" s="444">
        <f t="shared" ca="1" si="192"/>
        <v>-23041292657240.93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-23041292657240.93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-96005386071.837204</v>
      </c>
      <c r="L4663" s="444">
        <f t="shared" ca="1" si="192"/>
        <v>-23137298043312.766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-23137298043312.766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-96405408513.803192</v>
      </c>
      <c r="L4664" s="444">
        <f t="shared" ca="1" si="192"/>
        <v>-23233703451826.57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-23233703451826.57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-96807097715.944046</v>
      </c>
      <c r="L4665" s="444">
        <f t="shared" ca="1" si="192"/>
        <v>-23330510549542.516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-23330510549542.516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-97210460623.093811</v>
      </c>
      <c r="L4666" s="444">
        <f t="shared" ca="1" si="192"/>
        <v>-23427721010165.609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-23427721010165.609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-97615504209.023376</v>
      </c>
      <c r="L4667" s="444">
        <f t="shared" ca="1" si="192"/>
        <v>-23525336514374.633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-23525336514374.633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-98022235476.560974</v>
      </c>
      <c r="L4668" s="444">
        <f t="shared" ca="1" si="192"/>
        <v>-23623358749851.195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-23623358749851.195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-98430661457.713318</v>
      </c>
      <c r="L4669" s="444">
        <f t="shared" ca="1" si="192"/>
        <v>-23721789411308.91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-23721789411308.91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-98840789213.787125</v>
      </c>
      <c r="L4670" s="444">
        <f t="shared" ca="1" si="192"/>
        <v>-23820630200522.699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-23820630200522.699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-99252625835.511246</v>
      </c>
      <c r="L4671" s="444">
        <f t="shared" ca="1" si="192"/>
        <v>-23919882826358.211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-23919882826358.211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-99666178443.15921</v>
      </c>
      <c r="L4672" s="444">
        <f t="shared" ca="1" si="192"/>
        <v>-24019549004801.371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-24019549004801.371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-100081454186.67238</v>
      </c>
      <c r="L4673" s="444">
        <f t="shared" ca="1" si="192"/>
        <v>-24119630458988.043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-24119630458988.043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-100498460245.78351</v>
      </c>
      <c r="L4674" s="444">
        <f t="shared" ca="1" si="192"/>
        <v>-24220128919233.828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-24220128919233.828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-100917203830.14095</v>
      </c>
      <c r="L4675" s="444">
        <f t="shared" ca="1" si="192"/>
        <v>-24321046123063.969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-24321046123063.969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-101337692179.4332</v>
      </c>
      <c r="L4676" s="444">
        <f t="shared" ca="1" si="192"/>
        <v>-24422383815243.402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-24422383815243.402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-101759932563.51418</v>
      </c>
      <c r="L4677" s="444">
        <f t="shared" ca="1" si="192"/>
        <v>-24524143747806.918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-24524143747806.918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-102183932282.52882</v>
      </c>
      <c r="L4678" s="444">
        <f t="shared" ca="1" si="192"/>
        <v>-24626327680089.445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-24626327680089.445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-102609698667.03935</v>
      </c>
      <c r="L4679" s="444">
        <f t="shared" ca="1" si="192"/>
        <v>-24728937378756.484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-24728937378756.484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-103037239078.15202</v>
      </c>
      <c r="L4680" s="444">
        <f t="shared" ca="1" si="192"/>
        <v>-24831974617834.637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-24831974617834.637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-103466560907.64432</v>
      </c>
      <c r="L4681" s="444">
        <f t="shared" ca="1" si="192"/>
        <v>-24935441178742.281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-24935441178742.281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-103897671578.09283</v>
      </c>
      <c r="L4682" s="444">
        <f t="shared" ca="1" si="192"/>
        <v>-25039338850320.375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-25039338850320.375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-104330578543.00156</v>
      </c>
      <c r="L4683" s="444">
        <f t="shared" ca="1" si="192"/>
        <v>-25143669428863.375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-25143669428863.375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-104765289286.93073</v>
      </c>
      <c r="L4684" s="444">
        <f t="shared" ca="1" si="192"/>
        <v>-25248434718150.305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-25248434718150.305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-105201811325.62627</v>
      </c>
      <c r="L4685" s="444">
        <f t="shared" ca="1" si="192"/>
        <v>-25353636529475.93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-25353636529475.93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-105640152206.1497</v>
      </c>
      <c r="L4686" s="444">
        <f t="shared" ca="1" si="192"/>
        <v>-25459276681682.078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-25459276681682.078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-106080319507.00865</v>
      </c>
      <c r="L4687" s="444">
        <f t="shared" ca="1" si="192"/>
        <v>-25565357001189.086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-25565357001189.086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-106522320838.28786</v>
      </c>
      <c r="L4688" s="444">
        <f t="shared" ca="1" si="192"/>
        <v>-25671879322027.375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-25671879322027.375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-106966163841.78073</v>
      </c>
      <c r="L4689" s="444">
        <f t="shared" ca="1" si="192"/>
        <v>-25778845485869.156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-25778845485869.156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-107411856191.12149</v>
      </c>
      <c r="L4690" s="444">
        <f t="shared" ca="1" si="192"/>
        <v>-25886257342060.277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-25886257342060.277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-107859405591.91782</v>
      </c>
      <c r="L4691" s="444">
        <f t="shared" ca="1" si="192"/>
        <v>-25994116747652.195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-25994116747652.195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-108308819781.88414</v>
      </c>
      <c r="L4692" s="444">
        <f t="shared" ca="1" si="192"/>
        <v>-26102425567434.078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-26102425567434.078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-108760106530.97533</v>
      </c>
      <c r="L4693" s="444">
        <f t="shared" ca="1" si="192"/>
        <v>-26211185673965.055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-26211185673965.055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-109213273641.52106</v>
      </c>
      <c r="L4694" s="444">
        <f t="shared" ca="1" si="192"/>
        <v>-26320398947606.574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-26320398947606.574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-109668328948.36072</v>
      </c>
      <c r="L4695" s="444">
        <f t="shared" ca="1" si="192"/>
        <v>-26430067276554.934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-26430067276554.934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-110125280318.97888</v>
      </c>
      <c r="L4696" s="444">
        <f t="shared" ca="1" si="192"/>
        <v>-26540192556873.914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-26540192556873.914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-110584135653.64131</v>
      </c>
      <c r="L4697" s="444">
        <f t="shared" ca="1" si="192"/>
        <v>-26650776692527.555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-26650776692527.555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-111044902885.53148</v>
      </c>
      <c r="L4698" s="444">
        <f t="shared" ca="1" si="192"/>
        <v>-26761821595413.086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-26761821595413.086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-111507589980.88786</v>
      </c>
      <c r="L4699" s="444">
        <f t="shared" ca="1" si="192"/>
        <v>-26873329185393.973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-26873329185393.973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-111972204939.14156</v>
      </c>
      <c r="L4700" s="444">
        <f t="shared" ca="1" si="192"/>
        <v>-26985301390333.113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-26985301390333.113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-112438755793.05464</v>
      </c>
      <c r="L4701" s="444">
        <f t="shared" ca="1" si="192"/>
        <v>-27097740146126.168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-27097740146126.168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-112907250608.85902</v>
      </c>
      <c r="L4702" s="444">
        <f t="shared" ca="1" si="192"/>
        <v>-27210647396735.027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-27210647396735.027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-113377697486.39595</v>
      </c>
      <c r="L4703" s="444">
        <f t="shared" ca="1" si="192"/>
        <v>-27324025094221.422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-27324025094221.422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-113850104559.25592</v>
      </c>
      <c r="L4704" s="444">
        <f t="shared" ca="1" si="192"/>
        <v>-27437875198780.68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-27437875198780.68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-114324479994.91949</v>
      </c>
      <c r="L4705" s="444">
        <f t="shared" ca="1" si="192"/>
        <v>-27552199678775.598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-27552199678775.598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-114800831994.8983</v>
      </c>
      <c r="L4706" s="444">
        <f t="shared" ca="1" si="192"/>
        <v>-27667000510770.496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-27667000510770.496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-115279168794.87704</v>
      </c>
      <c r="L4707" s="444">
        <f t="shared" ca="1" si="192"/>
        <v>-27782279679565.375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-27782279679565.375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-115759498664.85573</v>
      </c>
      <c r="L4708" s="444">
        <f t="shared" ca="1" si="192"/>
        <v>-27898039178230.23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-27898039178230.23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-116241829909.29262</v>
      </c>
      <c r="L4709" s="444">
        <f t="shared" ca="1" si="192"/>
        <v>-28014281008139.523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-28014281008139.523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-116726170867.24802</v>
      </c>
      <c r="L4710" s="444">
        <f t="shared" ca="1" si="192"/>
        <v>-28131007179006.77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-28131007179006.77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-117212529912.52818</v>
      </c>
      <c r="L4711" s="444">
        <f t="shared" ca="1" si="192"/>
        <v>-28248219708919.297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-28248219708919.297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-117700915453.8304</v>
      </c>
      <c r="L4712" s="444">
        <f t="shared" ca="1" si="192"/>
        <v>-28365920624373.129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-28365920624373.129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-118191335934.88802</v>
      </c>
      <c r="L4713" s="444">
        <f t="shared" ca="1" si="192"/>
        <v>-28484111960308.016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-28484111960308.016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-118683799834.61673</v>
      </c>
      <c r="L4714" s="444">
        <f t="shared" ca="1" si="192"/>
        <v>-28602795760142.633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-28602795760142.633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-119178315667.26097</v>
      </c>
      <c r="L4715" s="444">
        <f t="shared" ca="1" si="192"/>
        <v>-28721974075809.895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-28721974075809.895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-119674891982.54121</v>
      </c>
      <c r="L4716" s="444">
        <f t="shared" ca="1" si="192"/>
        <v>-28841648967792.438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-28841648967792.438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-120173537365.80183</v>
      </c>
      <c r="L4717" s="444">
        <f t="shared" ca="1" si="192"/>
        <v>-28961822505158.238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-28961822505158.238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-120674260438.15935</v>
      </c>
      <c r="L4718" s="444">
        <f t="shared" ca="1" si="192"/>
        <v>-29082496765596.398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-29082496765596.398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-121177069856.65166</v>
      </c>
      <c r="L4719" s="444">
        <f t="shared" ca="1" si="192"/>
        <v>-29203673835453.051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-29203673835453.051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-121681974314.38773</v>
      </c>
      <c r="L4720" s="444">
        <f t="shared" ca="1" si="192"/>
        <v>-29325355809767.438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-29325355809767.438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-122188982540.69763</v>
      </c>
      <c r="L4721" s="444">
        <f t="shared" ca="1" si="192"/>
        <v>-29447544792308.137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-29447544792308.137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-122698103301.28392</v>
      </c>
      <c r="L4722" s="444">
        <f t="shared" ca="1" si="192"/>
        <v>-29570242895609.422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-29570242895609.422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-123209345398.3726</v>
      </c>
      <c r="L4723" s="444">
        <f t="shared" ca="1" si="192"/>
        <v>-29693452241007.793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-29693452241007.793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-123722717670.8658</v>
      </c>
      <c r="L4724" s="444">
        <f t="shared" ca="1" si="192"/>
        <v>-29817174958678.66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-29817174958678.66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-124238228994.4944</v>
      </c>
      <c r="L4725" s="444">
        <f t="shared" ca="1" si="192"/>
        <v>-29941413187673.156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-29941413187673.156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-124755888281.9715</v>
      </c>
      <c r="L4726" s="444">
        <f t="shared" ca="1" si="192"/>
        <v>-30066169075955.129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-30066169075955.129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-125275704483.14635</v>
      </c>
      <c r="L4727" s="444">
        <f t="shared" ca="1" si="192"/>
        <v>-30191444780438.273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-30191444780438.273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-125797686585.15945</v>
      </c>
      <c r="L4728" s="444">
        <f t="shared" ca="1" si="192"/>
        <v>-30317242467023.434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-30317242467023.434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-126321843612.59766</v>
      </c>
      <c r="L4729" s="444">
        <f t="shared" ca="1" si="192"/>
        <v>-30443564310636.031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-30443564310636.031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-126848184627.65015</v>
      </c>
      <c r="L4730" s="444">
        <f t="shared" ca="1" si="192"/>
        <v>-30570412495263.68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-30570412495263.68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-127376718730.26534</v>
      </c>
      <c r="L4731" s="444">
        <f t="shared" ca="1" si="192"/>
        <v>-30697789213993.945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-30697789213993.945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-127907455058.30812</v>
      </c>
      <c r="L4732" s="444">
        <f t="shared" ca="1" si="192"/>
        <v>-30825696669052.254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-30825696669052.254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-128440402787.71773</v>
      </c>
      <c r="L4733" s="444">
        <f t="shared" ca="1" si="192"/>
        <v>-30954137071839.973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-30954137071839.973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-128975571132.66655</v>
      </c>
      <c r="L4734" s="444">
        <f t="shared" ca="1" si="192"/>
        <v>-31083112642972.641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-31083112642972.641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-129512969345.71933</v>
      </c>
      <c r="L4735" s="444">
        <f t="shared" ca="1" si="192"/>
        <v>-31212625612318.359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-31212625612318.359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-130052606717.99315</v>
      </c>
      <c r="L4736" s="444">
        <f t="shared" ca="1" si="192"/>
        <v>-31342678219036.352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-31342678219036.352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-130594492579.31812</v>
      </c>
      <c r="L4737" s="444">
        <f t="shared" ca="1" si="192"/>
        <v>-31473272711615.668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-31473272711615.668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-131138636298.39862</v>
      </c>
      <c r="L4738" s="444">
        <f t="shared" ca="1" si="192"/>
        <v>-31604411347914.066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-31604411347914.066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-131685047282.97527</v>
      </c>
      <c r="L4739" s="444">
        <f t="shared" ca="1" si="192"/>
        <v>-31736096395197.043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-31736096395197.043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-132233734979.98767</v>
      </c>
      <c r="L4740" s="444">
        <f t="shared" ca="1" si="192"/>
        <v>-31868330130177.031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-31868330130177.031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-132784708875.73763</v>
      </c>
      <c r="L4741" s="444">
        <f t="shared" ca="1" si="192"/>
        <v>-32001114839052.77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-32001114839052.77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-133337978496.05321</v>
      </c>
      <c r="L4742" s="444">
        <f t="shared" ca="1" si="192"/>
        <v>-32134452817548.824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-32134452817548.824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-133893553406.45343</v>
      </c>
      <c r="L4743" s="444">
        <f t="shared" ca="1" si="192"/>
        <v>-32268346370955.277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-32268346370955.277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-134451443212.31366</v>
      </c>
      <c r="L4744" s="444">
        <f t="shared" ca="1" si="192"/>
        <v>-32402797814167.59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-32402797814167.59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-135011657559.03162</v>
      </c>
      <c r="L4745" s="444">
        <f t="shared" ca="1" si="192"/>
        <v>-32537809471726.621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-32537809471726.621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-135574206132.19426</v>
      </c>
      <c r="L4746" s="444">
        <f t="shared" ca="1" si="192"/>
        <v>-32673383677858.816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-32673383677858.816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-136139098657.74507</v>
      </c>
      <c r="L4747" s="444">
        <f t="shared" ca="1" si="192"/>
        <v>-32809522776516.563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-32809522776516.563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-136706344902.15234</v>
      </c>
      <c r="L4748" s="444">
        <f t="shared" ca="1" si="192"/>
        <v>-32946229121418.715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-32946229121418.715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-137275954672.57799</v>
      </c>
      <c r="L4749" s="444">
        <f t="shared" ca="1" si="192"/>
        <v>-33083505076091.293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-33083505076091.293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-137847937817.04706</v>
      </c>
      <c r="L4750" s="444">
        <f t="shared" ca="1" si="192"/>
        <v>-33221353013908.34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-33221353013908.34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-138422304224.61807</v>
      </c>
      <c r="L4751" s="444">
        <f t="shared" ca="1" si="192"/>
        <v>-33359775318132.957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-33359775318132.957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-138999063825.55399</v>
      </c>
      <c r="L4752" s="444">
        <f t="shared" ca="1" si="192"/>
        <v>-33498774381958.512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-33498774381958.512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-139578226591.49377</v>
      </c>
      <c r="L4753" s="444">
        <f t="shared" ca="1" si="192"/>
        <v>-33638352608550.004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-33638352608550.004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-140159802535.625</v>
      </c>
      <c r="L4754" s="444">
        <f t="shared" ca="1" si="192"/>
        <v>-33778512411085.629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-33778512411085.629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-140743801712.85678</v>
      </c>
      <c r="L4755" s="444">
        <f t="shared" ca="1" si="192"/>
        <v>-33919256212798.484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-33919256212798.484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-141330234219.99368</v>
      </c>
      <c r="L4756" s="444">
        <f t="shared" ca="1" si="192"/>
        <v>-34060586447018.477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-34060586447018.477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-141919110195.91034</v>
      </c>
      <c r="L4757" s="444">
        <f t="shared" ca="1" si="192"/>
        <v>-34202505557214.387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-34202505557214.387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-142510439821.72662</v>
      </c>
      <c r="L4758" s="444">
        <f t="shared" ca="1" si="192"/>
        <v>-34345015997036.113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-34345015997036.113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-143104233320.9838</v>
      </c>
      <c r="L4759" s="444">
        <f t="shared" ca="1" si="192"/>
        <v>-34488120230357.098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-34488120230357.098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-143700500959.82123</v>
      </c>
      <c r="L4760" s="444">
        <f t="shared" ca="1" si="192"/>
        <v>-34631820731316.918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-34631820731316.918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-144299253047.15381</v>
      </c>
      <c r="L4761" s="444">
        <f t="shared" ca="1" si="192"/>
        <v>-34776119984364.07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-34776119984364.07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-144900499934.85028</v>
      </c>
      <c r="L4762" s="444">
        <f t="shared" ca="1" si="192"/>
        <v>-34921020484298.922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-34921020484298.922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-145504252017.91217</v>
      </c>
      <c r="L4763" s="444">
        <f t="shared" ca="1" si="192"/>
        <v>-35066524736316.836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-35066524736316.836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-146110519734.65347</v>
      </c>
      <c r="L4764" s="444">
        <f t="shared" ca="1" si="192"/>
        <v>-35212635256051.492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-35212635256051.492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-146719313566.88123</v>
      </c>
      <c r="L4765" s="444">
        <f t="shared" ca="1" si="192"/>
        <v>-35359354569618.375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-35359354569618.375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-147330644040.07657</v>
      </c>
      <c r="L4766" s="444">
        <f t="shared" ca="1" si="192"/>
        <v>-35506685213658.453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-35506685213658.453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-147944521723.57687</v>
      </c>
      <c r="L4767" s="444">
        <f t="shared" ca="1" si="192"/>
        <v>-35654629735382.031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-35654629735382.031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-148560957230.75845</v>
      </c>
      <c r="L4768" s="444">
        <f t="shared" ca="1" si="192"/>
        <v>-35803190692612.789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-35803190692612.789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-149179961219.21994</v>
      </c>
      <c r="L4769" s="444">
        <f t="shared" ca="1" si="192"/>
        <v>-35952370653832.008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-35952370653832.008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-149801544390.96671</v>
      </c>
      <c r="L4770" s="444">
        <f t="shared" ca="1" si="192"/>
        <v>-36102172198222.977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-36102172198222.977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-150425717492.59573</v>
      </c>
      <c r="L4771" s="444">
        <f t="shared" ca="1" si="192"/>
        <v>-36252597915715.57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-36252597915715.57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-151052491315.48154</v>
      </c>
      <c r="L4772" s="444">
        <f t="shared" ca="1" si="192"/>
        <v>-36403650407031.055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-36403650407031.055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-151681876695.96274</v>
      </c>
      <c r="L4773" s="444">
        <f t="shared" ca="1" si="192"/>
        <v>-36555332283727.016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-36555332283727.016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-152313884515.52924</v>
      </c>
      <c r="L4774" s="444">
        <f t="shared" ca="1" si="192"/>
        <v>-36707646168242.547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-36707646168242.547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-152948525701.01062</v>
      </c>
      <c r="L4775" s="444">
        <f t="shared" ca="1" si="192"/>
        <v>-36860594693943.555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-36860594693943.555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-153585811224.7648</v>
      </c>
      <c r="L4776" s="444">
        <f t="shared" ca="1" si="192"/>
        <v>-37014180505168.32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-37014180505168.32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-154225752104.86801</v>
      </c>
      <c r="L4777" s="444">
        <f t="shared" ca="1" si="192"/>
        <v>-37168406257273.188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-37168406257273.188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-154868359405.30493</v>
      </c>
      <c r="L4778" s="444">
        <f t="shared" ca="1" si="192"/>
        <v>-37323274616678.492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-37323274616678.492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-155513644236.16037</v>
      </c>
      <c r="L4779" s="444">
        <f t="shared" ca="1" si="192"/>
        <v>-37478788260914.656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-37478788260914.656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-156161617753.81107</v>
      </c>
      <c r="L4780" s="444">
        <f t="shared" ca="1" si="192"/>
        <v>-37634949878668.469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-37634949878668.469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-156812291161.11862</v>
      </c>
      <c r="L4781" s="444">
        <f t="shared" ca="1" si="192"/>
        <v>-37791762169829.586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-37791762169829.586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-157465675707.62326</v>
      </c>
      <c r="L4782" s="444">
        <f t="shared" ca="1" si="192"/>
        <v>-37949227845537.211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-37949227845537.211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-158121782689.73837</v>
      </c>
      <c r="L4783" s="444">
        <f t="shared" ca="1" si="192"/>
        <v>-38107349628226.953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-38107349628226.953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-158780623450.94565</v>
      </c>
      <c r="L4784" s="444">
        <f t="shared" ca="1" si="192"/>
        <v>-38266130251677.898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-38266130251677.898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-159442209381.99124</v>
      </c>
      <c r="L4785" s="444">
        <f t="shared" ca="1" si="192"/>
        <v>-38425572461059.891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-38425572461059.891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-160106551921.08289</v>
      </c>
      <c r="L4786" s="444">
        <f t="shared" ca="1" si="192"/>
        <v>-38585679012980.977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-38585679012980.977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-160773662554.0874</v>
      </c>
      <c r="L4787" s="444">
        <f t="shared" ca="1" si="192"/>
        <v>-38746452675535.063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-38746452675535.063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-161443552814.72943</v>
      </c>
      <c r="L4788" s="444">
        <f t="shared" ca="1" si="192"/>
        <v>-38907896228349.789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-38907896228349.789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-162116234284.79077</v>
      </c>
      <c r="L4789" s="444">
        <f t="shared" ca="1" si="192"/>
        <v>-39070012462634.578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-39070012462634.578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-162791718594.31073</v>
      </c>
      <c r="L4790" s="444">
        <f t="shared" ca="1" si="192"/>
        <v>-39232804181228.891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-39232804181228.891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-163470017421.78705</v>
      </c>
      <c r="L4791" s="444">
        <f t="shared" ca="1" si="192"/>
        <v>-39396274198650.68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-39396274198650.68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-164151142494.37784</v>
      </c>
      <c r="L4792" s="444">
        <f t="shared" ca="1" si="192"/>
        <v>-39560425341145.055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-39560425341145.055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-164835105588.1044</v>
      </c>
      <c r="L4793" s="444">
        <f t="shared" ca="1" si="192"/>
        <v>-39725260446733.156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-39725260446733.156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-165521918528.05481</v>
      </c>
      <c r="L4794" s="444">
        <f t="shared" ca="1" si="192"/>
        <v>-39890782365261.211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-39890782365261.211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-166211593188.58838</v>
      </c>
      <c r="L4795" s="444">
        <f t="shared" ca="1" si="192"/>
        <v>-40056993958449.797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-40056993958449.797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-166904141493.54083</v>
      </c>
      <c r="L4796" s="444">
        <f t="shared" ca="1" si="192"/>
        <v>-40223898099943.336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-40223898099943.336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-167599575416.43057</v>
      </c>
      <c r="L4797" s="444">
        <f t="shared" ca="1" si="192"/>
        <v>-40391497675359.766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-40391497675359.766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-168297906980.66568</v>
      </c>
      <c r="L4798" s="444">
        <f t="shared" ca="1" si="192"/>
        <v>-40559795582340.43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-40559795582340.43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-168999148259.7518</v>
      </c>
      <c r="L4799" s="444">
        <f t="shared" ca="1" si="192"/>
        <v>-40728794730600.18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-40728794730600.18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-169703311377.50073</v>
      </c>
      <c r="L4800" s="444">
        <f t="shared" ca="1" si="192"/>
        <v>-40898498041977.68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-40898498041977.68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-170410408508.24033</v>
      </c>
      <c r="L4801" s="444">
        <f t="shared" ca="1" si="192"/>
        <v>-41068908450485.922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-41068908450485.922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-171120451877.02466</v>
      </c>
      <c r="L4802" s="444">
        <f t="shared" ca="1" si="192"/>
        <v>-41240028902362.945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-41240028902362.945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-171833453759.84561</v>
      </c>
      <c r="L4803" s="444">
        <f t="shared" ca="1" si="192"/>
        <v>-41411862356122.789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-41411862356122.789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-172549426483.84494</v>
      </c>
      <c r="L4804" s="444">
        <f t="shared" ca="1" si="192"/>
        <v>-41584411782606.633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-41584411782606.633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-173268382427.52765</v>
      </c>
      <c r="L4805" s="444">
        <f t="shared" ca="1" si="192"/>
        <v>-41757680165034.164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-41757680165034.164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-173990334020.97568</v>
      </c>
      <c r="L4806" s="444">
        <f t="shared" ca="1" si="192"/>
        <v>-41931670499055.141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-41931670499055.141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-174715293746.06308</v>
      </c>
      <c r="L4807" s="444">
        <f t="shared" ca="1" si="192"/>
        <v>-42106385792801.203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-42106385792801.203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-175443274136.67169</v>
      </c>
      <c r="L4808" s="444">
        <f t="shared" ca="1" si="192"/>
        <v>-42281829066937.875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-42281829066937.875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-176174287778.90781</v>
      </c>
      <c r="L4809" s="444">
        <f t="shared" ca="1" si="192"/>
        <v>-42458003354716.781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-42458003354716.781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-176908347311.31992</v>
      </c>
      <c r="L4810" s="444">
        <f t="shared" ca="1" si="192"/>
        <v>-42634911702028.102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-42634911702028.102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-177645465425.1171</v>
      </c>
      <c r="L4811" s="444">
        <f t="shared" ca="1" si="192"/>
        <v>-42812557167453.219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-42812557167453.219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-178385654864.3884</v>
      </c>
      <c r="L4812" s="444">
        <f t="shared" ca="1" si="192"/>
        <v>-42990942822317.609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-42990942822317.609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-179128928426.32336</v>
      </c>
      <c r="L4813" s="444">
        <f t="shared" ca="1" si="192"/>
        <v>-43170071750743.93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-43170071750743.93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-179875298961.43304</v>
      </c>
      <c r="L4814" s="444">
        <f t="shared" ca="1" si="192"/>
        <v>-43349947049705.359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-43349947049705.359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-180624779373.77234</v>
      </c>
      <c r="L4815" s="444">
        <f t="shared" ca="1" si="192"/>
        <v>-43530571829079.133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-43530571829079.133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-181377382621.16306</v>
      </c>
      <c r="L4816" s="444">
        <f t="shared" ca="1" si="192"/>
        <v>-43711949211700.297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-43711949211700.297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-182133121715.41791</v>
      </c>
      <c r="L4817" s="444">
        <f t="shared" ca="1" si="192"/>
        <v>-43894082333415.711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-43894082333415.711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-182892009722.56546</v>
      </c>
      <c r="L4818" s="444">
        <f t="shared" ca="1" si="192"/>
        <v>-44076974343138.273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-44076974343138.273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-183654059763.07614</v>
      </c>
      <c r="L4819" s="444">
        <f t="shared" ca="1" si="192"/>
        <v>-44260628402901.352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-44260628402901.352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-184419285012.08896</v>
      </c>
      <c r="L4820" s="444">
        <f t="shared" ca="1" si="192"/>
        <v>-44445047687913.438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-44445047687913.438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-185187698699.63931</v>
      </c>
      <c r="L4821" s="444">
        <f t="shared" ca="1" si="192"/>
        <v>-44630235386613.078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-44630235386613.078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-185959314110.88782</v>
      </c>
      <c r="L4822" s="444">
        <f t="shared" ca="1" si="192"/>
        <v>-44816194700723.969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-44816194700723.969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-186734144586.34985</v>
      </c>
      <c r="L4823" s="444">
        <f t="shared" ca="1" si="192"/>
        <v>-45002928845310.32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-45002928845310.32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-187512203522.12634</v>
      </c>
      <c r="L4824" s="444">
        <f t="shared" ca="1" si="192"/>
        <v>-45190441048832.445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-45190441048832.445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-188293504370.13519</v>
      </c>
      <c r="L4825" s="444">
        <f t="shared" ca="1" si="192"/>
        <v>-45378734553202.578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-45378734553202.578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-189078060638.34409</v>
      </c>
      <c r="L4826" s="444">
        <f t="shared" ca="1" si="192"/>
        <v>-45567812613840.922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-45567812613840.922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-189865885891.00385</v>
      </c>
      <c r="L4827" s="444">
        <f t="shared" ca="1" si="192"/>
        <v>-45757678499731.922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-45757678499731.922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-190656993748.883</v>
      </c>
      <c r="L4828" s="444">
        <f t="shared" ca="1" si="192"/>
        <v>-45948335493480.805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-45948335493480.805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-191451397889.50336</v>
      </c>
      <c r="L4829" s="444">
        <f t="shared" ca="1" si="192"/>
        <v>-46139786891370.305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-46139786891370.305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-192249112047.37628</v>
      </c>
      <c r="L4830" s="444">
        <f t="shared" ca="1" si="192"/>
        <v>-46332036003417.68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-46332036003417.68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-193050150014.24033</v>
      </c>
      <c r="L4831" s="444">
        <f t="shared" ca="1" si="192"/>
        <v>-46525086153431.922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-46525086153431.922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-193854525639.29968</v>
      </c>
      <c r="L4832" s="444">
        <f t="shared" ca="1" si="192"/>
        <v>-46718940679071.219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-46718940679071.219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-194662252829.46341</v>
      </c>
      <c r="L4833" s="444">
        <f t="shared" ca="1" si="192"/>
        <v>-46913602931900.68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-46913602931900.68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-195473345549.58615</v>
      </c>
      <c r="L4834" s="444">
        <f t="shared" ca="1" si="192"/>
        <v>-47109076277450.266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-47109076277450.266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-196287817822.70944</v>
      </c>
      <c r="L4835" s="444">
        <f t="shared" ca="1" si="192"/>
        <v>-47305364095272.977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-47305364095272.977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-197105683730.30408</v>
      </c>
      <c r="L4836" s="444">
        <f t="shared" ca="1" si="192"/>
        <v>-47502469779003.281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-47502469779003.281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-197926957412.51367</v>
      </c>
      <c r="L4837" s="444">
        <f t="shared" ca="1" si="192"/>
        <v>-47700396736415.797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-47700396736415.797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-198751653068.39914</v>
      </c>
      <c r="L4838" s="444">
        <f t="shared" ca="1" si="192"/>
        <v>-47899148389484.195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-47899148389484.195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-199579784956.18414</v>
      </c>
      <c r="L4839" s="444">
        <f t="shared" ca="1" si="192"/>
        <v>-48098728174440.383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-48098728174440.383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-200411367393.50159</v>
      </c>
      <c r="L4840" s="444">
        <f t="shared" ca="1" si="192"/>
        <v>-48299139541833.883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-48299139541833.883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-201246414757.64117</v>
      </c>
      <c r="L4841" s="444">
        <f t="shared" ca="1" si="192"/>
        <v>-48500385956591.523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-48500385956591.523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-202084941485.798</v>
      </c>
      <c r="L4842" s="444">
        <f t="shared" ca="1" si="192"/>
        <v>-48702470898077.32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-48702470898077.32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-202926962075.32217</v>
      </c>
      <c r="L4843" s="444">
        <f t="shared" ca="1" si="192"/>
        <v>-48905397860152.641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-48905397860152.641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-203772491083.96933</v>
      </c>
      <c r="L4844" s="444">
        <f t="shared" ca="1" si="192"/>
        <v>-49109170351236.609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-49109170351236.609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-204621543130.15253</v>
      </c>
      <c r="L4845" s="444">
        <f t="shared" ca="1" si="192"/>
        <v>-49313791894366.766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-49313791894366.766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-205474132893.19485</v>
      </c>
      <c r="L4846" s="444">
        <f t="shared" ca="1" si="192"/>
        <v>-49519266027259.961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-49519266027259.961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-206330275113.58316</v>
      </c>
      <c r="L4847" s="444">
        <f t="shared" ca="1" si="192"/>
        <v>-49725596302373.547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-49725596302373.547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-207189984593.22311</v>
      </c>
      <c r="L4848" s="444">
        <f t="shared" ca="1" si="192"/>
        <v>-49932786286966.773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-49932786286966.773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-208053276195.69489</v>
      </c>
      <c r="L4849" s="444">
        <f t="shared" ca="1" si="192"/>
        <v>-50140839563162.469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-50140839563162.469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-208920164846.51028</v>
      </c>
      <c r="L4850" s="444">
        <f t="shared" ca="1" si="192"/>
        <v>-50349759728008.977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-50349759728008.977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-209790665533.37073</v>
      </c>
      <c r="L4851" s="444">
        <f t="shared" ca="1" si="192"/>
        <v>-50559550393542.344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-50559550393542.344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-210664793306.42642</v>
      </c>
      <c r="L4852" s="444">
        <f t="shared" ca="1" si="192"/>
        <v>-50770215186848.773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-50770215186848.773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-211542563278.53656</v>
      </c>
      <c r="L4853" s="444">
        <f t="shared" ref="L4853:L5107" ca="1" si="197">I4853-J4853+K4853</f>
        <v>-50981757750127.313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-50981757750127.313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-212423990625.53046</v>
      </c>
      <c r="L4854" s="444">
        <f t="shared" ca="1" si="197"/>
        <v>-51194181740752.844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-51194181740752.844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-213309090586.47018</v>
      </c>
      <c r="L4855" s="444">
        <f t="shared" ca="1" si="197"/>
        <v>-51407490831339.313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-51407490831339.313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-214197878463.91379</v>
      </c>
      <c r="L4856" s="444">
        <f t="shared" ca="1" si="197"/>
        <v>-51621688709803.227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-51621688709803.227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-215090369624.18011</v>
      </c>
      <c r="L4857" s="444">
        <f t="shared" ca="1" si="197"/>
        <v>-51836779079427.406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-51836779079427.406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-215986579497.6142</v>
      </c>
      <c r="L4858" s="444">
        <f t="shared" ca="1" si="197"/>
        <v>-52052765658925.023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-52052765658925.023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-216886523578.85425</v>
      </c>
      <c r="L4859" s="444">
        <f t="shared" ca="1" si="197"/>
        <v>-52269652182503.875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-52269652182503.875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-217790217427.09949</v>
      </c>
      <c r="L4860" s="444">
        <f t="shared" ca="1" si="197"/>
        <v>-52487442399930.977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-52487442399930.977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-218697676666.37906</v>
      </c>
      <c r="L4861" s="444">
        <f t="shared" ca="1" si="197"/>
        <v>-52706140076597.359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-52706140076597.359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-219608916985.82233</v>
      </c>
      <c r="L4862" s="444">
        <f t="shared" ca="1" si="197"/>
        <v>-52925748993583.18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-52925748993583.18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-220523954139.9299</v>
      </c>
      <c r="L4863" s="444">
        <f t="shared" ca="1" si="197"/>
        <v>-53146272947723.109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-53146272947723.109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-221442803948.84628</v>
      </c>
      <c r="L4864" s="444">
        <f t="shared" ca="1" si="197"/>
        <v>-53367715751671.953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-53367715751671.953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-222365482298.63315</v>
      </c>
      <c r="L4865" s="444">
        <f t="shared" ca="1" si="197"/>
        <v>-53590081233970.586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-53590081233970.586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-223292005141.5441</v>
      </c>
      <c r="L4866" s="444">
        <f t="shared" ca="1" si="197"/>
        <v>-53813373239112.133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-53813373239112.133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-224222388496.30054</v>
      </c>
      <c r="L4867" s="444">
        <f t="shared" ca="1" si="197"/>
        <v>-54037595627608.43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-54037595627608.43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-225156648448.36844</v>
      </c>
      <c r="L4868" s="444">
        <f t="shared" ca="1" si="197"/>
        <v>-54262752276056.797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-54262752276056.797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-226094801150.23666</v>
      </c>
      <c r="L4869" s="444">
        <f t="shared" ca="1" si="197"/>
        <v>-54488847077207.031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-54488847077207.031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-227036862821.69595</v>
      </c>
      <c r="L4870" s="444">
        <f t="shared" ca="1" si="197"/>
        <v>-54715883940028.727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-54715883940028.727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-227982849750.11969</v>
      </c>
      <c r="L4871" s="444">
        <f t="shared" ca="1" si="197"/>
        <v>-54943866789778.844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-54943866789778.844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-228932778290.74518</v>
      </c>
      <c r="L4872" s="444">
        <f t="shared" ca="1" si="197"/>
        <v>-55172799568069.586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-55172799568069.586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-229886664866.95663</v>
      </c>
      <c r="L4873" s="444">
        <f t="shared" ca="1" si="197"/>
        <v>-55402686232936.539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-55402686232936.539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-230844525970.56888</v>
      </c>
      <c r="L4874" s="444">
        <f t="shared" ca="1" si="197"/>
        <v>-55633530758907.109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-55633530758907.109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-231806378162.11298</v>
      </c>
      <c r="L4875" s="444">
        <f t="shared" ca="1" si="197"/>
        <v>-55865337137069.219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-55865337137069.219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-232772238071.1217</v>
      </c>
      <c r="L4876" s="444">
        <f t="shared" ca="1" si="197"/>
        <v>-56098109375140.344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-56098109375140.344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-233742122396.41812</v>
      </c>
      <c r="L4877" s="444">
        <f t="shared" ca="1" si="197"/>
        <v>-56331851497536.766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-56331851497536.766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-234716047906.4032</v>
      </c>
      <c r="L4878" s="444">
        <f t="shared" ca="1" si="197"/>
        <v>-56566567545443.172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-56566567545443.172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-235694031439.34656</v>
      </c>
      <c r="L4879" s="444">
        <f t="shared" ca="1" si="197"/>
        <v>-56802261576882.516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-56802261576882.516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-236676089903.67712</v>
      </c>
      <c r="L4880" s="444">
        <f t="shared" ca="1" si="197"/>
        <v>-57038937666786.195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-57038937666786.195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-237662240278.27585</v>
      </c>
      <c r="L4881" s="444">
        <f t="shared" ca="1" si="197"/>
        <v>-57276599907064.469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-57276599907064.469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-238652499612.76862</v>
      </c>
      <c r="L4882" s="444">
        <f t="shared" ca="1" si="197"/>
        <v>-57515252406677.234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-57515252406677.234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-239646885027.82181</v>
      </c>
      <c r="L4883" s="444">
        <f t="shared" ca="1" si="197"/>
        <v>-57754899291705.055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-57754899291705.055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-240645413715.43771</v>
      </c>
      <c r="L4884" s="444">
        <f t="shared" ca="1" si="197"/>
        <v>-57995544705420.492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-57995544705420.492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-241648102939.25201</v>
      </c>
      <c r="L4885" s="444">
        <f t="shared" ca="1" si="197"/>
        <v>-58237192808359.742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-58237192808359.742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-242654970034.83224</v>
      </c>
      <c r="L4886" s="444">
        <f t="shared" ca="1" si="197"/>
        <v>-58479847778394.578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-58479847778394.578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-243666032409.97742</v>
      </c>
      <c r="L4887" s="444">
        <f t="shared" ca="1" si="197"/>
        <v>-58723513810804.555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-58723513810804.555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-244681307545.01898</v>
      </c>
      <c r="L4888" s="444">
        <f t="shared" ca="1" si="197"/>
        <v>-58968195118349.57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-58968195118349.57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-245700812993.12323</v>
      </c>
      <c r="L4889" s="444">
        <f t="shared" ca="1" si="197"/>
        <v>-59213895931342.695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-59213895931342.695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-246724566380.59451</v>
      </c>
      <c r="L4890" s="444">
        <f t="shared" ca="1" si="197"/>
        <v>-59460620497723.289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-59460620497723.289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-247752585407.18036</v>
      </c>
      <c r="L4891" s="444">
        <f t="shared" ca="1" si="197"/>
        <v>-59708373083130.469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-59708373083130.469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-248784887846.37695</v>
      </c>
      <c r="L4892" s="444">
        <f t="shared" ca="1" si="197"/>
        <v>-59957157970976.844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-59957157970976.844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-249821491545.73685</v>
      </c>
      <c r="L4893" s="444">
        <f t="shared" ca="1" si="197"/>
        <v>-60206979462522.578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-60206979462522.578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-250862414427.17737</v>
      </c>
      <c r="L4894" s="444">
        <f t="shared" ca="1" si="197"/>
        <v>-60457841876949.758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-60457841876949.758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-251907674487.29065</v>
      </c>
      <c r="L4895" s="444">
        <f t="shared" ca="1" si="197"/>
        <v>-60709749551437.047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-60709749551437.047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-252957289797.65439</v>
      </c>
      <c r="L4896" s="444">
        <f t="shared" ca="1" si="197"/>
        <v>-60962706841234.703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-60962706841234.703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-254011278505.14459</v>
      </c>
      <c r="L4897" s="444">
        <f t="shared" ca="1" si="197"/>
        <v>-61216718119739.852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-61216718119739.852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-255069658832.24939</v>
      </c>
      <c r="L4898" s="444">
        <f t="shared" ca="1" si="197"/>
        <v>-61471787778572.102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-61471787778572.102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-256132449077.38373</v>
      </c>
      <c r="L4899" s="444">
        <f t="shared" ca="1" si="197"/>
        <v>-61727920227649.484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-61727920227649.484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-257199667615.20618</v>
      </c>
      <c r="L4900" s="444">
        <f t="shared" ca="1" si="197"/>
        <v>-61985119895264.688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-61985119895264.688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-258271332896.93616</v>
      </c>
      <c r="L4901" s="444">
        <f t="shared" ca="1" si="197"/>
        <v>-62243391228161.625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-62243391228161.625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-259347463450.67343</v>
      </c>
      <c r="L4902" s="444">
        <f t="shared" ca="1" si="197"/>
        <v>-62502738691612.297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-62502738691612.297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-260428077881.7179</v>
      </c>
      <c r="L4903" s="444">
        <f t="shared" ca="1" si="197"/>
        <v>-62763166769494.016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-62763166769494.016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-261513194872.89172</v>
      </c>
      <c r="L4904" s="444">
        <f t="shared" ca="1" si="197"/>
        <v>-63024679964366.906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-63024679964366.906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-262602833184.86209</v>
      </c>
      <c r="L4905" s="444">
        <f t="shared" ca="1" si="197"/>
        <v>-63287282797551.766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-63287282797551.766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-263697011656.46573</v>
      </c>
      <c r="L4906" s="444">
        <f t="shared" ca="1" si="197"/>
        <v>-63550979809208.234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-63550979809208.234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-264795749205.0343</v>
      </c>
      <c r="L4907" s="444">
        <f t="shared" ca="1" si="197"/>
        <v>-63815775558413.266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-63815775558413.266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-265899064826.72195</v>
      </c>
      <c r="L4908" s="444">
        <f t="shared" ca="1" si="197"/>
        <v>-64081674623239.984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-64081674623239.984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-267006977596.83322</v>
      </c>
      <c r="L4909" s="444">
        <f t="shared" ca="1" si="197"/>
        <v>-64348681600836.82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-64348681600836.82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-268119506670.15344</v>
      </c>
      <c r="L4910" s="444">
        <f t="shared" ca="1" si="197"/>
        <v>-64616801107506.977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-64616801107506.977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-269236671281.27905</v>
      </c>
      <c r="L4911" s="444">
        <f t="shared" ca="1" si="197"/>
        <v>-64886037778788.258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-64886037778788.258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-270358490744.95108</v>
      </c>
      <c r="L4912" s="444">
        <f t="shared" ca="1" si="197"/>
        <v>-65156396269533.211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-65156396269533.211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-271484984456.38834</v>
      </c>
      <c r="L4913" s="444">
        <f t="shared" ca="1" si="197"/>
        <v>-65427881253989.602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-65427881253989.602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-272616171891.62338</v>
      </c>
      <c r="L4914" s="444">
        <f t="shared" ca="1" si="197"/>
        <v>-65700497425881.227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-65700497425881.227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-273752072607.83844</v>
      </c>
      <c r="L4915" s="444">
        <f t="shared" ca="1" si="197"/>
        <v>-65974249498489.063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-65974249498489.063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-274892706243.70447</v>
      </c>
      <c r="L4916" s="444">
        <f t="shared" ca="1" si="197"/>
        <v>-66249142204732.766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-66249142204732.766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-276038092519.71985</v>
      </c>
      <c r="L4917" s="444">
        <f t="shared" ca="1" si="197"/>
        <v>-66525180297252.484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-66525180297252.484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-277188251238.552</v>
      </c>
      <c r="L4918" s="444">
        <f t="shared" ca="1" si="197"/>
        <v>-66802368548491.039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-66802368548491.039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-278343202285.37927</v>
      </c>
      <c r="L4919" s="444">
        <f t="shared" ca="1" si="197"/>
        <v>-67080711750776.422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-67080711750776.422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-279502965628.23511</v>
      </c>
      <c r="L4920" s="444">
        <f t="shared" ca="1" si="197"/>
        <v>-67360214716404.656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-67360214716404.656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-280667561318.35272</v>
      </c>
      <c r="L4921" s="444">
        <f t="shared" ca="1" si="197"/>
        <v>-67640882277723.008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-67640882277723.008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-281837009490.51257</v>
      </c>
      <c r="L4922" s="444">
        <f t="shared" ca="1" si="197"/>
        <v>-67922719287213.523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-67922719287213.523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-283011330363.38965</v>
      </c>
      <c r="L4923" s="444">
        <f t="shared" ca="1" si="197"/>
        <v>-68205730617576.914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-68205730617576.914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-284190544239.90381</v>
      </c>
      <c r="L4924" s="444">
        <f t="shared" ca="1" si="197"/>
        <v>-68489921161816.82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-68489921161816.82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-285374671507.57013</v>
      </c>
      <c r="L4925" s="444">
        <f t="shared" ca="1" si="197"/>
        <v>-68775295833324.391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-68775295833324.391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-286563732638.85162</v>
      </c>
      <c r="L4926" s="444">
        <f t="shared" ca="1" si="197"/>
        <v>-69061859565963.242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-69061859565963.242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-287757748191.51349</v>
      </c>
      <c r="L4927" s="444">
        <f t="shared" ca="1" si="197"/>
        <v>-69349617314154.758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-69349617314154.758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-288956738808.97815</v>
      </c>
      <c r="L4928" s="444">
        <f t="shared" ca="1" si="197"/>
        <v>-69638574052963.734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-69638574052963.734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-290160725220.68225</v>
      </c>
      <c r="L4929" s="444">
        <f t="shared" ca="1" si="197"/>
        <v>-69928734778184.414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-69928734778184.414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-291369728242.435</v>
      </c>
      <c r="L4930" s="444">
        <f t="shared" ca="1" si="197"/>
        <v>-70220104506426.852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-70220104506426.852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-292583768776.7785</v>
      </c>
      <c r="L4931" s="444">
        <f t="shared" ca="1" si="197"/>
        <v>-70512688275203.625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-70512688275203.625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-293802867813.34845</v>
      </c>
      <c r="L4932" s="444">
        <f t="shared" ca="1" si="197"/>
        <v>-70806491143016.969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-70806491143016.969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-295027046429.23737</v>
      </c>
      <c r="L4933" s="444">
        <f t="shared" ca="1" si="197"/>
        <v>-71101518189446.203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-71101518189446.203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-296256325789.35919</v>
      </c>
      <c r="L4934" s="444">
        <f t="shared" ca="1" si="197"/>
        <v>-71397774515235.563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-71397774515235.563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-297490727146.81482</v>
      </c>
      <c r="L4935" s="444">
        <f t="shared" ca="1" si="197"/>
        <v>-71695265242382.375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-71695265242382.375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-298730271843.25989</v>
      </c>
      <c r="L4936" s="444">
        <f t="shared" ca="1" si="197"/>
        <v>-71993995514225.641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-71993995514225.641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-299974981309.2735</v>
      </c>
      <c r="L4937" s="444">
        <f t="shared" ca="1" si="197"/>
        <v>-72293970495534.922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-72293970495534.922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-301224877064.72882</v>
      </c>
      <c r="L4938" s="444">
        <f t="shared" ca="1" si="197"/>
        <v>-72595195372599.656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-72595195372599.656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-302479980719.16522</v>
      </c>
      <c r="L4939" s="444">
        <f t="shared" ca="1" si="197"/>
        <v>-72897675353318.828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-72897675353318.828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-303740313972.1618</v>
      </c>
      <c r="L4940" s="444">
        <f t="shared" ca="1" si="197"/>
        <v>-73201415667290.984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-73201415667290.984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-305005898613.7124</v>
      </c>
      <c r="L4941" s="444">
        <f t="shared" ca="1" si="197"/>
        <v>-73506421565904.703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-73506421565904.703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-306276756524.60291</v>
      </c>
      <c r="L4942" s="444">
        <f t="shared" ca="1" si="197"/>
        <v>-73812698322429.313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-73812698322429.313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-307552909676.78882</v>
      </c>
      <c r="L4943" s="444">
        <f t="shared" ca="1" si="197"/>
        <v>-74120251232106.094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-74120251232106.094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-308834380133.77539</v>
      </c>
      <c r="L4944" s="444">
        <f t="shared" ca="1" si="197"/>
        <v>-74429085612239.875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-74429085612239.875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-310121190050.99945</v>
      </c>
      <c r="L4945" s="444">
        <f t="shared" ca="1" si="197"/>
        <v>-74739206802290.875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-74739206802290.875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-311413361676.21198</v>
      </c>
      <c r="L4946" s="444">
        <f t="shared" ca="1" si="197"/>
        <v>-75050620163967.094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-75050620163967.094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-312710917349.86292</v>
      </c>
      <c r="L4947" s="444">
        <f t="shared" ca="1" si="197"/>
        <v>-75363331081316.953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-75363331081316.953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-314013879505.4873</v>
      </c>
      <c r="L4948" s="444">
        <f t="shared" ca="1" si="197"/>
        <v>-75677344960822.438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-75677344960822.438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-315322270670.09351</v>
      </c>
      <c r="L4949" s="444">
        <f t="shared" ca="1" si="197"/>
        <v>-75992667231492.531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-75992667231492.531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-316636113464.55219</v>
      </c>
      <c r="L4950" s="444">
        <f t="shared" ca="1" si="197"/>
        <v>-76309303344957.078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-76309303344957.078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-317955430603.98779</v>
      </c>
      <c r="L4951" s="444">
        <f t="shared" ca="1" si="197"/>
        <v>-76627258775561.063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-76627258775561.063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-319280244898.17108</v>
      </c>
      <c r="L4952" s="444">
        <f t="shared" ca="1" si="197"/>
        <v>-76946539020459.234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-76946539020459.234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-320610579251.91345</v>
      </c>
      <c r="L4953" s="444">
        <f t="shared" ca="1" si="197"/>
        <v>-77267149599711.141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-77267149599711.141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-321946456665.46307</v>
      </c>
      <c r="L4954" s="444">
        <f t="shared" ca="1" si="197"/>
        <v>-77589096056376.609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-77589096056376.609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-323287900234.90253</v>
      </c>
      <c r="L4955" s="444">
        <f t="shared" ca="1" si="197"/>
        <v>-77912383956611.516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-77912383956611.516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-324634933152.54797</v>
      </c>
      <c r="L4956" s="444">
        <f t="shared" ca="1" si="197"/>
        <v>-78237018889764.063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-78237018889764.063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-325987578707.35028</v>
      </c>
      <c r="L4957" s="444">
        <f t="shared" ca="1" si="197"/>
        <v>-78563006468471.406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-78563006468471.406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-327345860285.29755</v>
      </c>
      <c r="L4958" s="444">
        <f t="shared" ca="1" si="197"/>
        <v>-78890352328756.703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-78890352328756.703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-328709801369.81958</v>
      </c>
      <c r="L4959" s="444">
        <f t="shared" ca="1" si="197"/>
        <v>-79219062130126.516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-79219062130126.516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-330079425542.19379</v>
      </c>
      <c r="L4960" s="444">
        <f t="shared" ca="1" si="197"/>
        <v>-79549141555668.703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-79549141555668.703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-331454756481.95294</v>
      </c>
      <c r="L4961" s="444">
        <f t="shared" ca="1" si="197"/>
        <v>-79880596312150.656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-79880596312150.656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-332835817967.29437</v>
      </c>
      <c r="L4962" s="444">
        <f t="shared" ca="1" si="197"/>
        <v>-80213432130117.953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-80213432130117.953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-334222633875.49146</v>
      </c>
      <c r="L4963" s="444">
        <f t="shared" ca="1" si="197"/>
        <v>-80547654763993.438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-80547654763993.438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-335615228183.30597</v>
      </c>
      <c r="L4964" s="444">
        <f t="shared" ca="1" si="197"/>
        <v>-80883269992176.75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-80883269992176.75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-337013624967.40314</v>
      </c>
      <c r="L4965" s="444">
        <f t="shared" ca="1" si="197"/>
        <v>-81220283617144.156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-81220283617144.156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-338417848404.76733</v>
      </c>
      <c r="L4966" s="444">
        <f t="shared" ca="1" si="197"/>
        <v>-81558701465548.922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-81558701465548.922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-339827922773.12048</v>
      </c>
      <c r="L4967" s="444">
        <f t="shared" ca="1" si="197"/>
        <v>-81898529388322.047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-81898529388322.047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-341243872451.34186</v>
      </c>
      <c r="L4968" s="444">
        <f t="shared" ca="1" si="197"/>
        <v>-82239773260773.391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-82239773260773.391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-342665721919.8891</v>
      </c>
      <c r="L4969" s="444">
        <f t="shared" ca="1" si="197"/>
        <v>-82582438982693.281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-82582438982693.281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-344093495761.22198</v>
      </c>
      <c r="L4970" s="444">
        <f t="shared" ca="1" si="197"/>
        <v>-82926532478454.5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-82926532478454.5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-345527218660.22705</v>
      </c>
      <c r="L4971" s="444">
        <f t="shared" ca="1" si="197"/>
        <v>-83272059697114.734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-83272059697114.734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-346966915404.64471</v>
      </c>
      <c r="L4972" s="444">
        <f t="shared" ca="1" si="197"/>
        <v>-83619026612519.375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-83619026612519.375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-348412610885.49738</v>
      </c>
      <c r="L4973" s="444">
        <f t="shared" ca="1" si="197"/>
        <v>-83967439223404.875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-83967439223404.875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-349864330097.52032</v>
      </c>
      <c r="L4974" s="444">
        <f t="shared" ca="1" si="197"/>
        <v>-84317303553502.391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-84317303553502.391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-351322098139.59326</v>
      </c>
      <c r="L4975" s="444">
        <f t="shared" ca="1" si="197"/>
        <v>-84668625651641.984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-84668625651641.984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-352785940215.17493</v>
      </c>
      <c r="L4976" s="444">
        <f t="shared" ca="1" si="197"/>
        <v>-85021411591857.156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-85021411591857.156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-354255881632.73816</v>
      </c>
      <c r="L4977" s="444">
        <f t="shared" ca="1" si="197"/>
        <v>-85375667473489.891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-85375667473489.891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-355731947806.20789</v>
      </c>
      <c r="L4978" s="444">
        <f t="shared" ca="1" si="197"/>
        <v>-85731399421296.094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-85731399421296.094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-357214164255.40039</v>
      </c>
      <c r="L4979" s="444">
        <f t="shared" ca="1" si="197"/>
        <v>-86088613585551.5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-86088613585551.5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-358702556606.4646</v>
      </c>
      <c r="L4980" s="444">
        <f t="shared" ca="1" si="197"/>
        <v>-86447316142157.969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-86447316142157.969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-360197150592.32489</v>
      </c>
      <c r="L4981" s="444">
        <f t="shared" ca="1" si="197"/>
        <v>-86807513292750.297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-86807513292750.297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-361697972053.12622</v>
      </c>
      <c r="L4982" s="444">
        <f t="shared" ca="1" si="197"/>
        <v>-87169211264803.422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-87169211264803.422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-363205046936.68091</v>
      </c>
      <c r="L4983" s="444">
        <f t="shared" ca="1" si="197"/>
        <v>-87532416311740.109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-87532416311740.109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-364718401298.91711</v>
      </c>
      <c r="L4984" s="444">
        <f t="shared" ca="1" si="197"/>
        <v>-87897134713039.031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-87897134713039.031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-366238061304.32928</v>
      </c>
      <c r="L4985" s="444">
        <f t="shared" ca="1" si="197"/>
        <v>-88263372774343.359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-88263372774343.359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-367764053226.43066</v>
      </c>
      <c r="L4986" s="444">
        <f t="shared" ca="1" si="197"/>
        <v>-88631136827569.797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-88631136827569.797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-369296403448.20746</v>
      </c>
      <c r="L4987" s="444">
        <f t="shared" ca="1" si="197"/>
        <v>-89000433231018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-89000433231018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-370835138462.57501</v>
      </c>
      <c r="L4988" s="444">
        <f t="shared" ca="1" si="197"/>
        <v>-89371268369480.578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-89371268369480.578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-372380284872.83575</v>
      </c>
      <c r="L4989" s="444">
        <f t="shared" ca="1" si="197"/>
        <v>-89743648654353.406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-89743648654353.406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-373931869393.13916</v>
      </c>
      <c r="L4990" s="444">
        <f t="shared" ca="1" si="197"/>
        <v>-90117580523746.547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-90117580523746.547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-375489918848.94397</v>
      </c>
      <c r="L4991" s="444">
        <f t="shared" ca="1" si="197"/>
        <v>-90493070442595.484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-90493070442595.484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-377054460177.4812</v>
      </c>
      <c r="L4992" s="444">
        <f t="shared" ca="1" si="197"/>
        <v>-90870124902772.969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-90870124902772.969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-378625520428.2207</v>
      </c>
      <c r="L4993" s="444">
        <f t="shared" ca="1" si="197"/>
        <v>-91248750423201.188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-91248750423201.188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-380203126763.33826</v>
      </c>
      <c r="L4994" s="444">
        <f t="shared" ca="1" si="197"/>
        <v>-91628953549964.531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-91628953549964.531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-381787306458.18555</v>
      </c>
      <c r="L4995" s="444">
        <f t="shared" ca="1" si="197"/>
        <v>-92010740856422.719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-92010740856422.719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-383378086901.76135</v>
      </c>
      <c r="L4996" s="444">
        <f t="shared" ca="1" si="197"/>
        <v>-92394118943324.484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-92394118943324.484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-384975495597.18536</v>
      </c>
      <c r="L4997" s="444">
        <f t="shared" ca="1" si="197"/>
        <v>-92779094438921.672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-92779094438921.672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-386579560162.17365</v>
      </c>
      <c r="L4998" s="444">
        <f t="shared" ca="1" si="197"/>
        <v>-93165673999083.844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-93165673999083.844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-388190308329.51599</v>
      </c>
      <c r="L4999" s="444">
        <f t="shared" ca="1" si="197"/>
        <v>-93553864307413.359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-93553864307413.359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-389807767947.55566</v>
      </c>
      <c r="L5000" s="444">
        <f t="shared" ca="1" si="197"/>
        <v>-93943672075360.922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-93943672075360.922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-391431966980.67053</v>
      </c>
      <c r="L5001" s="444">
        <f t="shared" ca="1" si="197"/>
        <v>-94335104042341.594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-94335104042341.594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-393062933509.75665</v>
      </c>
      <c r="L5002" s="444">
        <f t="shared" ca="1" si="197"/>
        <v>-94728166975851.344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-94728166975851.344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-394700695732.71393</v>
      </c>
      <c r="L5003" s="444">
        <f t="shared" ca="1" si="197"/>
        <v>-95122867671584.063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-95122867671584.063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-396345281964.93359</v>
      </c>
      <c r="L5004" s="444">
        <f t="shared" ca="1" si="197"/>
        <v>-95519212953549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-95519212953549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-397996720639.78748</v>
      </c>
      <c r="L5005" s="444">
        <f t="shared" ca="1" si="197"/>
        <v>-95917209674188.781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-95917209674188.781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-399655040309.11993</v>
      </c>
      <c r="L5006" s="444">
        <f t="shared" ca="1" si="197"/>
        <v>-96316864714497.906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-96316864714497.906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-401320269643.74127</v>
      </c>
      <c r="L5007" s="444">
        <f t="shared" ca="1" si="197"/>
        <v>-96718184984141.641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-96718184984141.641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-402992437433.92352</v>
      </c>
      <c r="L5008" s="444">
        <f t="shared" ca="1" si="197"/>
        <v>-97121177421575.563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-97121177421575.563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-404671572589.89819</v>
      </c>
      <c r="L5009" s="444">
        <f t="shared" ca="1" si="197"/>
        <v>-97525848994165.453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-97525848994165.453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-406357704142.35608</v>
      </c>
      <c r="L5010" s="444">
        <f t="shared" ca="1" si="197"/>
        <v>-97932206698307.813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-97932206698307.813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-408050861242.94922</v>
      </c>
      <c r="L5011" s="444">
        <f t="shared" ca="1" si="197"/>
        <v>-98340257559550.766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-98340257559550.766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-409751073164.79486</v>
      </c>
      <c r="L5012" s="444">
        <f t="shared" ca="1" si="197"/>
        <v>-98750008632715.563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-98750008632715.563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-411458369302.98151</v>
      </c>
      <c r="L5013" s="444">
        <f t="shared" ca="1" si="197"/>
        <v>-99161467002018.547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-99161467002018.547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-413172779175.07727</v>
      </c>
      <c r="L5014" s="444">
        <f t="shared" ca="1" si="197"/>
        <v>-99574639781193.625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-99574639781193.625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-414894332421.64008</v>
      </c>
      <c r="L5015" s="444">
        <f t="shared" ca="1" si="197"/>
        <v>-99989534113615.266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-99989534113615.266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-416623058806.73029</v>
      </c>
      <c r="L5016" s="444">
        <f t="shared" ca="1" si="197"/>
        <v>-100406157172422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-100406157172422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-418358988218.42499</v>
      </c>
      <c r="L5017" s="444">
        <f t="shared" ca="1" si="197"/>
        <v>-100824516160640.42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-100824516160640.42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-420102150669.33508</v>
      </c>
      <c r="L5018" s="444">
        <f t="shared" ca="1" si="197"/>
        <v>-101244618311309.75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-101244618311309.75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-421852576297.12396</v>
      </c>
      <c r="L5019" s="444">
        <f t="shared" ca="1" si="197"/>
        <v>-101666470887606.88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-101666470887606.88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-423610295365.02863</v>
      </c>
      <c r="L5020" s="444">
        <f t="shared" ca="1" si="197"/>
        <v>-102090081182971.91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-102090081182971.91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-425375338262.38293</v>
      </c>
      <c r="L5021" s="444">
        <f t="shared" ca="1" si="197"/>
        <v>-102515456521234.3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-102515456521234.3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-427147735505.14288</v>
      </c>
      <c r="L5022" s="444">
        <f t="shared" ca="1" si="197"/>
        <v>-102942604256739.44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-102942604256739.44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-428927517736.41431</v>
      </c>
      <c r="L5023" s="444">
        <f t="shared" ca="1" si="197"/>
        <v>-103371531774475.86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-103371531774475.86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-430714715726.98273</v>
      </c>
      <c r="L5024" s="444">
        <f t="shared" ca="1" si="197"/>
        <v>-103802246490202.84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-103802246490202.84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-432509360375.84515</v>
      </c>
      <c r="L5025" s="444">
        <f t="shared" ca="1" si="197"/>
        <v>-104234755850578.69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-104234755850578.69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-434311482710.74451</v>
      </c>
      <c r="L5026" s="444">
        <f t="shared" ca="1" si="197"/>
        <v>-104669067333289.44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-104669067333289.44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-436121113888.70599</v>
      </c>
      <c r="L5027" s="444">
        <f t="shared" ca="1" si="197"/>
        <v>-105105188447178.14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-105105188447178.14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-437938285196.57556</v>
      </c>
      <c r="L5028" s="444">
        <f t="shared" ca="1" si="197"/>
        <v>-105543126732374.72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-105543126732374.72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-439763028051.56134</v>
      </c>
      <c r="L5029" s="444">
        <f t="shared" ca="1" si="197"/>
        <v>-105982889760426.28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-105982889760426.28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-441595374001.77618</v>
      </c>
      <c r="L5030" s="444">
        <f t="shared" ca="1" si="197"/>
        <v>-106424485134428.06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-106424485134428.06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-443435354726.78357</v>
      </c>
      <c r="L5031" s="444">
        <f t="shared" ca="1" si="197"/>
        <v>-106867920489154.84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-106867920489154.84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-445283002038.1452</v>
      </c>
      <c r="L5032" s="444">
        <f t="shared" ca="1" si="197"/>
        <v>-107313203491192.98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-107313203491192.98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-447138347879.97076</v>
      </c>
      <c r="L5033" s="444">
        <f t="shared" ca="1" si="197"/>
        <v>-107760341839072.95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-107760341839072.95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-449001424329.47064</v>
      </c>
      <c r="L5034" s="444">
        <f t="shared" ca="1" si="197"/>
        <v>-108209343263402.42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-108209343263402.42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-450872263597.51007</v>
      </c>
      <c r="L5035" s="444">
        <f t="shared" ca="1" si="197"/>
        <v>-108660215526999.94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-108660215526999.94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-452750898029.16638</v>
      </c>
      <c r="L5036" s="444">
        <f t="shared" ca="1" si="197"/>
        <v>-109112966425029.11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-109112966425029.11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-454637360104.28796</v>
      </c>
      <c r="L5037" s="444">
        <f t="shared" ca="1" si="197"/>
        <v>-109567603785133.39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-109567603785133.39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-456531682438.05579</v>
      </c>
      <c r="L5038" s="444">
        <f t="shared" ca="1" si="197"/>
        <v>-110024135467571.45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-110024135467571.45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-458433897781.54779</v>
      </c>
      <c r="L5039" s="444">
        <f t="shared" ca="1" si="197"/>
        <v>-110482569365353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-110482569365353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-460344039022.30408</v>
      </c>
      <c r="L5040" s="444">
        <f t="shared" ca="1" si="197"/>
        <v>-110942913404375.3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-110942913404375.3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-462262139184.89703</v>
      </c>
      <c r="L5041" s="444">
        <f t="shared" ca="1" si="197"/>
        <v>-111405175543560.19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-111405175543560.19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-464188231431.50079</v>
      </c>
      <c r="L5042" s="444">
        <f t="shared" ca="1" si="197"/>
        <v>-111869363774991.69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-111869363774991.69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-466122349062.46539</v>
      </c>
      <c r="L5043" s="444">
        <f t="shared" ca="1" si="197"/>
        <v>-112335486124054.16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-112335486124054.16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-468064525516.89233</v>
      </c>
      <c r="L5044" s="444">
        <f t="shared" ca="1" si="197"/>
        <v>-112803550649571.05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-112803550649571.05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-470014794373.21271</v>
      </c>
      <c r="L5045" s="444">
        <f t="shared" ca="1" si="197"/>
        <v>-113273565443944.27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-113273565443944.27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-471973189349.76776</v>
      </c>
      <c r="L5046" s="444">
        <f t="shared" ca="1" si="197"/>
        <v>-113745538633294.03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-113745538633294.03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-473939744305.39172</v>
      </c>
      <c r="L5047" s="444">
        <f t="shared" ca="1" si="197"/>
        <v>-114219478377599.42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-114219478377599.42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-475914493239.99762</v>
      </c>
      <c r="L5048" s="444">
        <f t="shared" ca="1" si="197"/>
        <v>-114695392870839.42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-114695392870839.42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-477897470295.16425</v>
      </c>
      <c r="L5049" s="444">
        <f t="shared" ca="1" si="197"/>
        <v>-115173290341134.59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-115173290341134.59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-479888709754.72748</v>
      </c>
      <c r="L5050" s="444">
        <f t="shared" ca="1" si="197"/>
        <v>-115653179050889.33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-115653179050889.33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-481888246045.37213</v>
      </c>
      <c r="L5051" s="444">
        <f t="shared" ca="1" si="197"/>
        <v>-116135067296934.7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-116135067296934.7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-483896113737.22791</v>
      </c>
      <c r="L5052" s="444">
        <f t="shared" ca="1" si="197"/>
        <v>-116618963410671.94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-116618963410671.94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-485912347544.46637</v>
      </c>
      <c r="L5053" s="444">
        <f t="shared" ca="1" si="197"/>
        <v>-117104875758216.41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-117104875758216.41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-487936982325.90167</v>
      </c>
      <c r="L5054" s="444">
        <f t="shared" ca="1" si="197"/>
        <v>-117592812740542.31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-117592812740542.31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-489970053085.59296</v>
      </c>
      <c r="L5055" s="444">
        <f t="shared" ca="1" si="197"/>
        <v>-118082782793627.91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-118082782793627.91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-492011594973.44958</v>
      </c>
      <c r="L5056" s="444">
        <f t="shared" ca="1" si="197"/>
        <v>-118574794388601.36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-118574794388601.36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-494061643285.83899</v>
      </c>
      <c r="L5057" s="444">
        <f t="shared" ca="1" si="197"/>
        <v>-119068856031887.2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-119068856031887.2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-496120233466.19666</v>
      </c>
      <c r="L5058" s="444">
        <f t="shared" ca="1" si="197"/>
        <v>-119564976265353.41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-119564976265353.41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-498187401105.63916</v>
      </c>
      <c r="L5059" s="444">
        <f t="shared" ca="1" si="197"/>
        <v>-120063163666459.05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-120063163666459.05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-500263181943.57935</v>
      </c>
      <c r="L5060" s="444">
        <f t="shared" ca="1" si="197"/>
        <v>-120563426848402.63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-120563426848402.63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-502347611868.34424</v>
      </c>
      <c r="L5061" s="444">
        <f t="shared" ca="1" si="197"/>
        <v>-121065774460270.97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-121065774460270.97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-504440726917.79578</v>
      </c>
      <c r="L5062" s="444">
        <f t="shared" ca="1" si="197"/>
        <v>-121570215187188.77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-121570215187188.77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-506542563279.95319</v>
      </c>
      <c r="L5063" s="444">
        <f t="shared" ca="1" si="197"/>
        <v>-122076757750468.72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-122076757750468.72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-508653157293.61963</v>
      </c>
      <c r="L5064" s="444">
        <f t="shared" ca="1" si="197"/>
        <v>-122585410907762.34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-122585410907762.34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-510772545449.00977</v>
      </c>
      <c r="L5065" s="444">
        <f t="shared" ca="1" si="197"/>
        <v>-123096183453211.36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-123096183453211.36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-512900764388.38068</v>
      </c>
      <c r="L5066" s="444">
        <f t="shared" ca="1" si="197"/>
        <v>-123609084217599.73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-123609084217599.73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-515037850906.66553</v>
      </c>
      <c r="L5067" s="444">
        <f t="shared" ca="1" si="197"/>
        <v>-124124122068506.41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-124124122068506.41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-517183841952.11005</v>
      </c>
      <c r="L5068" s="444">
        <f t="shared" ca="1" si="197"/>
        <v>-124641305910458.52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-124641305910458.52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-519338774626.91046</v>
      </c>
      <c r="L5069" s="444">
        <f t="shared" ca="1" si="197"/>
        <v>-125160644685085.42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-125160644685085.42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-521502686187.85596</v>
      </c>
      <c r="L5070" s="444">
        <f t="shared" ca="1" si="197"/>
        <v>-125682147371273.28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-125682147371273.28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-523675614046.97198</v>
      </c>
      <c r="L5071" s="444">
        <f t="shared" ca="1" si="197"/>
        <v>-126205822985320.25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-126205822985320.25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-525857595772.16779</v>
      </c>
      <c r="L5072" s="444">
        <f t="shared" ca="1" si="197"/>
        <v>-126731680581092.42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-126731680581092.42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-528048669087.88501</v>
      </c>
      <c r="L5073" s="444">
        <f t="shared" ca="1" si="197"/>
        <v>-127259729250180.31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-127259729250180.31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-530248871875.75128</v>
      </c>
      <c r="L5074" s="444">
        <f t="shared" ca="1" si="197"/>
        <v>-127789978122056.06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-127789978122056.06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-532458242175.23358</v>
      </c>
      <c r="L5075" s="444">
        <f t="shared" ca="1" si="197"/>
        <v>-128322436364231.3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-128322436364231.3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-534676818184.29706</v>
      </c>
      <c r="L5076" s="444">
        <f t="shared" ca="1" si="197"/>
        <v>-128857113182415.59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-128857113182415.59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-536904638260.06488</v>
      </c>
      <c r="L5077" s="444">
        <f t="shared" ca="1" si="197"/>
        <v>-129394017820675.66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-129394017820675.66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-539141740919.48193</v>
      </c>
      <c r="L5078" s="444">
        <f t="shared" ca="1" si="197"/>
        <v>-129933159561595.14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-129933159561595.14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-541388164839.97974</v>
      </c>
      <c r="L5079" s="444">
        <f t="shared" ca="1" si="197"/>
        <v>-130474547726435.13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-130474547726435.13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-543643948860.14642</v>
      </c>
      <c r="L5080" s="444">
        <f t="shared" ca="1" si="197"/>
        <v>-131018191675295.27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-131018191675295.27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-545909131980.39691</v>
      </c>
      <c r="L5081" s="444">
        <f t="shared" ca="1" si="197"/>
        <v>-131564100807275.66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-131564100807275.66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-548183753363.64856</v>
      </c>
      <c r="L5082" s="444">
        <f t="shared" ca="1" si="197"/>
        <v>-132112284560639.31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-132112284560639.31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-550467852335.99707</v>
      </c>
      <c r="L5083" s="444">
        <f t="shared" ca="1" si="197"/>
        <v>-132662752412975.31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-132662752412975.31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-552761468387.39709</v>
      </c>
      <c r="L5084" s="444">
        <f t="shared" ca="1" si="197"/>
        <v>-133215513881362.7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-133215513881362.7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-555064641172.3446</v>
      </c>
      <c r="L5085" s="444">
        <f t="shared" ca="1" si="197"/>
        <v>-133770578522535.05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-133770578522535.05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-557377410510.56274</v>
      </c>
      <c r="L5086" s="444">
        <f t="shared" ca="1" si="197"/>
        <v>-134327955933045.61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-134327955933045.61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-559699816387.69006</v>
      </c>
      <c r="L5087" s="444">
        <f t="shared" ca="1" si="197"/>
        <v>-134887655749433.3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-134887655749433.3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-562031898955.97217</v>
      </c>
      <c r="L5088" s="444">
        <f t="shared" ca="1" si="197"/>
        <v>-135449687648389.27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-135449687648389.27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-564373698534.95532</v>
      </c>
      <c r="L5089" s="444">
        <f t="shared" ca="1" si="197"/>
        <v>-136014061346924.22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-136014061346924.22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-566725255612.18433</v>
      </c>
      <c r="L5090" s="444">
        <f t="shared" ca="1" si="197"/>
        <v>-136580786602536.41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-136580786602536.41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-569086610843.90161</v>
      </c>
      <c r="L5091" s="444">
        <f t="shared" ca="1" si="197"/>
        <v>-137149873213380.31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-137149873213380.31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-571457805055.75134</v>
      </c>
      <c r="L5092" s="444">
        <f t="shared" ca="1" si="197"/>
        <v>-137721331018436.06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-137721331018436.06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-573838879243.48364</v>
      </c>
      <c r="L5093" s="444">
        <f t="shared" ca="1" si="197"/>
        <v>-138295169897679.55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-138295169897679.55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-576229874573.66479</v>
      </c>
      <c r="L5094" s="444">
        <f t="shared" ca="1" si="197"/>
        <v>-138871399772253.22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-138871399772253.22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-578630832384.38843</v>
      </c>
      <c r="L5095" s="444">
        <f t="shared" ca="1" si="197"/>
        <v>-139450030604637.61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-139450030604637.61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-581041794185.98999</v>
      </c>
      <c r="L5096" s="444">
        <f t="shared" ca="1" si="197"/>
        <v>-140031072398823.59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-140031072398823.59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-583462801661.76501</v>
      </c>
      <c r="L5097" s="444">
        <f t="shared" ca="1" si="197"/>
        <v>-140614535200485.36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-140614535200485.36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-585893896668.68896</v>
      </c>
      <c r="L5098" s="444">
        <f t="shared" ca="1" si="197"/>
        <v>-141200429097154.06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-141200429097154.06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-588335121238.14197</v>
      </c>
      <c r="L5099" s="444">
        <f t="shared" ca="1" si="197"/>
        <v>-141788764218392.22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-141788764218392.22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-590786517576.63428</v>
      </c>
      <c r="L5100" s="444">
        <f t="shared" ca="1" si="197"/>
        <v>-142379550735968.84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-142379550735968.84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-593248128066.53687</v>
      </c>
      <c r="L5101" s="444">
        <f t="shared" ca="1" si="197"/>
        <v>-142972798864035.38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-142972798864035.38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-595719995266.81409</v>
      </c>
      <c r="L5102" s="444">
        <f t="shared" ca="1" si="197"/>
        <v>-143568518859302.19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-143568518859302.19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-598202161913.75916</v>
      </c>
      <c r="L5103" s="444">
        <f t="shared" ca="1" si="197"/>
        <v>-144166721021215.94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-144166721021215.94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-600694670921.73303</v>
      </c>
      <c r="L5104" s="444">
        <f t="shared" ca="1" si="197"/>
        <v>-144767415692137.66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-144767415692137.66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-603197565383.90686</v>
      </c>
      <c r="L5105" s="444">
        <f t="shared" ca="1" si="197"/>
        <v>-145370613257521.56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-145370613257521.56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-605710888573.00647</v>
      </c>
      <c r="L5106" s="444">
        <f t="shared" ca="1" si="197"/>
        <v>-145976324146094.56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-145976324146094.56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-608234683942.06067</v>
      </c>
      <c r="L5107" s="444">
        <f t="shared" ca="1" si="197"/>
        <v>-146584558830036.63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-146584558830036.63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-610768995125.15259</v>
      </c>
      <c r="L5108" s="444">
        <f t="shared" ref="L5108:L5362" ca="1" si="202">I5108-J5108+K5108</f>
        <v>-147195327825161.78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-147195327825161.78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-613313865938.17407</v>
      </c>
      <c r="L5109" s="444">
        <f t="shared" ca="1" si="202"/>
        <v>-147808641691099.97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-147808641691099.97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-615869340379.58325</v>
      </c>
      <c r="L5110" s="444">
        <f t="shared" ca="1" si="202"/>
        <v>-148424511031479.56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-148424511031479.56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-618435462631.16479</v>
      </c>
      <c r="L5111" s="444">
        <f t="shared" ca="1" si="202"/>
        <v>-149042946494110.72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-149042946494110.72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-621012277058.79468</v>
      </c>
      <c r="L5112" s="444">
        <f t="shared" ca="1" si="202"/>
        <v>-149663958771169.5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-149663958771169.5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-623599828213.2063</v>
      </c>
      <c r="L5113" s="444">
        <f t="shared" ca="1" si="202"/>
        <v>-150287558599382.72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-150287558599382.72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-626198160830.76135</v>
      </c>
      <c r="L5114" s="444">
        <f t="shared" ca="1" si="202"/>
        <v>-150913756760213.47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-150913756760213.47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-628807319834.22278</v>
      </c>
      <c r="L5115" s="444">
        <f t="shared" ca="1" si="202"/>
        <v>-151542564080047.69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-151542564080047.69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-631427350333.53198</v>
      </c>
      <c r="L5116" s="444">
        <f t="shared" ca="1" si="202"/>
        <v>-152173991430381.22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-152173991430381.22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-634058297626.58838</v>
      </c>
      <c r="L5117" s="444">
        <f t="shared" ca="1" si="202"/>
        <v>-152808049728007.81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-152808049728007.81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-636700207200.03259</v>
      </c>
      <c r="L5118" s="444">
        <f t="shared" ca="1" si="202"/>
        <v>-153444749935207.84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-153444749935207.84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-639353124730.03271</v>
      </c>
      <c r="L5119" s="444">
        <f t="shared" ca="1" si="202"/>
        <v>-154084103059937.88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-154084103059937.88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-642017096083.07446</v>
      </c>
      <c r="L5120" s="444">
        <f t="shared" ca="1" si="202"/>
        <v>-154726120156020.94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-154726120156020.94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-644692167316.75391</v>
      </c>
      <c r="L5121" s="444">
        <f t="shared" ca="1" si="202"/>
        <v>-155370812323337.69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-155370812323337.69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-647378384680.57373</v>
      </c>
      <c r="L5122" s="444">
        <f t="shared" ca="1" si="202"/>
        <v>-156018190708018.25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-156018190708018.25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-650075794616.74268</v>
      </c>
      <c r="L5123" s="444">
        <f t="shared" ca="1" si="202"/>
        <v>-156668266502635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-156668266502635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-652784443760.97913</v>
      </c>
      <c r="L5124" s="444">
        <f t="shared" ca="1" si="202"/>
        <v>-157321050946395.97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-157321050946395.97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-655504378943.31653</v>
      </c>
      <c r="L5125" s="444">
        <f t="shared" ca="1" si="202"/>
        <v>-157976555325339.28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-157976555325339.28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-658235647188.9137</v>
      </c>
      <c r="L5126" s="444">
        <f t="shared" ca="1" si="202"/>
        <v>-158634790972528.19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-158634790972528.19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-660978295718.86743</v>
      </c>
      <c r="L5127" s="444">
        <f t="shared" ca="1" si="202"/>
        <v>-159295769268247.06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-159295769268247.06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-663732371951.02942</v>
      </c>
      <c r="L5128" s="444">
        <f t="shared" ca="1" si="202"/>
        <v>-159959501640198.09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-159959501640198.09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-666497923500.82544</v>
      </c>
      <c r="L5129" s="444">
        <f t="shared" ca="1" si="202"/>
        <v>-160625999563698.91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-160625999563698.91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-669274998182.07874</v>
      </c>
      <c r="L5130" s="444">
        <f t="shared" ca="1" si="202"/>
        <v>-161295274561881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-161295274561881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-672063644007.83752</v>
      </c>
      <c r="L5131" s="444">
        <f t="shared" ca="1" si="202"/>
        <v>-161967338205888.84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-161967338205888.84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-674863909191.20349</v>
      </c>
      <c r="L5132" s="444">
        <f t="shared" ca="1" si="202"/>
        <v>-162642202115080.06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-162642202115080.06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-677675842146.16687</v>
      </c>
      <c r="L5133" s="444">
        <f t="shared" ca="1" si="202"/>
        <v>-163319877957226.22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-163319877957226.22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-680499491488.44263</v>
      </c>
      <c r="L5134" s="444">
        <f t="shared" ca="1" si="202"/>
        <v>-164000377448714.66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-164000377448714.66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-683334906036.31104</v>
      </c>
      <c r="L5135" s="444">
        <f t="shared" ca="1" si="202"/>
        <v>-164683712354750.97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-164683712354750.97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-686182134811.4624</v>
      </c>
      <c r="L5136" s="444">
        <f t="shared" ca="1" si="202"/>
        <v>-165369894489562.44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-165369894489562.44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-689041227039.84351</v>
      </c>
      <c r="L5137" s="444">
        <f t="shared" ca="1" si="202"/>
        <v>-166058935716602.28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-166058935716602.28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-691912232152.50952</v>
      </c>
      <c r="L5138" s="444">
        <f t="shared" ca="1" si="202"/>
        <v>-166750847948754.78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-166750847948754.78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-694795199786.47827</v>
      </c>
      <c r="L5139" s="444">
        <f t="shared" ca="1" si="202"/>
        <v>-167445643148541.25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-167445643148541.25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-697690179785.5885</v>
      </c>
      <c r="L5140" s="444">
        <f t="shared" ca="1" si="202"/>
        <v>-168143333328326.84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-168143333328326.84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-700597222201.36182</v>
      </c>
      <c r="L5141" s="444">
        <f t="shared" ca="1" si="202"/>
        <v>-168843930550528.22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-168843930550528.22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-703516377293.86755</v>
      </c>
      <c r="L5142" s="444">
        <f t="shared" ca="1" si="202"/>
        <v>-169547446927822.09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-169547446927822.09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-706447695532.59204</v>
      </c>
      <c r="L5143" s="444">
        <f t="shared" ca="1" si="202"/>
        <v>-170253894623354.69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-170253894623354.69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-709391227597.31116</v>
      </c>
      <c r="L5144" s="444">
        <f t="shared" ca="1" si="202"/>
        <v>-170963285850952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-170963285850952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-712347024378.96667</v>
      </c>
      <c r="L5145" s="444">
        <f t="shared" ca="1" si="202"/>
        <v>-171675632875330.97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-171675632875330.97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-715315136980.54565</v>
      </c>
      <c r="L5146" s="444">
        <f t="shared" ca="1" si="202"/>
        <v>-172390948012311.5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-172390948012311.5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-718295616717.9646</v>
      </c>
      <c r="L5147" s="444">
        <f t="shared" ca="1" si="202"/>
        <v>-173109243629029.47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-173109243629029.47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-721288515120.95605</v>
      </c>
      <c r="L5148" s="444">
        <f t="shared" ca="1" si="202"/>
        <v>-173830532144150.44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-173830532144150.44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-724293883933.96021</v>
      </c>
      <c r="L5149" s="444">
        <f t="shared" ca="1" si="202"/>
        <v>-174554826028084.41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-174554826028084.41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-727311775117.01831</v>
      </c>
      <c r="L5150" s="444">
        <f t="shared" ca="1" si="202"/>
        <v>-175282137803201.44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-175282137803201.44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-730342240846.67261</v>
      </c>
      <c r="L5151" s="444">
        <f t="shared" ca="1" si="202"/>
        <v>-176012480044048.13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-176012480044048.13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-733385333516.86719</v>
      </c>
      <c r="L5152" s="444">
        <f t="shared" ca="1" si="202"/>
        <v>-176745865377565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-176745865377565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-736441105739.85413</v>
      </c>
      <c r="L5153" s="444">
        <f t="shared" ca="1" si="202"/>
        <v>-177482306483304.84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-177482306483304.84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-739509610347.10352</v>
      </c>
      <c r="L5154" s="444">
        <f t="shared" ca="1" si="202"/>
        <v>-178221816093651.94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-178221816093651.94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-742590900390.21643</v>
      </c>
      <c r="L5155" s="444">
        <f t="shared" ca="1" si="202"/>
        <v>-178964406994042.16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-178964406994042.16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-745685029141.84229</v>
      </c>
      <c r="L5156" s="444">
        <f t="shared" ca="1" si="202"/>
        <v>-179710092023184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-179710092023184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-748792050096.59998</v>
      </c>
      <c r="L5157" s="444">
        <f t="shared" ca="1" si="202"/>
        <v>-180458884073280.59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-180458884073280.59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-751912016972.00244</v>
      </c>
      <c r="L5158" s="444">
        <f t="shared" ca="1" si="202"/>
        <v>-181210796090252.59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-181210796090252.59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-755044983709.38574</v>
      </c>
      <c r="L5159" s="444">
        <f t="shared" ca="1" si="202"/>
        <v>-181965841073961.97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-181965841073961.97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-758191004474.84155</v>
      </c>
      <c r="L5160" s="444">
        <f t="shared" ca="1" si="202"/>
        <v>-182724032078436.81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-182724032078436.81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-761350133660.15332</v>
      </c>
      <c r="L5161" s="444">
        <f t="shared" ca="1" si="202"/>
        <v>-183485382212096.97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-183485382212096.97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-764522425883.7373</v>
      </c>
      <c r="L5162" s="444">
        <f t="shared" ca="1" si="202"/>
        <v>-184249904637980.72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-184249904637980.72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-767707935991.5863</v>
      </c>
      <c r="L5163" s="444">
        <f t="shared" ca="1" si="202"/>
        <v>-185017612573972.31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-185017612573972.31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-770906719058.21802</v>
      </c>
      <c r="L5164" s="444">
        <f t="shared" ca="1" si="202"/>
        <v>-185788519293030.53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-185788519293030.53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-774118830387.6272</v>
      </c>
      <c r="L5165" s="444">
        <f t="shared" ca="1" si="202"/>
        <v>-186562638123418.16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-186562638123418.16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-777344325514.24231</v>
      </c>
      <c r="L5166" s="444">
        <f t="shared" ca="1" si="202"/>
        <v>-187339982448932.41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-187339982448932.41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-780583260203.88501</v>
      </c>
      <c r="L5167" s="444">
        <f t="shared" ca="1" si="202"/>
        <v>-188120565709136.28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-188120565709136.28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-783835690454.7345</v>
      </c>
      <c r="L5168" s="444">
        <f t="shared" ca="1" si="202"/>
        <v>-188904401399591.03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-188904401399591.03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-787101672498.2959</v>
      </c>
      <c r="L5169" s="444">
        <f t="shared" ca="1" si="202"/>
        <v>-189691503072089.31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-189691503072089.31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-790381262800.37207</v>
      </c>
      <c r="L5170" s="444">
        <f t="shared" ca="1" si="202"/>
        <v>-190481884334889.69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-190481884334889.69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-793674518062.04041</v>
      </c>
      <c r="L5171" s="444">
        <f t="shared" ca="1" si="202"/>
        <v>-191275558852951.72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-191275558852951.72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-796981495220.6322</v>
      </c>
      <c r="L5172" s="444">
        <f t="shared" ca="1" si="202"/>
        <v>-192072540348172.34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-192072540348172.34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-800302251450.71814</v>
      </c>
      <c r="L5173" s="444">
        <f t="shared" ca="1" si="202"/>
        <v>-192872842599623.06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-192872842599623.06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-803636844165.09607</v>
      </c>
      <c r="L5174" s="444">
        <f t="shared" ca="1" si="202"/>
        <v>-193676479443788.16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-193676479443788.16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-806985331015.78394</v>
      </c>
      <c r="L5175" s="444">
        <f t="shared" ca="1" si="202"/>
        <v>-194483464774803.94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-194483464774803.94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-810347769895.01636</v>
      </c>
      <c r="L5176" s="444">
        <f t="shared" ca="1" si="202"/>
        <v>-195293812544698.97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-195293812544698.97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-813724218936.24573</v>
      </c>
      <c r="L5177" s="444">
        <f t="shared" ca="1" si="202"/>
        <v>-196107536763635.22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-196107536763635.22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-817114736515.14673</v>
      </c>
      <c r="L5178" s="444">
        <f t="shared" ca="1" si="202"/>
        <v>-196924651500150.38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-196924651500150.38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-820519381250.62659</v>
      </c>
      <c r="L5179" s="444">
        <f t="shared" ca="1" si="202"/>
        <v>-197745170881401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-197745170881401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-823938212005.83752</v>
      </c>
      <c r="L5180" s="444">
        <f t="shared" ca="1" si="202"/>
        <v>-198569109093406.84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-198569109093406.84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-827371287889.19519</v>
      </c>
      <c r="L5181" s="444">
        <f t="shared" ca="1" si="202"/>
        <v>-199396480381296.03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-199396480381296.03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-830818668255.40015</v>
      </c>
      <c r="L5182" s="444">
        <f t="shared" ca="1" si="202"/>
        <v>-200227299049551.44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-200227299049551.44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-834280412706.46436</v>
      </c>
      <c r="L5183" s="444">
        <f t="shared" ca="1" si="202"/>
        <v>-201061579462257.91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-201061579462257.91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-837756581092.74121</v>
      </c>
      <c r="L5184" s="444">
        <f t="shared" ca="1" si="202"/>
        <v>-201899336043350.66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-201899336043350.66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-841247233513.96106</v>
      </c>
      <c r="L5185" s="444">
        <f t="shared" ca="1" si="202"/>
        <v>-202740583276864.63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-202740583276864.63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-844752430320.26929</v>
      </c>
      <c r="L5186" s="444">
        <f t="shared" ca="1" si="202"/>
        <v>-203585335707184.91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-203585335707184.91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-848272232113.27039</v>
      </c>
      <c r="L5187" s="444">
        <f t="shared" ca="1" si="202"/>
        <v>-204433607939298.19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-204433607939298.19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-851806699747.07581</v>
      </c>
      <c r="L5188" s="444">
        <f t="shared" ca="1" si="202"/>
        <v>-205285414639045.25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-205285414639045.25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-855355894329.35522</v>
      </c>
      <c r="L5189" s="444">
        <f t="shared" ca="1" si="202"/>
        <v>-206140770533374.59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-206140770533374.59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-858919877222.39417</v>
      </c>
      <c r="L5190" s="444">
        <f t="shared" ca="1" si="202"/>
        <v>-206999690410597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-206999690410597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-862498710044.15417</v>
      </c>
      <c r="L5191" s="444">
        <f t="shared" ca="1" si="202"/>
        <v>-207862189120641.16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-207862189120641.16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-866092454669.33813</v>
      </c>
      <c r="L5192" s="444">
        <f t="shared" ca="1" si="202"/>
        <v>-208728281575310.5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-208728281575310.5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-869701173230.46045</v>
      </c>
      <c r="L5193" s="444">
        <f t="shared" ca="1" si="202"/>
        <v>-209597982748540.97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-209597982748540.97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-873324928118.92065</v>
      </c>
      <c r="L5194" s="444">
        <f t="shared" ca="1" si="202"/>
        <v>-210471307676659.88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-210471307676659.88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-876963781986.08276</v>
      </c>
      <c r="L5195" s="444">
        <f t="shared" ca="1" si="202"/>
        <v>-211348271458645.97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-211348271458645.97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-880617797744.35815</v>
      </c>
      <c r="L5196" s="444">
        <f t="shared" ca="1" si="202"/>
        <v>-212228889256390.31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-212228889256390.31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-884287038568.29297</v>
      </c>
      <c r="L5197" s="444">
        <f t="shared" ca="1" si="202"/>
        <v>-213113176294958.59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-213113176294958.59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-887971567895.66077</v>
      </c>
      <c r="L5198" s="444">
        <f t="shared" ca="1" si="202"/>
        <v>-214001147862854.25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-214001147862854.25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-891671449428.55933</v>
      </c>
      <c r="L5199" s="444">
        <f t="shared" ca="1" si="202"/>
        <v>-214892819312282.81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-214892819312282.81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-895386747134.51172</v>
      </c>
      <c r="L5200" s="444">
        <f t="shared" ca="1" si="202"/>
        <v>-215788206059417.31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-215788206059417.31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-899117525247.57214</v>
      </c>
      <c r="L5201" s="444">
        <f t="shared" ca="1" si="202"/>
        <v>-216687323584664.88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-216687323584664.88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-902863848269.43701</v>
      </c>
      <c r="L5202" s="444">
        <f t="shared" ca="1" si="202"/>
        <v>-217590187432934.31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-217590187432934.31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-906625780970.55957</v>
      </c>
      <c r="L5203" s="444">
        <f t="shared" ca="1" si="202"/>
        <v>-218496813213904.88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-218496813213904.88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-910403388391.27026</v>
      </c>
      <c r="L5204" s="444">
        <f t="shared" ca="1" si="202"/>
        <v>-219407216602296.16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-219407216602296.16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-914196735842.90051</v>
      </c>
      <c r="L5205" s="444">
        <f t="shared" ca="1" si="202"/>
        <v>-220321413338139.06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-220321413338139.06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-918005888908.91272</v>
      </c>
      <c r="L5206" s="444">
        <f t="shared" ca="1" si="202"/>
        <v>-221239419227047.97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-221239419227047.97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-921830913446.0332</v>
      </c>
      <c r="L5207" s="444">
        <f t="shared" ca="1" si="202"/>
        <v>-222161250140494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-222161250140494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-925671875585.39148</v>
      </c>
      <c r="L5208" s="444">
        <f t="shared" ca="1" si="202"/>
        <v>-223086922016079.41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-223086922016079.41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-929528841733.66418</v>
      </c>
      <c r="L5209" s="444">
        <f t="shared" ca="1" si="202"/>
        <v>-224016450857813.06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-224016450857813.06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-933401878574.22119</v>
      </c>
      <c r="L5210" s="444">
        <f t="shared" ca="1" si="202"/>
        <v>-224949852736387.28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-224949852736387.28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-937291053068.28027</v>
      </c>
      <c r="L5211" s="444">
        <f t="shared" ca="1" si="202"/>
        <v>-225887143789455.56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-225887143789455.56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-941196432456.0647</v>
      </c>
      <c r="L5212" s="444">
        <f t="shared" ca="1" si="202"/>
        <v>-226828340221911.63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-226828340221911.63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-945118084257.96509</v>
      </c>
      <c r="L5213" s="444">
        <f t="shared" ca="1" si="202"/>
        <v>-227773458306169.59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-227773458306169.59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-949056076275.70667</v>
      </c>
      <c r="L5214" s="444">
        <f t="shared" ca="1" si="202"/>
        <v>-228722514382445.31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-228722514382445.31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-953010476593.52222</v>
      </c>
      <c r="L5215" s="444">
        <f t="shared" ca="1" si="202"/>
        <v>-229675524859038.84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-229675524859038.84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-956981353579.32837</v>
      </c>
      <c r="L5216" s="444">
        <f t="shared" ca="1" si="202"/>
        <v>-230632506212618.19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-230632506212618.19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-960968775885.90894</v>
      </c>
      <c r="L5217" s="444">
        <f t="shared" ca="1" si="202"/>
        <v>-231593474988504.09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-231593474988504.09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-964972812452.10046</v>
      </c>
      <c r="L5218" s="444">
        <f t="shared" ca="1" si="202"/>
        <v>-232558447800956.19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-232558447800956.19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-968993532503.98413</v>
      </c>
      <c r="L5219" s="444">
        <f t="shared" ca="1" si="202"/>
        <v>-233527441333460.16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-233527441333460.16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-973031005556.08398</v>
      </c>
      <c r="L5220" s="444">
        <f t="shared" ca="1" si="202"/>
        <v>-234500472339016.25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-234500472339016.25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-977085301412.56787</v>
      </c>
      <c r="L5221" s="444">
        <f t="shared" ca="1" si="202"/>
        <v>-235477557640428.81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-235477557640428.81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-981156490168.45337</v>
      </c>
      <c r="L5222" s="444">
        <f t="shared" ca="1" si="202"/>
        <v>-236458714130597.28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-236458714130597.28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-985244642210.82202</v>
      </c>
      <c r="L5223" s="444">
        <f t="shared" ca="1" si="202"/>
        <v>-237443958772808.09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-237443958772808.09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-989349828220.03369</v>
      </c>
      <c r="L5224" s="444">
        <f t="shared" ca="1" si="202"/>
        <v>-238433308601028.13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-238433308601028.13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-993472119170.95056</v>
      </c>
      <c r="L5225" s="444">
        <f t="shared" ca="1" si="202"/>
        <v>-239426780720199.06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-239426780720199.06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-997611586334.16272</v>
      </c>
      <c r="L5226" s="444">
        <f t="shared" ca="1" si="202"/>
        <v>-240424392306533.22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-240424392306533.22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-1001768301277.2218</v>
      </c>
      <c r="L5227" s="444">
        <f t="shared" ca="1" si="202"/>
        <v>-241426160607810.44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-241426160607810.44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-1005942335865.8767</v>
      </c>
      <c r="L5228" s="444">
        <f t="shared" ca="1" si="202"/>
        <v>-242432102943676.31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-242432102943676.31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-1010133762265.318</v>
      </c>
      <c r="L5229" s="444">
        <f t="shared" ca="1" si="202"/>
        <v>-243442236705941.63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-243442236705941.63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-1014342652941.4233</v>
      </c>
      <c r="L5230" s="444">
        <f t="shared" ca="1" si="202"/>
        <v>-244456579358883.06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-244456579358883.06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-1018569080662.0126</v>
      </c>
      <c r="L5231" s="444">
        <f t="shared" ca="1" si="202"/>
        <v>-245475148439545.06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-245475148439545.06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-1022813118498.1045</v>
      </c>
      <c r="L5232" s="444">
        <f t="shared" ca="1" si="202"/>
        <v>-246497961558043.16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-246497961558043.16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-1027074839825.1798</v>
      </c>
      <c r="L5233" s="444">
        <f t="shared" ca="1" si="202"/>
        <v>-247525036397868.34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-247525036397868.34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-1031354318324.4515</v>
      </c>
      <c r="L5234" s="444">
        <f t="shared" ca="1" si="202"/>
        <v>-248556390716192.78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-248556390716192.78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-1035651627984.1367</v>
      </c>
      <c r="L5235" s="444">
        <f t="shared" ca="1" si="202"/>
        <v>-249592042344176.91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-249592042344176.91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-1039966843100.7371</v>
      </c>
      <c r="L5236" s="444">
        <f t="shared" ca="1" si="202"/>
        <v>-250632009187277.66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-250632009187277.66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-1044300038280.3237</v>
      </c>
      <c r="L5237" s="444">
        <f t="shared" ca="1" si="202"/>
        <v>-251676309225557.97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-251676309225557.97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-1048651288439.8248</v>
      </c>
      <c r="L5238" s="444">
        <f t="shared" ca="1" si="202"/>
        <v>-252724960513997.78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-252724960513997.78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-1053020668808.324</v>
      </c>
      <c r="L5239" s="444">
        <f t="shared" ca="1" si="202"/>
        <v>-253777981182806.09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-253777981182806.09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-1057408254928.3585</v>
      </c>
      <c r="L5240" s="444">
        <f t="shared" ca="1" si="202"/>
        <v>-254835389437734.44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-254835389437734.44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-1061814122657.2268</v>
      </c>
      <c r="L5241" s="444">
        <f t="shared" ca="1" si="202"/>
        <v>-255897203560391.66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-255897203560391.66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-1066238348168.2986</v>
      </c>
      <c r="L5242" s="444">
        <f t="shared" ca="1" si="202"/>
        <v>-256963441908559.97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-256963441908559.97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-1070681007952.3331</v>
      </c>
      <c r="L5243" s="444">
        <f t="shared" ca="1" si="202"/>
        <v>-258034122916512.31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-258034122916512.31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-1075142178818.8013</v>
      </c>
      <c r="L5244" s="444">
        <f t="shared" ca="1" si="202"/>
        <v>-259109265095331.13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-259109265095331.13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-1079621937897.2131</v>
      </c>
      <c r="L5245" s="444">
        <f t="shared" ca="1" si="202"/>
        <v>-260188887033228.34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-260188887033228.34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-1084120362638.4513</v>
      </c>
      <c r="L5246" s="444">
        <f t="shared" ca="1" si="202"/>
        <v>-261273007395866.78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-261273007395866.78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-1088637530816.1116</v>
      </c>
      <c r="L5247" s="444">
        <f t="shared" ca="1" si="202"/>
        <v>-262361644926682.91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-262361644926682.91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-1093173520527.8455</v>
      </c>
      <c r="L5248" s="444">
        <f t="shared" ca="1" si="202"/>
        <v>-263454818447210.75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-263454818447210.75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-1097728410196.7114</v>
      </c>
      <c r="L5249" s="444">
        <f t="shared" ca="1" si="202"/>
        <v>-264552546857407.47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-264552546857407.47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-1102302278572.5313</v>
      </c>
      <c r="L5250" s="444">
        <f t="shared" ca="1" si="202"/>
        <v>-265654849135980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-265654849135980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-1106895204733.25</v>
      </c>
      <c r="L5251" s="444">
        <f t="shared" ca="1" si="202"/>
        <v>-266761744340713.25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-266761744340713.25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-1111507268086.3052</v>
      </c>
      <c r="L5252" s="444">
        <f t="shared" ca="1" si="202"/>
        <v>-267873251608799.56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-267873251608799.56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-1116138548369.9983</v>
      </c>
      <c r="L5253" s="444">
        <f t="shared" ca="1" si="202"/>
        <v>-268989390157169.56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-268989390157169.56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-1120789125654.873</v>
      </c>
      <c r="L5254" s="444">
        <f t="shared" ca="1" si="202"/>
        <v>-270110179282824.44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-270110179282824.44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-1125459080345.1018</v>
      </c>
      <c r="L5255" s="444">
        <f t="shared" ca="1" si="202"/>
        <v>-271235638363169.53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-271235638363169.53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-1130148493179.873</v>
      </c>
      <c r="L5256" s="444">
        <f t="shared" ca="1" si="202"/>
        <v>-272365786856349.41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-272365786856349.41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-1134857445234.7891</v>
      </c>
      <c r="L5257" s="444">
        <f t="shared" ca="1" si="202"/>
        <v>-273500644301584.19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-273500644301584.19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-1139586017923.2673</v>
      </c>
      <c r="L5258" s="444">
        <f t="shared" ca="1" si="202"/>
        <v>-274640230319507.47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-274640230319507.47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-1144334292997.9478</v>
      </c>
      <c r="L5259" s="444">
        <f t="shared" ca="1" si="202"/>
        <v>-275784564612505.41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-275784564612505.41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-1149102352552.106</v>
      </c>
      <c r="L5260" s="444">
        <f t="shared" ca="1" si="202"/>
        <v>-276933666965057.5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-276933666965057.5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-1153890279021.0728</v>
      </c>
      <c r="L5261" s="444">
        <f t="shared" ca="1" si="202"/>
        <v>-278087557244078.56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-278087557244078.56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-1158698155183.6606</v>
      </c>
      <c r="L5262" s="444">
        <f t="shared" ca="1" si="202"/>
        <v>-279246255399262.22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-279246255399262.22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-1163526064163.5925</v>
      </c>
      <c r="L5263" s="444">
        <f t="shared" ca="1" si="202"/>
        <v>-280409781463425.81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-280409781463425.81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-1168374089430.9407</v>
      </c>
      <c r="L5264" s="444">
        <f t="shared" ca="1" si="202"/>
        <v>-281578155552856.75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-281578155552856.75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-1173242314803.5698</v>
      </c>
      <c r="L5265" s="444">
        <f t="shared" ca="1" si="202"/>
        <v>-282751397867660.31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-282751397867660.31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-1178130824448.5847</v>
      </c>
      <c r="L5266" s="444">
        <f t="shared" ca="1" si="202"/>
        <v>-283929528692108.88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-283929528692108.88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-1183039702883.7869</v>
      </c>
      <c r="L5267" s="444">
        <f t="shared" ca="1" si="202"/>
        <v>-285112568394992.69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-285112568394992.69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-1187969034979.1362</v>
      </c>
      <c r="L5268" s="444">
        <f t="shared" ca="1" si="202"/>
        <v>-286300537429971.81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-286300537429971.81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-1192918905958.2158</v>
      </c>
      <c r="L5269" s="444">
        <f t="shared" ca="1" si="202"/>
        <v>-287493456335930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-287493456335930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-1197889401399.7083</v>
      </c>
      <c r="L5270" s="444">
        <f t="shared" ca="1" si="202"/>
        <v>-288691345737329.69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-288691345737329.69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-1202880607238.8738</v>
      </c>
      <c r="L5271" s="444">
        <f t="shared" ca="1" si="202"/>
        <v>-289894226344568.56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-289894226344568.56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-1207892609769.0356</v>
      </c>
      <c r="L5272" s="444">
        <f t="shared" ca="1" si="202"/>
        <v>-291102118954337.63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-291102118954337.63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-1212925495643.0735</v>
      </c>
      <c r="L5273" s="444">
        <f t="shared" ca="1" si="202"/>
        <v>-292315044449980.69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-292315044449980.69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-1217979351874.9194</v>
      </c>
      <c r="L5274" s="444">
        <f t="shared" ca="1" si="202"/>
        <v>-293533023801855.63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-293533023801855.63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-1223054265841.0652</v>
      </c>
      <c r="L5275" s="444">
        <f t="shared" ca="1" si="202"/>
        <v>-294756078067696.69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-294756078067696.69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-1228150325282.0696</v>
      </c>
      <c r="L5276" s="444">
        <f t="shared" ca="1" si="202"/>
        <v>-295984228392978.75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-295984228392978.75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-1233267618304.0781</v>
      </c>
      <c r="L5277" s="444">
        <f t="shared" ca="1" si="202"/>
        <v>-297217496011282.81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-297217496011282.81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-1238406233380.345</v>
      </c>
      <c r="L5278" s="444">
        <f t="shared" ca="1" si="202"/>
        <v>-298455902244663.19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-298455902244663.19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-1243566259352.7632</v>
      </c>
      <c r="L5279" s="444">
        <f t="shared" ca="1" si="202"/>
        <v>-299699468504015.94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-299699468504015.94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-1248747785433.3997</v>
      </c>
      <c r="L5280" s="444">
        <f t="shared" ca="1" si="202"/>
        <v>-300948216289449.31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-300948216289449.31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-1253950901206.0388</v>
      </c>
      <c r="L5281" s="444">
        <f t="shared" ca="1" si="202"/>
        <v>-302202167190655.38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-302202167190655.38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-1259175696627.7307</v>
      </c>
      <c r="L5282" s="444">
        <f t="shared" ca="1" si="202"/>
        <v>-303461342887283.13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-303461342887283.13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-1264422262030.3464</v>
      </c>
      <c r="L5283" s="444">
        <f t="shared" ca="1" si="202"/>
        <v>-304725765149313.5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-304725765149313.5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-1269690688122.1396</v>
      </c>
      <c r="L5284" s="444">
        <f t="shared" ca="1" si="202"/>
        <v>-305995455837435.63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-305995455837435.63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-1274981065989.3152</v>
      </c>
      <c r="L5285" s="444">
        <f t="shared" ca="1" si="202"/>
        <v>-307270436903424.94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-307270436903424.94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-1280293487097.604</v>
      </c>
      <c r="L5286" s="444">
        <f t="shared" ca="1" si="202"/>
        <v>-308550730390522.56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-308550730390522.56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-1285628043293.844</v>
      </c>
      <c r="L5287" s="444">
        <f t="shared" ca="1" si="202"/>
        <v>-309836358433816.44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-309836358433816.44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-1290984826807.5684</v>
      </c>
      <c r="L5288" s="444">
        <f t="shared" ca="1" si="202"/>
        <v>-311127343260624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-311127343260624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-1296363930252.6001</v>
      </c>
      <c r="L5289" s="444">
        <f t="shared" ca="1" si="202"/>
        <v>-312423707190876.63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-312423707190876.63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-1301765446628.6526</v>
      </c>
      <c r="L5290" s="444">
        <f t="shared" ca="1" si="202"/>
        <v>-313725472637505.25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-313725472637505.25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-1307189469322.9385</v>
      </c>
      <c r="L5291" s="444">
        <f t="shared" ca="1" si="202"/>
        <v>-315032662106828.19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-315032662106828.19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-1312636092111.7842</v>
      </c>
      <c r="L5292" s="444">
        <f t="shared" ca="1" si="202"/>
        <v>-316345298198940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-316345298198940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-1318105409162.25</v>
      </c>
      <c r="L5293" s="444">
        <f t="shared" ca="1" si="202"/>
        <v>-317663403608102.25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-317663403608102.25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-1323597515033.7593</v>
      </c>
      <c r="L5294" s="444">
        <f t="shared" ca="1" si="202"/>
        <v>-318987001123136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-318987001123136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-1329112504679.7334</v>
      </c>
      <c r="L5295" s="444">
        <f t="shared" ca="1" si="202"/>
        <v>-320316113627815.75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-320316113627815.75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-1334650473449.2322</v>
      </c>
      <c r="L5296" s="444">
        <f t="shared" ca="1" si="202"/>
        <v>-321650764101265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-321650764101265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-1340211517088.6042</v>
      </c>
      <c r="L5297" s="444">
        <f t="shared" ca="1" si="202"/>
        <v>-322990975618353.63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-322990975618353.63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-1345795731743.1401</v>
      </c>
      <c r="L5298" s="444">
        <f t="shared" ca="1" si="202"/>
        <v>-324336771350096.75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-324336771350096.75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-1351403213958.7363</v>
      </c>
      <c r="L5299" s="444">
        <f t="shared" ca="1" si="202"/>
        <v>-325688174564055.5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-325688174564055.5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-1357034060683.5645</v>
      </c>
      <c r="L5300" s="444">
        <f t="shared" ca="1" si="202"/>
        <v>-327045208624739.06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-327045208624739.06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-1362688369269.7461</v>
      </c>
      <c r="L5301" s="444">
        <f t="shared" ca="1" si="202"/>
        <v>-328407896994008.81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-328407896994008.81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-1368366237475.0366</v>
      </c>
      <c r="L5302" s="444">
        <f t="shared" ca="1" si="202"/>
        <v>-329776263231483.88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-329776263231483.88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-1374067763464.5161</v>
      </c>
      <c r="L5303" s="444">
        <f t="shared" ca="1" si="202"/>
        <v>-331150330994948.38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-331150330994948.38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-1379793045812.2849</v>
      </c>
      <c r="L5304" s="444">
        <f t="shared" ca="1" si="202"/>
        <v>-332530124040760.69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-332530124040760.69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-1385542183503.1694</v>
      </c>
      <c r="L5305" s="444">
        <f t="shared" ca="1" si="202"/>
        <v>-333915666224263.88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-333915666224263.88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-1391315275934.4329</v>
      </c>
      <c r="L5306" s="444">
        <f t="shared" ca="1" si="202"/>
        <v>-335306981500198.31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-335306981500198.31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-1397112422917.4929</v>
      </c>
      <c r="L5307" s="444">
        <f t="shared" ca="1" si="202"/>
        <v>-336704093923115.81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-336704093923115.81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-1402933724679.6492</v>
      </c>
      <c r="L5308" s="444">
        <f t="shared" ca="1" si="202"/>
        <v>-338107027647795.44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-338107027647795.44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-1408779281865.8142</v>
      </c>
      <c r="L5309" s="444">
        <f t="shared" ca="1" si="202"/>
        <v>-339515806929661.25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-339515806929661.25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-1414649195540.2551</v>
      </c>
      <c r="L5310" s="444">
        <f t="shared" ca="1" si="202"/>
        <v>-340930456125201.5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-340930456125201.5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-1420543567188.3396</v>
      </c>
      <c r="L5311" s="444">
        <f t="shared" ca="1" si="202"/>
        <v>-342350999692389.81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-342350999692389.81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-1426462498718.2908</v>
      </c>
      <c r="L5312" s="444">
        <f t="shared" ca="1" si="202"/>
        <v>-343777462191108.13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-343777462191108.13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-1432406092462.9504</v>
      </c>
      <c r="L5313" s="444">
        <f t="shared" ca="1" si="202"/>
        <v>-345209868283571.06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-345209868283571.06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-1438374451181.5461</v>
      </c>
      <c r="L5314" s="444">
        <f t="shared" ca="1" si="202"/>
        <v>-346648242734752.63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-346648242734752.63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-1444367678061.4692</v>
      </c>
      <c r="L5315" s="444">
        <f t="shared" ca="1" si="202"/>
        <v>-348092610412814.13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-348092610412814.13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-1450385876720.0588</v>
      </c>
      <c r="L5316" s="444">
        <f t="shared" ca="1" si="202"/>
        <v>-349542996289534.19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-349542996289534.19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-1456429151206.3923</v>
      </c>
      <c r="L5317" s="444">
        <f t="shared" ca="1" si="202"/>
        <v>-350999425440740.56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-350999425440740.56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-1462497606003.0857</v>
      </c>
      <c r="L5318" s="444">
        <f t="shared" ca="1" si="202"/>
        <v>-352461923046743.63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-352461923046743.63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-1468591346028.0984</v>
      </c>
      <c r="L5319" s="444">
        <f t="shared" ca="1" si="202"/>
        <v>-353930514392771.75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-353930514392771.75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-1474710476636.5488</v>
      </c>
      <c r="L5320" s="444">
        <f t="shared" ca="1" si="202"/>
        <v>-355405224869408.31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-355405224869408.31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-1480855103622.5347</v>
      </c>
      <c r="L5321" s="444">
        <f t="shared" ca="1" si="202"/>
        <v>-356886079973030.88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-356886079973030.88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-1487025333220.9619</v>
      </c>
      <c r="L5322" s="444">
        <f t="shared" ca="1" si="202"/>
        <v>-358373105306251.81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-358373105306251.81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-1493221272109.3826</v>
      </c>
      <c r="L5323" s="444">
        <f t="shared" ca="1" si="202"/>
        <v>-359866326578361.19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-359866326578361.19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-1499443027409.8384</v>
      </c>
      <c r="L5324" s="444">
        <f t="shared" ca="1" si="202"/>
        <v>-361365769605771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-361365769605771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-1505690706690.7124</v>
      </c>
      <c r="L5325" s="444">
        <f t="shared" ca="1" si="202"/>
        <v>-362871460312461.69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-362871460312461.69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-1511964417968.5903</v>
      </c>
      <c r="L5326" s="444">
        <f t="shared" ca="1" si="202"/>
        <v>-364383424730430.25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-364383424730430.25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-1518264269710.126</v>
      </c>
      <c r="L5327" s="444">
        <f t="shared" ca="1" si="202"/>
        <v>-365901689000140.38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-365901689000140.38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-1524590370833.9182</v>
      </c>
      <c r="L5328" s="444">
        <f t="shared" ca="1" si="202"/>
        <v>-367426279370974.31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-367426279370974.31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-1530942830712.3931</v>
      </c>
      <c r="L5329" s="444">
        <f t="shared" ca="1" si="202"/>
        <v>-368957222201686.69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-368957222201686.69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-1537321759173.6946</v>
      </c>
      <c r="L5330" s="444">
        <f t="shared" ca="1" si="202"/>
        <v>-370494543960860.38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-370494543960860.38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-1543727266503.585</v>
      </c>
      <c r="L5331" s="444">
        <f t="shared" ca="1" si="202"/>
        <v>-372038271227363.94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-372038271227363.94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-1550159463447.3496</v>
      </c>
      <c r="L5332" s="444">
        <f t="shared" ca="1" si="202"/>
        <v>-373588430690811.31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-373588430690811.31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-1556618461211.7139</v>
      </c>
      <c r="L5333" s="444">
        <f t="shared" ca="1" si="202"/>
        <v>-375145049152023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-375145049152023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-1563104371466.7625</v>
      </c>
      <c r="L5334" s="444">
        <f t="shared" ca="1" si="202"/>
        <v>-376708153523489.75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-376708153523489.75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-1569617306347.874</v>
      </c>
      <c r="L5335" s="444">
        <f t="shared" ca="1" si="202"/>
        <v>-378277770829837.63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-378277770829837.63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-1576157378457.6567</v>
      </c>
      <c r="L5336" s="444">
        <f t="shared" ca="1" si="202"/>
        <v>-379853928208295.31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-379853928208295.31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-1582724700867.8972</v>
      </c>
      <c r="L5337" s="444">
        <f t="shared" ca="1" si="202"/>
        <v>-381436652909163.19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-381436652909163.19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-1589319387121.5132</v>
      </c>
      <c r="L5338" s="444">
        <f t="shared" ca="1" si="202"/>
        <v>-383025972296284.69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-383025972296284.69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-1595941551234.5195</v>
      </c>
      <c r="L5339" s="444">
        <f t="shared" ca="1" si="202"/>
        <v>-384621913847519.19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-384621913847519.19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-1602591307697.9966</v>
      </c>
      <c r="L5340" s="444">
        <f t="shared" ca="1" si="202"/>
        <v>-386224505155217.19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-386224505155217.19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-1609268771480.0715</v>
      </c>
      <c r="L5341" s="444">
        <f t="shared" ca="1" si="202"/>
        <v>-387833773926697.25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-387833773926697.25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-1615974058027.9053</v>
      </c>
      <c r="L5342" s="444">
        <f t="shared" ca="1" si="202"/>
        <v>-389449747984725.13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-389449747984725.13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-1622707283269.688</v>
      </c>
      <c r="L5343" s="444">
        <f t="shared" ca="1" si="202"/>
        <v>-391072455267994.81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-391072455267994.81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-1629468563616.645</v>
      </c>
      <c r="L5344" s="444">
        <f t="shared" ca="1" si="202"/>
        <v>-392701923831611.44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-392701923831611.44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-1636258015965.0476</v>
      </c>
      <c r="L5345" s="444">
        <f t="shared" ca="1" si="202"/>
        <v>-394338181847576.5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-394338181847576.5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-1643075757698.2354</v>
      </c>
      <c r="L5346" s="444">
        <f t="shared" ca="1" si="202"/>
        <v>-395981257605274.75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-395981257605274.75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-1649921906688.6448</v>
      </c>
      <c r="L5347" s="444">
        <f t="shared" ca="1" si="202"/>
        <v>-397631179511963.38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-397631179511963.38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-1656796581299.8474</v>
      </c>
      <c r="L5348" s="444">
        <f t="shared" ca="1" si="202"/>
        <v>-399287976093263.25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-399287976093263.25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-1663699900388.5969</v>
      </c>
      <c r="L5349" s="444">
        <f t="shared" ca="1" si="202"/>
        <v>-400951675993651.88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-400951675993651.88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-1670631983306.8828</v>
      </c>
      <c r="L5350" s="444">
        <f t="shared" ca="1" si="202"/>
        <v>-402622307976958.75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-402622307976958.75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-1677592949903.9949</v>
      </c>
      <c r="L5351" s="444">
        <f t="shared" ca="1" si="202"/>
        <v>-404299900926862.75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-404299900926862.75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-1684582920528.5947</v>
      </c>
      <c r="L5352" s="444">
        <f t="shared" ca="1" si="202"/>
        <v>-405984483847391.38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-405984483847391.38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-1691602016030.7974</v>
      </c>
      <c r="L5353" s="444">
        <f t="shared" ca="1" si="202"/>
        <v>-407676085863422.19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-407676085863422.19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-1698650357764.259</v>
      </c>
      <c r="L5354" s="444">
        <f t="shared" ca="1" si="202"/>
        <v>-409374736221186.44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-409374736221186.44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-1705728067588.2769</v>
      </c>
      <c r="L5355" s="444">
        <f t="shared" ca="1" si="202"/>
        <v>-411080464288774.69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-411080464288774.69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-1712835267869.8945</v>
      </c>
      <c r="L5356" s="444">
        <f t="shared" ca="1" si="202"/>
        <v>-412793299556644.56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-412793299556644.56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-1719972081486.019</v>
      </c>
      <c r="L5357" s="444">
        <f t="shared" ca="1" si="202"/>
        <v>-414513271638130.56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-414513271638130.56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-1727138631825.5439</v>
      </c>
      <c r="L5358" s="444">
        <f t="shared" ca="1" si="202"/>
        <v>-416240410269956.13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-416240410269956.13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-1734335042791.4839</v>
      </c>
      <c r="L5359" s="444">
        <f t="shared" ca="1" si="202"/>
        <v>-417974745312747.63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-417974745312747.63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-1741561438803.115</v>
      </c>
      <c r="L5360" s="444">
        <f t="shared" ca="1" si="202"/>
        <v>-419716306751550.75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-419716306751550.75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-1748817944798.1282</v>
      </c>
      <c r="L5361" s="444">
        <f t="shared" ca="1" si="202"/>
        <v>-421465124696348.88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-421465124696348.88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-1756104686234.7869</v>
      </c>
      <c r="L5362" s="444">
        <f t="shared" ca="1" si="202"/>
        <v>-423221229382583.69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-423221229382583.69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-1763421789094.0986</v>
      </c>
      <c r="L5363" s="444">
        <f t="shared" ref="L5363:L5617" ca="1" si="207">I5363-J5363+K5363</f>
        <v>-424984651171677.81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-424984651171677.81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-1770769379881.991</v>
      </c>
      <c r="L5364" s="444">
        <f t="shared" ca="1" si="207"/>
        <v>-426755420551559.81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-426755420551559.81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-1778147585631.4993</v>
      </c>
      <c r="L5365" s="444">
        <f t="shared" ca="1" si="207"/>
        <v>-428533568137191.31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-428533568137191.31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-1785556533904.9639</v>
      </c>
      <c r="L5366" s="444">
        <f t="shared" ca="1" si="207"/>
        <v>-430319124671096.25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-430319124671096.25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-1792996352796.2344</v>
      </c>
      <c r="L5367" s="444">
        <f t="shared" ca="1" si="207"/>
        <v>-432112121023892.5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-432112121023892.5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-1800467170932.8855</v>
      </c>
      <c r="L5368" s="444">
        <f t="shared" ca="1" si="207"/>
        <v>-433912588194825.38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-433912588194825.38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-1807969117478.439</v>
      </c>
      <c r="L5369" s="444">
        <f t="shared" ca="1" si="207"/>
        <v>-435720557312303.81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-435720557312303.81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-1815502322134.5991</v>
      </c>
      <c r="L5370" s="444">
        <f t="shared" ca="1" si="207"/>
        <v>-437536059634438.44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-437536059634438.44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-1823066915143.4934</v>
      </c>
      <c r="L5371" s="444">
        <f t="shared" ca="1" si="207"/>
        <v>-439359126549581.94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-439359126549581.94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-1830663027289.9248</v>
      </c>
      <c r="L5372" s="444">
        <f t="shared" ca="1" si="207"/>
        <v>-441189789576871.88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-441189789576871.88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-1838290789903.6326</v>
      </c>
      <c r="L5373" s="444">
        <f t="shared" ca="1" si="207"/>
        <v>-443028080366775.5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-443028080366775.5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-1845950334861.5645</v>
      </c>
      <c r="L5374" s="444">
        <f t="shared" ca="1" si="207"/>
        <v>-444874030701637.06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-444874030701637.06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-1853641794590.1541</v>
      </c>
      <c r="L5375" s="444">
        <f t="shared" ca="1" si="207"/>
        <v>-446727672496227.19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-446727672496227.19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-1861365302067.6133</v>
      </c>
      <c r="L5376" s="444">
        <f t="shared" ca="1" si="207"/>
        <v>-448589037798294.81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-448589037798294.81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-1869120990826.2283</v>
      </c>
      <c r="L5377" s="444">
        <f t="shared" ca="1" si="207"/>
        <v>-450458158789121.06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-450458158789121.06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-1876908994954.6711</v>
      </c>
      <c r="L5378" s="444">
        <f t="shared" ca="1" si="207"/>
        <v>-452335067784075.75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-452335067784075.75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-1884729449100.3157</v>
      </c>
      <c r="L5379" s="444">
        <f t="shared" ca="1" si="207"/>
        <v>-454219797233176.06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-454219797233176.06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-1892582488471.5669</v>
      </c>
      <c r="L5380" s="444">
        <f t="shared" ca="1" si="207"/>
        <v>-456112379721647.63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-456112379721647.63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-1900468248840.1982</v>
      </c>
      <c r="L5381" s="444">
        <f t="shared" ca="1" si="207"/>
        <v>-458012847970487.81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-458012847970487.81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-1908386866543.6992</v>
      </c>
      <c r="L5382" s="444">
        <f t="shared" ca="1" si="207"/>
        <v>-459921234837031.5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-459921234837031.5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-1916338478487.6316</v>
      </c>
      <c r="L5383" s="444">
        <f t="shared" ca="1" si="207"/>
        <v>-461837573315519.13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-461837573315519.13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-1924323222147.9963</v>
      </c>
      <c r="L5384" s="444">
        <f t="shared" ca="1" si="207"/>
        <v>-463761896537667.13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-463761896537667.13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-1932341235573.613</v>
      </c>
      <c r="L5385" s="444">
        <f t="shared" ca="1" si="207"/>
        <v>-465694237773240.75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-465694237773240.75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-1940392657388.5034</v>
      </c>
      <c r="L5386" s="444">
        <f t="shared" ca="1" si="207"/>
        <v>-467634630430629.25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-467634630430629.25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-1948477626794.2886</v>
      </c>
      <c r="L5387" s="444">
        <f t="shared" ca="1" si="207"/>
        <v>-469583108057423.56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-469583108057423.56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-1956596283572.5984</v>
      </c>
      <c r="L5388" s="444">
        <f t="shared" ca="1" si="207"/>
        <v>-471539704340996.19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-471539704340996.19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-1964748768087.4841</v>
      </c>
      <c r="L5389" s="444">
        <f t="shared" ca="1" si="207"/>
        <v>-473504453109083.69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-473504453109083.69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-1972935221287.8484</v>
      </c>
      <c r="L5390" s="444">
        <f t="shared" ca="1" si="207"/>
        <v>-475477388330371.56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-475477388330371.56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-1981155784709.8818</v>
      </c>
      <c r="L5391" s="444">
        <f t="shared" ca="1" si="207"/>
        <v>-477458544115081.44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-477458544115081.44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-1989410600479.5061</v>
      </c>
      <c r="L5392" s="444">
        <f t="shared" ca="1" si="207"/>
        <v>-479447954715560.94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-479447954715560.94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-1997699811314.8374</v>
      </c>
      <c r="L5393" s="444">
        <f t="shared" ca="1" si="207"/>
        <v>-481445654526875.75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-481445654526875.75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-2006023560528.6487</v>
      </c>
      <c r="L5394" s="444">
        <f t="shared" ca="1" si="207"/>
        <v>-483451678087404.38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-483451678087404.38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-2014381992030.8516</v>
      </c>
      <c r="L5395" s="444">
        <f t="shared" ca="1" si="207"/>
        <v>-485466060079435.25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-485466060079435.25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-2022775250330.9802</v>
      </c>
      <c r="L5396" s="444">
        <f t="shared" ca="1" si="207"/>
        <v>-487488835329766.25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-487488835329766.25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-2031203480540.6926</v>
      </c>
      <c r="L5397" s="444">
        <f t="shared" ca="1" si="207"/>
        <v>-489520038810306.94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-489520038810306.94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-2039666828376.2788</v>
      </c>
      <c r="L5398" s="444">
        <f t="shared" ca="1" si="207"/>
        <v>-491559705638683.19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-491559705638683.19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-2048165440161.1799</v>
      </c>
      <c r="L5399" s="444">
        <f t="shared" ca="1" si="207"/>
        <v>-493607871078844.38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-493607871078844.38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-2056699462828.5183</v>
      </c>
      <c r="L5400" s="444">
        <f t="shared" ca="1" si="207"/>
        <v>-495664570541672.88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-495664570541672.88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-2065269043923.637</v>
      </c>
      <c r="L5401" s="444">
        <f t="shared" ca="1" si="207"/>
        <v>-497729839585596.5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-497729839585596.5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-2073874331606.6521</v>
      </c>
      <c r="L5402" s="444">
        <f t="shared" ca="1" si="207"/>
        <v>-499803713917203.13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-499803713917203.13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-2082515474655.0129</v>
      </c>
      <c r="L5403" s="444">
        <f t="shared" ca="1" si="207"/>
        <v>-501886229391858.13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-501886229391858.13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-2091192622466.0757</v>
      </c>
      <c r="L5404" s="444">
        <f t="shared" ca="1" si="207"/>
        <v>-503977422014324.19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-503977422014324.19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-2099905925059.6843</v>
      </c>
      <c r="L5405" s="444">
        <f t="shared" ca="1" si="207"/>
        <v>-506077327939383.88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-506077327939383.88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-2108655533080.7659</v>
      </c>
      <c r="L5406" s="444">
        <f t="shared" ca="1" si="207"/>
        <v>-508185983472464.63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-508185983472464.63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-2117441597801.9358</v>
      </c>
      <c r="L5407" s="444">
        <f t="shared" ca="1" si="207"/>
        <v>-510303425070266.56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-510303425070266.56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-2126264271126.1104</v>
      </c>
      <c r="L5408" s="444">
        <f t="shared" ca="1" si="207"/>
        <v>-512429689341392.69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-512429689341392.69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-2135123705589.1362</v>
      </c>
      <c r="L5409" s="444">
        <f t="shared" ca="1" si="207"/>
        <v>-514564813046981.81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-514564813046981.81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-2144020054362.4246</v>
      </c>
      <c r="L5410" s="444">
        <f t="shared" ca="1" si="207"/>
        <v>-516708833101344.25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-516708833101344.25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-2152953471255.6013</v>
      </c>
      <c r="L5411" s="444">
        <f t="shared" ca="1" si="207"/>
        <v>-518861786572599.88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-518861786572599.88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-2161924110719.1658</v>
      </c>
      <c r="L5412" s="444">
        <f t="shared" ca="1" si="207"/>
        <v>-521023710683319.06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-521023710683319.06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-2170932127847.1624</v>
      </c>
      <c r="L5413" s="444">
        <f t="shared" ca="1" si="207"/>
        <v>-523194642811166.25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-523194642811166.25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-2179977678379.8596</v>
      </c>
      <c r="L5414" s="444">
        <f t="shared" ca="1" si="207"/>
        <v>-525374620489546.13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-525374620489546.13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-2189060918706.4421</v>
      </c>
      <c r="L5415" s="444">
        <f t="shared" ca="1" si="207"/>
        <v>-527563681408252.56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-527563681408252.56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-2198182005867.719</v>
      </c>
      <c r="L5416" s="444">
        <f t="shared" ca="1" si="207"/>
        <v>-529761863414120.31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-529761863414120.31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-2207341097558.8345</v>
      </c>
      <c r="L5417" s="444">
        <f t="shared" ca="1" si="207"/>
        <v>-531969204511679.13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-531969204511679.13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-2216538352131.9961</v>
      </c>
      <c r="L5418" s="444">
        <f t="shared" ca="1" si="207"/>
        <v>-534185742863811.13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-534185742863811.13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-2225773928599.2129</v>
      </c>
      <c r="L5419" s="444">
        <f t="shared" ca="1" si="207"/>
        <v>-536411516792410.31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-536411516792410.31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-2235047986635.0425</v>
      </c>
      <c r="L5420" s="444">
        <f t="shared" ca="1" si="207"/>
        <v>-538646564779045.38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-538646564779045.38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-2244360686579.3555</v>
      </c>
      <c r="L5421" s="444">
        <f t="shared" ca="1" si="207"/>
        <v>-540890925465624.75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-540890925465624.75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-2253712189440.103</v>
      </c>
      <c r="L5422" s="444">
        <f t="shared" ca="1" si="207"/>
        <v>-543144637655064.88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-543144637655064.88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-2263102656896.1035</v>
      </c>
      <c r="L5423" s="444">
        <f t="shared" ca="1" si="207"/>
        <v>-545407740311961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-545407740311961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-2272532251299.8374</v>
      </c>
      <c r="L5424" s="444">
        <f t="shared" ca="1" si="207"/>
        <v>-547680272563260.81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-547680272563260.81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-2282001135680.2534</v>
      </c>
      <c r="L5425" s="444">
        <f t="shared" ca="1" si="207"/>
        <v>-549962273698941.06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-549962273698941.06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-2291509473745.5879</v>
      </c>
      <c r="L5426" s="444">
        <f t="shared" ca="1" si="207"/>
        <v>-552253783172686.63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-552253783172686.63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-2301057429886.1938</v>
      </c>
      <c r="L5427" s="444">
        <f t="shared" ca="1" si="207"/>
        <v>-554554840602572.81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-554554840602572.81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-2310645169177.3867</v>
      </c>
      <c r="L5428" s="444">
        <f t="shared" ca="1" si="207"/>
        <v>-556865485771750.19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-556865485771750.19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-2320272857382.2925</v>
      </c>
      <c r="L5429" s="444">
        <f t="shared" ca="1" si="207"/>
        <v>-559185758629132.5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-559185758629132.5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-2329940660954.7183</v>
      </c>
      <c r="L5430" s="444">
        <f t="shared" ca="1" si="207"/>
        <v>-561515699290087.19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-561515699290087.19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-2339648747042.0298</v>
      </c>
      <c r="L5431" s="444">
        <f t="shared" ca="1" si="207"/>
        <v>-563855348037129.25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-563855348037129.25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-2349397283488.0386</v>
      </c>
      <c r="L5432" s="444">
        <f t="shared" ca="1" si="207"/>
        <v>-566204745320617.25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-566204745320617.25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-2359186438835.9053</v>
      </c>
      <c r="L5433" s="444">
        <f t="shared" ca="1" si="207"/>
        <v>-568563931759453.13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-568563931759453.13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-2369016382331.0547</v>
      </c>
      <c r="L5434" s="444">
        <f t="shared" ca="1" si="207"/>
        <v>-570932948141784.13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-570932948141784.13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-2378887283924.1006</v>
      </c>
      <c r="L5435" s="444">
        <f t="shared" ca="1" si="207"/>
        <v>-573311835425708.25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-573311835425708.25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-2388799314273.7842</v>
      </c>
      <c r="L5436" s="444">
        <f t="shared" ca="1" si="207"/>
        <v>-575700634739982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-575700634739982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-2398752644749.9248</v>
      </c>
      <c r="L5437" s="444">
        <f t="shared" ca="1" si="207"/>
        <v>-578099387384731.88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-578099387384731.88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-2408747447436.3828</v>
      </c>
      <c r="L5438" s="444">
        <f t="shared" ca="1" si="207"/>
        <v>-580508134832168.25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-580508134832168.25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-2418783895134.0342</v>
      </c>
      <c r="L5439" s="444">
        <f t="shared" ca="1" si="207"/>
        <v>-582926918727302.25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-582926918727302.25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-2428862161363.7593</v>
      </c>
      <c r="L5440" s="444">
        <f t="shared" ca="1" si="207"/>
        <v>-585355780888666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-585355780888666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-2438982420369.4414</v>
      </c>
      <c r="L5441" s="444">
        <f t="shared" ca="1" si="207"/>
        <v>-587794763309035.5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-587794763309035.5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-2449144847120.9814</v>
      </c>
      <c r="L5442" s="444">
        <f t="shared" ca="1" si="207"/>
        <v>-590243908156156.5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-590243908156156.5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-2459349617317.3188</v>
      </c>
      <c r="L5443" s="444">
        <f t="shared" ca="1" si="207"/>
        <v>-592703257773473.88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-592703257773473.88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-2469596907389.4746</v>
      </c>
      <c r="L5444" s="444">
        <f t="shared" ca="1" si="207"/>
        <v>-595172854680863.38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-595172854680863.38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-2479886894503.5972</v>
      </c>
      <c r="L5445" s="444">
        <f t="shared" ca="1" si="207"/>
        <v>-597652741575367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-597652741575367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-2490219756564.0293</v>
      </c>
      <c r="L5446" s="444">
        <f t="shared" ca="1" si="207"/>
        <v>-600142961331931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-600142961331931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-2500595672216.3789</v>
      </c>
      <c r="L5447" s="444">
        <f t="shared" ca="1" si="207"/>
        <v>-602643557004147.38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-602643557004147.38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-2511014820850.6143</v>
      </c>
      <c r="L5448" s="444">
        <f t="shared" ca="1" si="207"/>
        <v>-605154571824998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-605154571824998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-2521477382604.1582</v>
      </c>
      <c r="L5449" s="444">
        <f t="shared" ca="1" si="207"/>
        <v>-607676049207602.13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-607676049207602.13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-2531983538365.0088</v>
      </c>
      <c r="L5450" s="444">
        <f t="shared" ca="1" si="207"/>
        <v>-610208032745967.13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-610208032745967.13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-2542533469774.8628</v>
      </c>
      <c r="L5451" s="444">
        <f t="shared" ca="1" si="207"/>
        <v>-612750566215742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-612750566215742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-2553127359232.2583</v>
      </c>
      <c r="L5452" s="444">
        <f t="shared" ca="1" si="207"/>
        <v>-615303693574974.25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-615303693574974.25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-2563765389895.7261</v>
      </c>
      <c r="L5453" s="444">
        <f t="shared" ca="1" si="207"/>
        <v>-617867458964870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-617867458964870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-2574447745686.9585</v>
      </c>
      <c r="L5454" s="444">
        <f t="shared" ca="1" si="207"/>
        <v>-620441906710557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-620441906710557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-2585174611293.9873</v>
      </c>
      <c r="L5455" s="444">
        <f t="shared" ca="1" si="207"/>
        <v>-623027081321851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-623027081321851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-2595946172174.3789</v>
      </c>
      <c r="L5456" s="444">
        <f t="shared" ca="1" si="207"/>
        <v>-625623027494025.38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-625623027494025.38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-2606762614558.439</v>
      </c>
      <c r="L5457" s="444">
        <f t="shared" ca="1" si="207"/>
        <v>-628229790108583.88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-628229790108583.88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-2617624125452.4326</v>
      </c>
      <c r="L5458" s="444">
        <f t="shared" ca="1" si="207"/>
        <v>-630847414234036.25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-630847414234036.25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-2628530892641.8179</v>
      </c>
      <c r="L5459" s="444">
        <f t="shared" ca="1" si="207"/>
        <v>-633475945126678.13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-633475945126678.13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-2639483104694.4922</v>
      </c>
      <c r="L5460" s="444">
        <f t="shared" ca="1" si="207"/>
        <v>-636115428231372.63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-636115428231372.63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-2650480950964.0527</v>
      </c>
      <c r="L5461" s="444">
        <f t="shared" ca="1" si="207"/>
        <v>-638765909182336.63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-638765909182336.63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-2661524621593.0693</v>
      </c>
      <c r="L5462" s="444">
        <f t="shared" ca="1" si="207"/>
        <v>-641427433803929.75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-641427433803929.75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-2672614307516.374</v>
      </c>
      <c r="L5463" s="444">
        <f t="shared" ca="1" si="207"/>
        <v>-644100048111446.13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-644100048111446.13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-2683750200464.3589</v>
      </c>
      <c r="L5464" s="444">
        <f t="shared" ca="1" si="207"/>
        <v>-646783798311910.5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-646783798311910.5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-2694932492966.2939</v>
      </c>
      <c r="L5465" s="444">
        <f t="shared" ca="1" si="207"/>
        <v>-649478730804876.75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-649478730804876.75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-2706161378353.6533</v>
      </c>
      <c r="L5466" s="444">
        <f t="shared" ca="1" si="207"/>
        <v>-652184892183230.38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-652184892183230.38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-2717437050763.46</v>
      </c>
      <c r="L5467" s="444">
        <f t="shared" ca="1" si="207"/>
        <v>-654902329233993.88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-654902329233993.88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-2728759705141.6411</v>
      </c>
      <c r="L5468" s="444">
        <f t="shared" ca="1" si="207"/>
        <v>-657631088939135.5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-657631088939135.5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-2740129537246.3979</v>
      </c>
      <c r="L5469" s="444">
        <f t="shared" ca="1" si="207"/>
        <v>-660371218476381.88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-660371218476381.88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-2751546743651.5913</v>
      </c>
      <c r="L5470" s="444">
        <f t="shared" ca="1" si="207"/>
        <v>-663122765220033.5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-663122765220033.5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-2763011521750.1396</v>
      </c>
      <c r="L5471" s="444">
        <f t="shared" ca="1" si="207"/>
        <v>-665885776741783.63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-665885776741783.63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-2774524069757.4316</v>
      </c>
      <c r="L5472" s="444">
        <f t="shared" ca="1" si="207"/>
        <v>-668660300811541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-668660300811541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-2786084586714.7539</v>
      </c>
      <c r="L5473" s="444">
        <f t="shared" ca="1" si="207"/>
        <v>-671446385398255.75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-671446385398255.75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-2797693272492.7324</v>
      </c>
      <c r="L5474" s="444">
        <f t="shared" ca="1" si="207"/>
        <v>-674244078670748.5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-674244078670748.5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-2809350327794.7852</v>
      </c>
      <c r="L5475" s="444">
        <f t="shared" ca="1" si="207"/>
        <v>-677053428998543.25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-677053428998543.25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-2821055954160.5967</v>
      </c>
      <c r="L5476" s="444">
        <f t="shared" ca="1" si="207"/>
        <v>-679874484952703.88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-679874484952703.88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-2832810353969.5996</v>
      </c>
      <c r="L5477" s="444">
        <f t="shared" ca="1" si="207"/>
        <v>-682707295306673.5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-682707295306673.5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-2844613730444.4727</v>
      </c>
      <c r="L5478" s="444">
        <f t="shared" ca="1" si="207"/>
        <v>-685551909037118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-685551909037118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-2856466287654.6582</v>
      </c>
      <c r="L5479" s="444">
        <f t="shared" ca="1" si="207"/>
        <v>-688408375324772.63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-688408375324772.63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-2868368230519.8857</v>
      </c>
      <c r="L5480" s="444">
        <f t="shared" ca="1" si="207"/>
        <v>-691276743555292.5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-691276743555292.5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-2880319764813.7188</v>
      </c>
      <c r="L5481" s="444">
        <f t="shared" ca="1" si="207"/>
        <v>-694157063320106.25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-694157063320106.25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-2892321097167.1094</v>
      </c>
      <c r="L5482" s="444">
        <f t="shared" ca="1" si="207"/>
        <v>-697049384417273.38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-697049384417273.38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-2904372435071.9722</v>
      </c>
      <c r="L5483" s="444">
        <f t="shared" ca="1" si="207"/>
        <v>-699953756852345.38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-699953756852345.38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-2916473986884.7725</v>
      </c>
      <c r="L5484" s="444">
        <f t="shared" ca="1" si="207"/>
        <v>-702870230839230.13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-702870230839230.13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-2928625961830.1255</v>
      </c>
      <c r="L5485" s="444">
        <f t="shared" ca="1" si="207"/>
        <v>-705798856801060.25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-705798856801060.25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-2940828570004.4175</v>
      </c>
      <c r="L5486" s="444">
        <f t="shared" ca="1" si="207"/>
        <v>-708739685371064.63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-708739685371064.63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-2953082022379.436</v>
      </c>
      <c r="L5487" s="444">
        <f t="shared" ca="1" si="207"/>
        <v>-711692767393444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-711692767393444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-2965386530806.0166</v>
      </c>
      <c r="L5488" s="444">
        <f t="shared" ca="1" si="207"/>
        <v>-714658153924250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-714658153924250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-2977742308017.7085</v>
      </c>
      <c r="L5489" s="444">
        <f t="shared" ca="1" si="207"/>
        <v>-717635896232267.75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-717635896232267.75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-2990149567634.4487</v>
      </c>
      <c r="L5490" s="444">
        <f t="shared" ca="1" si="207"/>
        <v>-720626045799902.25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-720626045799902.25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-3002608524166.2593</v>
      </c>
      <c r="L5491" s="444">
        <f t="shared" ca="1" si="207"/>
        <v>-723628654324068.5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-723628654324068.5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-3015119393016.9521</v>
      </c>
      <c r="L5492" s="444">
        <f t="shared" ca="1" si="207"/>
        <v>-726643773717085.5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-726643773717085.5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-3027682390487.8564</v>
      </c>
      <c r="L5493" s="444">
        <f t="shared" ca="1" si="207"/>
        <v>-729671456107573.38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-729671456107573.38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-3040297733781.5557</v>
      </c>
      <c r="L5494" s="444">
        <f t="shared" ca="1" si="207"/>
        <v>-732711753841354.88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-732711753841354.88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-3052965641005.6455</v>
      </c>
      <c r="L5495" s="444">
        <f t="shared" ca="1" si="207"/>
        <v>-735764719482360.5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-735764719482360.5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-3065686331176.502</v>
      </c>
      <c r="L5496" s="444">
        <f t="shared" ca="1" si="207"/>
        <v>-738830405813537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-738830405813537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-3078460024223.0708</v>
      </c>
      <c r="L5497" s="444">
        <f t="shared" ca="1" si="207"/>
        <v>-741908865837760.13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-741908865837760.13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-3091286940990.667</v>
      </c>
      <c r="L5498" s="444">
        <f t="shared" ca="1" si="207"/>
        <v>-745000152778750.75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-745000152778750.75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-3104167303244.7949</v>
      </c>
      <c r="L5499" s="444">
        <f t="shared" ca="1" si="207"/>
        <v>-748104320081995.5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-748104320081995.5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-3117101333674.9814</v>
      </c>
      <c r="L5500" s="444">
        <f t="shared" ca="1" si="207"/>
        <v>-751221421415670.5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-751221421415670.5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-3130089255898.627</v>
      </c>
      <c r="L5501" s="444">
        <f t="shared" ca="1" si="207"/>
        <v>-754351510671569.13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-754351510671569.13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-3143131294464.8711</v>
      </c>
      <c r="L5502" s="444">
        <f t="shared" ca="1" si="207"/>
        <v>-757494641966034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-757494641966034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-3156227674858.4751</v>
      </c>
      <c r="L5503" s="444">
        <f t="shared" ca="1" si="207"/>
        <v>-760650869640892.5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-760650869640892.5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-3169378623503.7188</v>
      </c>
      <c r="L5504" s="444">
        <f t="shared" ca="1" si="207"/>
        <v>-763820248264396.25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-763820248264396.25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-3182584367768.3179</v>
      </c>
      <c r="L5505" s="444">
        <f t="shared" ca="1" si="207"/>
        <v>-767002832632164.63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-767002832632164.63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-3195845135967.3525</v>
      </c>
      <c r="L5506" s="444">
        <f t="shared" ca="1" si="207"/>
        <v>-770198677768132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-770198677768132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-3209161157367.2168</v>
      </c>
      <c r="L5507" s="444">
        <f t="shared" ca="1" si="207"/>
        <v>-773407838925499.25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-773407838925499.25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-3222532662189.5801</v>
      </c>
      <c r="L5508" s="444">
        <f t="shared" ca="1" si="207"/>
        <v>-776630371587688.88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-776630371587688.88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-3235959881615.3701</v>
      </c>
      <c r="L5509" s="444">
        <f t="shared" ca="1" si="207"/>
        <v>-779866331469304.25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-779866331469304.25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-3249443047788.7676</v>
      </c>
      <c r="L5510" s="444">
        <f t="shared" ca="1" si="207"/>
        <v>-783115774517093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-783115774517093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-3262982393821.2207</v>
      </c>
      <c r="L5511" s="444">
        <f t="shared" ca="1" si="207"/>
        <v>-786378756910914.25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-786378756910914.25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-3276578153795.4761</v>
      </c>
      <c r="L5512" s="444">
        <f t="shared" ca="1" si="207"/>
        <v>-789655335064709.75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-789655335064709.75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-3290230562769.624</v>
      </c>
      <c r="L5513" s="444">
        <f t="shared" ca="1" si="207"/>
        <v>-792945565627479.38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-792945565627479.38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-3303939856781.1641</v>
      </c>
      <c r="L5514" s="444">
        <f t="shared" ca="1" si="207"/>
        <v>-796249505484260.5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-796249505484260.5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-3317706272851.0854</v>
      </c>
      <c r="L5515" s="444">
        <f t="shared" ca="1" si="207"/>
        <v>-799567211757111.63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-799567211757111.63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-3331530048987.9648</v>
      </c>
      <c r="L5516" s="444">
        <f t="shared" ca="1" si="207"/>
        <v>-802898741806099.63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-802898741806099.63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-3345411424192.0815</v>
      </c>
      <c r="L5517" s="444">
        <f t="shared" ca="1" si="207"/>
        <v>-806244153230291.75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-806244153230291.75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-3359350638459.5488</v>
      </c>
      <c r="L5518" s="444">
        <f t="shared" ca="1" si="207"/>
        <v>-809603503868751.25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-809603503868751.25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-3373347932786.4634</v>
      </c>
      <c r="L5519" s="444">
        <f t="shared" ca="1" si="207"/>
        <v>-812976851801537.75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-812976851801537.75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-3387403549173.0737</v>
      </c>
      <c r="L5520" s="444">
        <f t="shared" ca="1" si="207"/>
        <v>-816364255350710.88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-816364255350710.88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-3401517730627.9619</v>
      </c>
      <c r="L5521" s="444">
        <f t="shared" ca="1" si="207"/>
        <v>-819765773081338.88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-819765773081338.88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-3415690721172.2451</v>
      </c>
      <c r="L5522" s="444">
        <f t="shared" ca="1" si="207"/>
        <v>-823181463802511.13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-823181463802511.13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-3429922765843.7964</v>
      </c>
      <c r="L5523" s="444">
        <f t="shared" ca="1" si="207"/>
        <v>-826611386568354.88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-826611386568354.88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-3444214110701.4785</v>
      </c>
      <c r="L5524" s="444">
        <f t="shared" ca="1" si="207"/>
        <v>-830055600679056.38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-830055600679056.38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-3458565002829.4014</v>
      </c>
      <c r="L5525" s="444">
        <f t="shared" ca="1" si="207"/>
        <v>-833514165681885.75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-833514165681885.75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-3472975690341.1904</v>
      </c>
      <c r="L5526" s="444">
        <f t="shared" ca="1" si="207"/>
        <v>-836987141372227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-836987141372227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-3487446422384.2793</v>
      </c>
      <c r="L5527" s="444">
        <f t="shared" ca="1" si="207"/>
        <v>-840474587794611.25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-840474587794611.25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-3501977449144.2134</v>
      </c>
      <c r="L5528" s="444">
        <f t="shared" ca="1" si="207"/>
        <v>-843976565243755.5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-843976565243755.5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-3516569021848.9814</v>
      </c>
      <c r="L5529" s="444">
        <f t="shared" ca="1" si="207"/>
        <v>-847493134265604.5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-847493134265604.5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-3531221392773.3521</v>
      </c>
      <c r="L5530" s="444">
        <f t="shared" ca="1" si="207"/>
        <v>-851024355658377.88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-851024355658377.88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-3545934815243.2412</v>
      </c>
      <c r="L5531" s="444">
        <f t="shared" ca="1" si="207"/>
        <v>-854570290473621.13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-854570290473621.13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-3560709543640.0879</v>
      </c>
      <c r="L5532" s="444">
        <f t="shared" ca="1" si="207"/>
        <v>-858131000017261.25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-858131000017261.25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-3575545833405.2554</v>
      </c>
      <c r="L5533" s="444">
        <f t="shared" ca="1" si="207"/>
        <v>-861706545850666.5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-861706545850666.5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-3590443941044.4438</v>
      </c>
      <c r="L5534" s="444">
        <f t="shared" ca="1" si="207"/>
        <v>-865296989791711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-865296989791711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-3605404124132.1289</v>
      </c>
      <c r="L5535" s="444">
        <f t="shared" ca="1" si="207"/>
        <v>-868902393915843.13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-868902393915843.13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-3620426641316.0132</v>
      </c>
      <c r="L5536" s="444">
        <f t="shared" ca="1" si="207"/>
        <v>-872522820557159.13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-872522820557159.13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-3635511752321.4961</v>
      </c>
      <c r="L5537" s="444">
        <f t="shared" ca="1" si="207"/>
        <v>-876158332309480.63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-876158332309480.63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-3650659717956.1694</v>
      </c>
      <c r="L5538" s="444">
        <f t="shared" ca="1" si="207"/>
        <v>-879808992027436.75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-879808992027436.75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-3665870800114.3198</v>
      </c>
      <c r="L5539" s="444">
        <f t="shared" ca="1" si="207"/>
        <v>-883474862827551.13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-883474862827551.13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-3681145261781.4629</v>
      </c>
      <c r="L5540" s="444">
        <f t="shared" ca="1" si="207"/>
        <v>-887156008089332.63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-887156008089332.63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-3696483367038.8853</v>
      </c>
      <c r="L5541" s="444">
        <f t="shared" ca="1" si="207"/>
        <v>-890852491456371.5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-890852491456371.5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-3711885381068.2148</v>
      </c>
      <c r="L5542" s="444">
        <f t="shared" ca="1" si="207"/>
        <v>-894564376837439.75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-894564376837439.75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-3727351570155.999</v>
      </c>
      <c r="L5543" s="444">
        <f t="shared" ca="1" si="207"/>
        <v>-898291728407595.75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-898291728407595.75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-3742882201698.3154</v>
      </c>
      <c r="L5544" s="444">
        <f t="shared" ca="1" si="207"/>
        <v>-902034610609294.13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-902034610609294.13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-3758477544205.3921</v>
      </c>
      <c r="L5545" s="444">
        <f t="shared" ca="1" si="207"/>
        <v>-905793088153499.5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-905793088153499.5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-3774137867306.2485</v>
      </c>
      <c r="L5546" s="444">
        <f t="shared" ca="1" si="207"/>
        <v>-909567226020805.75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-909567226020805.75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-3789863441753.3579</v>
      </c>
      <c r="L5547" s="444">
        <f t="shared" ca="1" si="207"/>
        <v>-913357089462559.13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-913357089462559.13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-3805654539427.3291</v>
      </c>
      <c r="L5548" s="444">
        <f t="shared" ca="1" si="207"/>
        <v>-917162744001986.5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-917162744001986.5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-3821511433341.6104</v>
      </c>
      <c r="L5549" s="444">
        <f t="shared" ca="1" si="207"/>
        <v>-920984255435328.13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-920984255435328.13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-3837434397647.2007</v>
      </c>
      <c r="L5550" s="444">
        <f t="shared" ca="1" si="207"/>
        <v>-924821689832975.38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-924821689832975.38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-3853423707637.3975</v>
      </c>
      <c r="L5551" s="444">
        <f t="shared" ca="1" si="207"/>
        <v>-928675113540612.75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-928675113540612.75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-3869479639752.5532</v>
      </c>
      <c r="L5552" s="444">
        <f t="shared" ca="1" si="207"/>
        <v>-932544593180365.25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-932544593180365.25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-3885602471584.8545</v>
      </c>
      <c r="L5553" s="444">
        <f t="shared" ca="1" si="207"/>
        <v>-936430195651950.13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-936430195651950.13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-3901792481883.1255</v>
      </c>
      <c r="L5554" s="444">
        <f t="shared" ca="1" si="207"/>
        <v>-940331988133833.25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-940331988133833.25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-3918049950557.6387</v>
      </c>
      <c r="L5555" s="444">
        <f t="shared" ca="1" si="207"/>
        <v>-944250038084390.88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-944250038084390.88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-3934375158684.9619</v>
      </c>
      <c r="L5556" s="444">
        <f t="shared" ca="1" si="207"/>
        <v>-948184413243075.88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-948184413243075.88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-3950768388512.8164</v>
      </c>
      <c r="L5557" s="444">
        <f t="shared" ca="1" si="207"/>
        <v>-952135181631588.75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-952135181631588.75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-3967229923464.9536</v>
      </c>
      <c r="L5558" s="444">
        <f t="shared" ca="1" si="207"/>
        <v>-956102411555053.75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-956102411555053.75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-3983760048146.0571</v>
      </c>
      <c r="L5559" s="444">
        <f t="shared" ca="1" si="207"/>
        <v>-960086171603199.75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-960086171603199.75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-4000359048346.6655</v>
      </c>
      <c r="L5560" s="444">
        <f t="shared" ca="1" si="207"/>
        <v>-964086530651546.38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-964086530651546.38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-4017027211048.1099</v>
      </c>
      <c r="L5561" s="444">
        <f t="shared" ca="1" si="207"/>
        <v>-968103557862594.5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-968103557862594.5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-4033764824427.4775</v>
      </c>
      <c r="L5562" s="444">
        <f t="shared" ca="1" si="207"/>
        <v>-972137322687022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-972137322687022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-4050572177862.5918</v>
      </c>
      <c r="L5563" s="444">
        <f t="shared" ca="1" si="207"/>
        <v>-976187894864884.63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-976187894864884.63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-4067449561937.0195</v>
      </c>
      <c r="L5564" s="444">
        <f t="shared" ca="1" si="207"/>
        <v>-980255344426821.63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-980255344426821.63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-4084397268445.0894</v>
      </c>
      <c r="L5565" s="444">
        <f t="shared" ca="1" si="207"/>
        <v>-984339741695266.75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-984339741695266.75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-4101415590396.9448</v>
      </c>
      <c r="L5566" s="444">
        <f t="shared" ca="1" si="207"/>
        <v>-988441157285663.75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-988441157285663.75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-4118504822023.5991</v>
      </c>
      <c r="L5567" s="444">
        <f t="shared" ca="1" si="207"/>
        <v>-992559662107687.38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-992559662107687.38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-4135665258782.0308</v>
      </c>
      <c r="L5568" s="444">
        <f t="shared" ca="1" si="207"/>
        <v>-996695327366469.38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-996695327366469.38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-4152897197360.2896</v>
      </c>
      <c r="L5569" s="444">
        <f t="shared" ca="1" si="207"/>
        <v>-1000848224563829.6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-1000848224563829.6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-4170200935682.6235</v>
      </c>
      <c r="L5570" s="444">
        <f t="shared" ca="1" si="207"/>
        <v>-1005018425499512.3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-1005018425499512.3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-4187576772914.6343</v>
      </c>
      <c r="L5571" s="444">
        <f t="shared" ca="1" si="207"/>
        <v>-1009206002272426.9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-1009206002272426.9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-4205025009468.4453</v>
      </c>
      <c r="L5572" s="444">
        <f t="shared" ca="1" si="207"/>
        <v>-1013411027281895.4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-1013411027281895.4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-4222545947007.897</v>
      </c>
      <c r="L5573" s="444">
        <f t="shared" ca="1" si="207"/>
        <v>-1017633573228903.3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-1017633573228903.3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-4240139888453.7637</v>
      </c>
      <c r="L5574" s="444">
        <f t="shared" ca="1" si="207"/>
        <v>-1021873713117357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-1021873713117357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-4257807137988.9868</v>
      </c>
      <c r="L5575" s="444">
        <f t="shared" ca="1" si="207"/>
        <v>-1026131520255346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-1026131520255346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-4275548001063.9409</v>
      </c>
      <c r="L5576" s="444">
        <f t="shared" ca="1" si="207"/>
        <v>-1030407068256410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-1030407068256410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-4293362784401.709</v>
      </c>
      <c r="L5577" s="444">
        <f t="shared" ca="1" si="207"/>
        <v>-1034700431040811.8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-1034700431040811.8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-4311251796003.3823</v>
      </c>
      <c r="L5578" s="444">
        <f t="shared" ca="1" si="207"/>
        <v>-1039011682836815.1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-1039011682836815.1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-4329215345153.3965</v>
      </c>
      <c r="L5579" s="444">
        <f t="shared" ca="1" si="207"/>
        <v>-1043340898181968.5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-1043340898181968.5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-4347253742424.8682</v>
      </c>
      <c r="L5580" s="444">
        <f t="shared" ca="1" si="207"/>
        <v>-1047688151924393.4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-1047688151924393.4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-4365367299684.9717</v>
      </c>
      <c r="L5581" s="444">
        <f t="shared" ca="1" si="207"/>
        <v>-1052053519224078.4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-1052053519224078.4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-4383556330100.3271</v>
      </c>
      <c r="L5582" s="444">
        <f t="shared" ca="1" si="207"/>
        <v>-1056437075554178.8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-1056437075554178.8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-4401821148142.4111</v>
      </c>
      <c r="L5583" s="444">
        <f t="shared" ca="1" si="207"/>
        <v>-1060838896702321.1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-1060838896702321.1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-4420162069593.0049</v>
      </c>
      <c r="L5584" s="444">
        <f t="shared" ca="1" si="207"/>
        <v>-1065259058771914.1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-1065259058771914.1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-4438579411549.6416</v>
      </c>
      <c r="L5585" s="444">
        <f t="shared" ca="1" si="207"/>
        <v>-1069697638183463.8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-1069697638183463.8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-4457073492431.0986</v>
      </c>
      <c r="L5586" s="444">
        <f t="shared" ca="1" si="207"/>
        <v>-1074154711675894.9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-1074154711675894.9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-4475644631982.8955</v>
      </c>
      <c r="L5587" s="444">
        <f t="shared" ca="1" si="207"/>
        <v>-1078630356307877.8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-1078630356307877.8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-4494293151282.8232</v>
      </c>
      <c r="L5588" s="444">
        <f t="shared" ca="1" si="207"/>
        <v>-1083124649459160.6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-1083124649459160.6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-4513019372746.5029</v>
      </c>
      <c r="L5589" s="444">
        <f t="shared" ca="1" si="207"/>
        <v>-1087637668831907.1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-1087637668831907.1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-4531823620132.9463</v>
      </c>
      <c r="L5590" s="444">
        <f t="shared" ca="1" si="207"/>
        <v>-1092169492452040.1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-1092169492452040.1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-4550706218550.167</v>
      </c>
      <c r="L5591" s="444">
        <f t="shared" ca="1" si="207"/>
        <v>-1096720198670590.3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-1096720198670590.3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-4569667494460.792</v>
      </c>
      <c r="L5592" s="444">
        <f t="shared" ca="1" si="207"/>
        <v>-1101289866165051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-1101289866165051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-4588707775687.7119</v>
      </c>
      <c r="L5593" s="444">
        <f t="shared" ca="1" si="207"/>
        <v>-1105878573940738.8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-1105878573940738.8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-4607827391419.7451</v>
      </c>
      <c r="L5594" s="444">
        <f t="shared" ca="1" si="207"/>
        <v>-1110486401332158.5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-1110486401332158.5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-4627026672217.3271</v>
      </c>
      <c r="L5595" s="444">
        <f t="shared" ca="1" si="207"/>
        <v>-1115113428004375.9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-1115113428004375.9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-4646305950018.2334</v>
      </c>
      <c r="L5596" s="444">
        <f t="shared" ca="1" si="207"/>
        <v>-1119759733954394.1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-1119759733954394.1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-4665665558143.3096</v>
      </c>
      <c r="L5597" s="444">
        <f t="shared" ca="1" si="207"/>
        <v>-1124425399512537.4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-1124425399512537.4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-4685105831302.2393</v>
      </c>
      <c r="L5598" s="444">
        <f t="shared" ca="1" si="207"/>
        <v>-1129110505343839.5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-1129110505343839.5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-4704627105599.3311</v>
      </c>
      <c r="L5599" s="444">
        <f t="shared" ca="1" si="207"/>
        <v>-1133815132449438.8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-1133815132449438.8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-4724229718539.3281</v>
      </c>
      <c r="L5600" s="444">
        <f t="shared" ca="1" si="207"/>
        <v>-1138539362167978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-1138539362167978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-4743914009033.2412</v>
      </c>
      <c r="L5601" s="444">
        <f t="shared" ca="1" si="207"/>
        <v>-1143283276177011.3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-1143283276177011.3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-4763680317404.2139</v>
      </c>
      <c r="L5602" s="444">
        <f t="shared" ca="1" si="207"/>
        <v>-1148046956494415.5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-1148046956494415.5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-4783528985393.3975</v>
      </c>
      <c r="L5603" s="444">
        <f t="shared" ca="1" si="207"/>
        <v>-1152830485479809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-1152830485479809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-4803460356165.8711</v>
      </c>
      <c r="L5604" s="444">
        <f t="shared" ca="1" si="207"/>
        <v>-1157633945835974.8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-1157633945835974.8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-4823474774316.5615</v>
      </c>
      <c r="L5605" s="444">
        <f t="shared" ca="1" si="207"/>
        <v>-1162457420610291.3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-1162457420610291.3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-4843572585876.2139</v>
      </c>
      <c r="L5606" s="444">
        <f t="shared" ca="1" si="207"/>
        <v>-1167300993196167.5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-1167300993196167.5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-4863754138317.3643</v>
      </c>
      <c r="L5607" s="444">
        <f t="shared" ca="1" si="207"/>
        <v>-1172164747334484.8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-1172164747334484.8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-4884019780560.3535</v>
      </c>
      <c r="L5608" s="444">
        <f t="shared" ca="1" si="207"/>
        <v>-1177048767115045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-1177048767115045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-4904369862979.3545</v>
      </c>
      <c r="L5609" s="444">
        <f t="shared" ca="1" si="207"/>
        <v>-1181953136978024.3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-1181953136978024.3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-4924804737408.4346</v>
      </c>
      <c r="L5610" s="444">
        <f t="shared" ca="1" si="207"/>
        <v>-1186877941715432.8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-1186877941715432.8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-4945324757147.6367</v>
      </c>
      <c r="L5611" s="444">
        <f t="shared" ca="1" si="207"/>
        <v>-1191823266472580.5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-1191823266472580.5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-4965930276969.085</v>
      </c>
      <c r="L5612" s="444">
        <f t="shared" ca="1" si="207"/>
        <v>-1196789196749549.5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-1196789196749549.5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-4986621653123.123</v>
      </c>
      <c r="L5613" s="444">
        <f t="shared" ca="1" si="207"/>
        <v>-1201775818402672.5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-1201775818402672.5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-5007399243344.4688</v>
      </c>
      <c r="L5614" s="444">
        <f t="shared" ca="1" si="207"/>
        <v>-1206783217646017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-1206783217646017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-5028263406858.4043</v>
      </c>
      <c r="L5615" s="444">
        <f t="shared" ca="1" si="207"/>
        <v>-1211811481052875.5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-1211811481052875.5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-5049214504386.9814</v>
      </c>
      <c r="L5616" s="444">
        <f t="shared" ca="1" si="207"/>
        <v>-1216860695557262.5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-1216860695557262.5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-5070252898155.2607</v>
      </c>
      <c r="L5617" s="444">
        <f t="shared" ca="1" si="207"/>
        <v>-1221930948455417.8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-1221930948455417.8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-5091378951897.5742</v>
      </c>
      <c r="L5618" s="444">
        <f t="shared" ref="L5618:L5872" ca="1" si="212">I5618-J5618+K5618</f>
        <v>-1227022327407315.3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-1227022327407315.3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-5112593030863.8135</v>
      </c>
      <c r="L5619" s="444">
        <f t="shared" ca="1" si="212"/>
        <v>-1232134920438179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-1232134920438179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-5133895501825.7461</v>
      </c>
      <c r="L5620" s="444">
        <f t="shared" ca="1" si="212"/>
        <v>-1237268815940004.8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-1237268815940004.8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-5155286733083.3535</v>
      </c>
      <c r="L5621" s="444">
        <f t="shared" ca="1" si="212"/>
        <v>-1242424102673088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-1242424102673088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-5176767094471.2002</v>
      </c>
      <c r="L5622" s="444">
        <f t="shared" ca="1" si="212"/>
        <v>-1247600869767559.3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-1247600869767559.3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-5198336957364.8301</v>
      </c>
      <c r="L5623" s="444">
        <f t="shared" ca="1" si="212"/>
        <v>-1252799206724924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-1252799206724924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-5219996694687.1836</v>
      </c>
      <c r="L5624" s="444">
        <f t="shared" ca="1" si="212"/>
        <v>-1258019203419611.3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-1258019203419611.3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-5241746680915.0469</v>
      </c>
      <c r="L5625" s="444">
        <f t="shared" ca="1" si="212"/>
        <v>-1263260950100526.3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-1263260950100526.3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-5263587292085.5264</v>
      </c>
      <c r="L5626" s="444">
        <f t="shared" ca="1" si="212"/>
        <v>-1268524537392611.8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-1268524537392611.8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-5285518905802.5488</v>
      </c>
      <c r="L5627" s="444">
        <f t="shared" ca="1" si="212"/>
        <v>-1273810056298414.3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-1273810056298414.3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-5307541901243.3926</v>
      </c>
      <c r="L5628" s="444">
        <f t="shared" ca="1" si="212"/>
        <v>-1279117598199657.8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-1279117598199657.8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-5329656659165.2402</v>
      </c>
      <c r="L5629" s="444">
        <f t="shared" ca="1" si="212"/>
        <v>-1284447254858823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-1284447254858823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-5351863561911.7627</v>
      </c>
      <c r="L5630" s="444">
        <f t="shared" ca="1" si="212"/>
        <v>-1289799118420734.8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-1289799118420734.8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-5374162993419.7285</v>
      </c>
      <c r="L5631" s="444">
        <f t="shared" ca="1" si="212"/>
        <v>-1295173281414154.5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-1295173281414154.5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-5396555339225.6436</v>
      </c>
      <c r="L5632" s="444">
        <f t="shared" ca="1" si="212"/>
        <v>-1300569836753380.3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-1300569836753380.3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-5419040986472.418</v>
      </c>
      <c r="L5633" s="444">
        <f t="shared" ca="1" si="212"/>
        <v>-1305988877739852.8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-1305988877739852.8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-5441620323916.0527</v>
      </c>
      <c r="L5634" s="444">
        <f t="shared" ca="1" si="212"/>
        <v>-1311430498063768.8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-1311430498063768.8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-5464293741932.3701</v>
      </c>
      <c r="L5635" s="444">
        <f t="shared" ca="1" si="212"/>
        <v>-1316894791805701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-1316894791805701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-5487061632523.7539</v>
      </c>
      <c r="L5636" s="444">
        <f t="shared" ca="1" si="212"/>
        <v>-1322381853438224.8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-1322381853438224.8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-5509924389325.9365</v>
      </c>
      <c r="L5637" s="444">
        <f t="shared" ca="1" si="212"/>
        <v>-1327891777827550.8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-1327891777827550.8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-5532882407614.7949</v>
      </c>
      <c r="L5638" s="444">
        <f t="shared" ca="1" si="212"/>
        <v>-1333424660235165.5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-1333424660235165.5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-5555936084313.1895</v>
      </c>
      <c r="L5639" s="444">
        <f t="shared" ca="1" si="212"/>
        <v>-1338980596319478.8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-1338980596319478.8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-5579085817997.8281</v>
      </c>
      <c r="L5640" s="444">
        <f t="shared" ca="1" si="212"/>
        <v>-1344559682137476.5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-1344559682137476.5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-5602332008906.1523</v>
      </c>
      <c r="L5641" s="444">
        <f t="shared" ca="1" si="212"/>
        <v>-1350162014146382.8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-1350162014146382.8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-5625675058943.2617</v>
      </c>
      <c r="L5642" s="444">
        <f t="shared" ca="1" si="212"/>
        <v>-1355787689205326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-1355787689205326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-5649115371688.8584</v>
      </c>
      <c r="L5643" s="444">
        <f t="shared" ca="1" si="212"/>
        <v>-1361436804577014.8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-1361436804577014.8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-5672653352404.2285</v>
      </c>
      <c r="L5644" s="444">
        <f t="shared" ca="1" si="212"/>
        <v>-1367109457929419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-1367109457929419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-5696289408039.2461</v>
      </c>
      <c r="L5645" s="444">
        <f t="shared" ca="1" si="212"/>
        <v>-1372805747337458.3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-1372805747337458.3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-5720023947239.4092</v>
      </c>
      <c r="L5646" s="444">
        <f t="shared" ca="1" si="212"/>
        <v>-1378525771284697.8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-1378525771284697.8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-5743857380352.9072</v>
      </c>
      <c r="L5647" s="444">
        <f t="shared" ca="1" si="212"/>
        <v>-1384269628665050.8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-1384269628665050.8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-5767790119437.7109</v>
      </c>
      <c r="L5648" s="444">
        <f t="shared" ca="1" si="212"/>
        <v>-1390037418784488.5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-1390037418784488.5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-5791822578268.7021</v>
      </c>
      <c r="L5649" s="444">
        <f t="shared" ca="1" si="212"/>
        <v>-1395829241362757.3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-1395829241362757.3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-5815955172344.8223</v>
      </c>
      <c r="L5650" s="444">
        <f t="shared" ca="1" si="212"/>
        <v>-1401645196535102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-1401645196535102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-5840188318896.2578</v>
      </c>
      <c r="L5651" s="444">
        <f t="shared" ca="1" si="212"/>
        <v>-1407485384853998.3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-1407485384853998.3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-5864522436891.6592</v>
      </c>
      <c r="L5652" s="444">
        <f t="shared" ca="1" si="212"/>
        <v>-1413349907290890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-1413349907290890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-5888957947045.375</v>
      </c>
      <c r="L5653" s="444">
        <f t="shared" ca="1" si="212"/>
        <v>-1419238865237935.5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-1419238865237935.5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-5913495271824.7314</v>
      </c>
      <c r="L5654" s="444">
        <f t="shared" ca="1" si="212"/>
        <v>-1425152360509760.3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-1425152360509760.3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-5938134835457.334</v>
      </c>
      <c r="L5655" s="444">
        <f t="shared" ca="1" si="212"/>
        <v>-1431090495345217.5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-1431090495345217.5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-5962877063938.4063</v>
      </c>
      <c r="L5656" s="444">
        <f t="shared" ca="1" si="212"/>
        <v>-1437053372409156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-1437053372409156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-5987722385038.1504</v>
      </c>
      <c r="L5657" s="444">
        <f t="shared" ca="1" si="212"/>
        <v>-1443041094794194.3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-1443041094794194.3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-6012671228309.1426</v>
      </c>
      <c r="L5658" s="444">
        <f t="shared" ca="1" si="212"/>
        <v>-1449053766022503.5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-1449053766022503.5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-6037724025093.7646</v>
      </c>
      <c r="L5659" s="444">
        <f t="shared" ca="1" si="212"/>
        <v>-1455091490047597.3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-1455091490047597.3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-6062881208531.6553</v>
      </c>
      <c r="L5660" s="444">
        <f t="shared" ca="1" si="212"/>
        <v>-1461154371256129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-1461154371256129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-6088143213567.2041</v>
      </c>
      <c r="L5661" s="444">
        <f t="shared" ca="1" si="212"/>
        <v>-1467242514469696.3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-1467242514469696.3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-6113510476957.0674</v>
      </c>
      <c r="L5662" s="444">
        <f t="shared" ca="1" si="212"/>
        <v>-1473356024946653.3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-1473356024946653.3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-6138983437277.7217</v>
      </c>
      <c r="L5663" s="444">
        <f t="shared" ca="1" si="212"/>
        <v>-1479495008383931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-1479495008383931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-6164562534933.0459</v>
      </c>
      <c r="L5664" s="444">
        <f t="shared" ca="1" si="212"/>
        <v>-1485659570918864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-1485659570918864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-6190248212161.9336</v>
      </c>
      <c r="L5665" s="444">
        <f t="shared" ca="1" si="212"/>
        <v>-1491849819131026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-1491849819131026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-6216040913045.9414</v>
      </c>
      <c r="L5666" s="444">
        <f t="shared" ca="1" si="212"/>
        <v>-1498065860044072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-1498065860044072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-6241941083516.9668</v>
      </c>
      <c r="L5667" s="444">
        <f t="shared" ca="1" si="212"/>
        <v>-1504307801127589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-1504307801127589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-6267949171364.9541</v>
      </c>
      <c r="L5668" s="444">
        <f t="shared" ca="1" si="212"/>
        <v>-1510575750298954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-1510575750298954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-6294065626245.6416</v>
      </c>
      <c r="L5669" s="444">
        <f t="shared" ca="1" si="212"/>
        <v>-1516869815925199.8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-1516869815925199.8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-6320290899688.332</v>
      </c>
      <c r="L5670" s="444">
        <f t="shared" ca="1" si="212"/>
        <v>-1523190106824888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-1523190106824888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-6346625445103.7002</v>
      </c>
      <c r="L5671" s="444">
        <f t="shared" ca="1" si="212"/>
        <v>-1529536732269991.8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-1529536732269991.8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-6373069717791.6318</v>
      </c>
      <c r="L5672" s="444">
        <f t="shared" ca="1" si="212"/>
        <v>-1535909801987783.5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-1535909801987783.5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-6399624174949.0977</v>
      </c>
      <c r="L5673" s="444">
        <f t="shared" ca="1" si="212"/>
        <v>-1542309426162732.5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-1542309426162732.5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-6426289275678.0518</v>
      </c>
      <c r="L5674" s="444">
        <f t="shared" ca="1" si="212"/>
        <v>-1548735715438410.5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-1548735715438410.5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-6453065480993.377</v>
      </c>
      <c r="L5675" s="444">
        <f t="shared" ca="1" si="212"/>
        <v>-1555188780919404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-1555188780919404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-6479953253830.8496</v>
      </c>
      <c r="L5676" s="444">
        <f t="shared" ca="1" si="212"/>
        <v>-1561668734173234.8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-1561668734173234.8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-6506953059055.1445</v>
      </c>
      <c r="L5677" s="444">
        <f t="shared" ca="1" si="212"/>
        <v>-1568175687232290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-1568175687232290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-6534065363467.875</v>
      </c>
      <c r="L5678" s="444">
        <f t="shared" ca="1" si="212"/>
        <v>-1574709752595758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-1574709752595758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-6561290635815.6582</v>
      </c>
      <c r="L5679" s="444">
        <f t="shared" ca="1" si="212"/>
        <v>-1581271043231573.8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-1581271043231573.8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-6588629346798.2236</v>
      </c>
      <c r="L5680" s="444">
        <f t="shared" ca="1" si="212"/>
        <v>-1587859672578372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-1587859672578372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-6616081969076.5498</v>
      </c>
      <c r="L5681" s="444">
        <f t="shared" ca="1" si="212"/>
        <v>-1594475754547448.5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-1594475754547448.5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-6643648977281.0352</v>
      </c>
      <c r="L5682" s="444">
        <f t="shared" ca="1" si="212"/>
        <v>-1601119403524729.5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-1601119403524729.5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-6671330848019.7061</v>
      </c>
      <c r="L5683" s="444">
        <f t="shared" ca="1" si="212"/>
        <v>-1607790734372749.3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-1607790734372749.3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-6699128059886.4551</v>
      </c>
      <c r="L5684" s="444">
        <f t="shared" ca="1" si="212"/>
        <v>-1614489862432635.8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-1614489862432635.8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-6727041093469.3154</v>
      </c>
      <c r="L5685" s="444">
        <f t="shared" ca="1" si="212"/>
        <v>-1621216903526105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-1621216903526105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-6755070431358.7705</v>
      </c>
      <c r="L5686" s="444">
        <f t="shared" ca="1" si="212"/>
        <v>-1627971973957463.8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-1627971973957463.8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-6783216558156.0986</v>
      </c>
      <c r="L5687" s="444">
        <f t="shared" ca="1" si="212"/>
        <v>-1634755190515619.8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-1634755190515619.8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-6811479960481.749</v>
      </c>
      <c r="L5688" s="444">
        <f t="shared" ca="1" si="212"/>
        <v>-1641566670476101.5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-1641566670476101.5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-6839861126983.7559</v>
      </c>
      <c r="L5689" s="444">
        <f t="shared" ca="1" si="212"/>
        <v>-1648406531603085.3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-1648406531603085.3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-6868360548346.1885</v>
      </c>
      <c r="L5690" s="444">
        <f t="shared" ca="1" si="212"/>
        <v>-1655274892151431.5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-1655274892151431.5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-6896978717297.6309</v>
      </c>
      <c r="L5691" s="444">
        <f t="shared" ca="1" si="212"/>
        <v>-1662171870868729.3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-1662171870868729.3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-6925716128619.7051</v>
      </c>
      <c r="L5692" s="444">
        <f t="shared" ca="1" si="212"/>
        <v>-1669097586997349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-1669097586997349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-6954573279155.6211</v>
      </c>
      <c r="L5693" s="444">
        <f t="shared" ca="1" si="212"/>
        <v>-1676052160276504.5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-1676052160276504.5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-6983550667818.7686</v>
      </c>
      <c r="L5694" s="444">
        <f t="shared" ca="1" si="212"/>
        <v>-1683035710944323.3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-1683035710944323.3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-7012648795601.3467</v>
      </c>
      <c r="L5695" s="444">
        <f t="shared" ca="1" si="212"/>
        <v>-1690048359739924.5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-1690048359739924.5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-7041868165583.0186</v>
      </c>
      <c r="L5696" s="444">
        <f t="shared" ca="1" si="212"/>
        <v>-1697090227905507.5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-1697090227905507.5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-7071209282939.6143</v>
      </c>
      <c r="L5697" s="444">
        <f t="shared" ca="1" si="212"/>
        <v>-1704161437188447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-1704161437188447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-7100672654951.8623</v>
      </c>
      <c r="L5698" s="444">
        <f t="shared" ca="1" si="212"/>
        <v>-1711262109843398.8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-1711262109843398.8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-7130258791014.1611</v>
      </c>
      <c r="L5699" s="444">
        <f t="shared" ca="1" si="212"/>
        <v>-1718392368634413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-1718392368634413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-7159968202643.3877</v>
      </c>
      <c r="L5700" s="444">
        <f t="shared" ca="1" si="212"/>
        <v>-1725552336837056.5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-1725552336837056.5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-7189801403487.7354</v>
      </c>
      <c r="L5701" s="444">
        <f t="shared" ca="1" si="212"/>
        <v>-1732742138240544.3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-1732742138240544.3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-7219758909335.6006</v>
      </c>
      <c r="L5702" s="444">
        <f t="shared" ca="1" si="212"/>
        <v>-1739961897149879.8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-1739961897149879.8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-7249841238124.499</v>
      </c>
      <c r="L5703" s="444">
        <f t="shared" ca="1" si="212"/>
        <v>-1747211738388004.3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-1747211738388004.3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-7280048909950.0176</v>
      </c>
      <c r="L5704" s="444">
        <f t="shared" ca="1" si="212"/>
        <v>-1754491787297954.3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-1754491787297954.3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-7310382447074.8096</v>
      </c>
      <c r="L5705" s="444">
        <f t="shared" ca="1" si="212"/>
        <v>-1761802169745029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-1761802169745029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-7340842373937.6201</v>
      </c>
      <c r="L5706" s="444">
        <f t="shared" ca="1" si="212"/>
        <v>-1769143012118966.5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-1769143012118966.5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-7371429217162.3604</v>
      </c>
      <c r="L5707" s="444">
        <f t="shared" ca="1" si="212"/>
        <v>-1776514441336128.8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-1776514441336128.8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-7402143505567.2031</v>
      </c>
      <c r="L5708" s="444">
        <f t="shared" ca="1" si="212"/>
        <v>-1783916584841696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-1783916584841696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-7432985770173.7334</v>
      </c>
      <c r="L5709" s="444">
        <f t="shared" ca="1" si="212"/>
        <v>-1791349570611869.8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-1791349570611869.8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-7463956544216.125</v>
      </c>
      <c r="L5710" s="444">
        <f t="shared" ca="1" si="212"/>
        <v>-1798813527156086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-1798813527156086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-7495056363150.3594</v>
      </c>
      <c r="L5711" s="444">
        <f t="shared" ca="1" si="212"/>
        <v>-1806308583519236.3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-1806308583519236.3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-7526285764663.4844</v>
      </c>
      <c r="L5712" s="444">
        <f t="shared" ca="1" si="212"/>
        <v>-1813834869283899.8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-1813834869283899.8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-7557645288682.915</v>
      </c>
      <c r="L5713" s="444">
        <f t="shared" ca="1" si="212"/>
        <v>-1821392514572582.8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-1821392514572582.8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-7589135477385.7617</v>
      </c>
      <c r="L5714" s="444">
        <f t="shared" ca="1" si="212"/>
        <v>-1828981650049968.5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-1828981650049968.5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-7620756875208.2021</v>
      </c>
      <c r="L5715" s="444">
        <f t="shared" ca="1" si="212"/>
        <v>-1836602406925176.8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-1836602406925176.8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-7652510028854.9033</v>
      </c>
      <c r="L5716" s="444">
        <f t="shared" ca="1" si="212"/>
        <v>-1844254916954031.8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-1844254916954031.8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-7684395487308.4658</v>
      </c>
      <c r="L5717" s="444">
        <f t="shared" ca="1" si="212"/>
        <v>-1851939312441340.3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-1851939312441340.3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-7716413801838.918</v>
      </c>
      <c r="L5718" s="444">
        <f t="shared" ca="1" si="212"/>
        <v>-1859655726243179.3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-1859655726243179.3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-7748565526013.2461</v>
      </c>
      <c r="L5719" s="444">
        <f t="shared" ca="1" si="212"/>
        <v>-1867404291769192.5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-1867404291769192.5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-7780851215704.9688</v>
      </c>
      <c r="L5720" s="444">
        <f t="shared" ca="1" si="212"/>
        <v>-1875185142984897.5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-1875185142984897.5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-7813271429103.7393</v>
      </c>
      <c r="L5721" s="444">
        <f t="shared" ca="1" si="212"/>
        <v>-1882998414414001.3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-1882998414414001.3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-7845826726725.0049</v>
      </c>
      <c r="L5722" s="444">
        <f t="shared" ca="1" si="212"/>
        <v>-1890844241140726.3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-1890844241140726.3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-7878517671419.6924</v>
      </c>
      <c r="L5723" s="444">
        <f t="shared" ca="1" si="212"/>
        <v>-1898722758812146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-1898722758812146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-7911344828383.9424</v>
      </c>
      <c r="L5724" s="444">
        <f t="shared" ca="1" si="212"/>
        <v>-1906634103640530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-1906634103640530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-7944308765168.876</v>
      </c>
      <c r="L5725" s="444">
        <f t="shared" ca="1" si="212"/>
        <v>-1914578412405699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-1914578412405699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-7977410051690.4131</v>
      </c>
      <c r="L5726" s="444">
        <f t="shared" ca="1" si="212"/>
        <v>-1922555822457389.5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-1922555822457389.5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-8010649260239.1221</v>
      </c>
      <c r="L5727" s="444">
        <f t="shared" ca="1" si="212"/>
        <v>-1930566471717628.5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-1930566471717628.5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-8044026965490.1182</v>
      </c>
      <c r="L5728" s="444">
        <f t="shared" ca="1" si="212"/>
        <v>-1938610498683118.5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-1938610498683118.5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-8077543744512.9922</v>
      </c>
      <c r="L5729" s="444">
        <f t="shared" ca="1" si="212"/>
        <v>-1946688042427631.5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-1946688042427631.5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-8111200176781.7979</v>
      </c>
      <c r="L5730" s="444">
        <f t="shared" ca="1" si="212"/>
        <v>-1954799242604413.3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-1954799242604413.3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-8144996844185.0537</v>
      </c>
      <c r="L5731" s="444">
        <f t="shared" ca="1" si="212"/>
        <v>-1962944239448598.3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-1962944239448598.3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-8178934331035.8262</v>
      </c>
      <c r="L5732" s="444">
        <f t="shared" ca="1" si="212"/>
        <v>-1971123173779634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-1971123173779634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-8213013224081.8076</v>
      </c>
      <c r="L5733" s="444">
        <f t="shared" ca="1" si="212"/>
        <v>-1979336187003715.8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-1979336187003715.8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-8247234112515.4824</v>
      </c>
      <c r="L5734" s="444">
        <f t="shared" ca="1" si="212"/>
        <v>-1987583421116231.3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-1987583421116231.3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-8281597587984.2969</v>
      </c>
      <c r="L5735" s="444">
        <f t="shared" ca="1" si="212"/>
        <v>-1995865018704215.5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-1995865018704215.5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-8316104244600.8975</v>
      </c>
      <c r="L5736" s="444">
        <f t="shared" ca="1" si="212"/>
        <v>-2004181122948816.5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-2004181122948816.5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-8350754678953.4023</v>
      </c>
      <c r="L5737" s="444">
        <f t="shared" ca="1" si="212"/>
        <v>-2012531877627770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-2012531877627770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-8385549490115.707</v>
      </c>
      <c r="L5738" s="444">
        <f t="shared" ca="1" si="212"/>
        <v>-2020917427117885.8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-2020917427117885.8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-8420489279657.8584</v>
      </c>
      <c r="L5739" s="444">
        <f t="shared" ca="1" si="212"/>
        <v>-2029337916397543.5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-2029337916397543.5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-8455574651656.4307</v>
      </c>
      <c r="L5740" s="444">
        <f t="shared" ca="1" si="212"/>
        <v>-2037793491049200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-2037793491049200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-8490806212705</v>
      </c>
      <c r="L5741" s="444">
        <f t="shared" ca="1" si="212"/>
        <v>-2046284297261905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-2046284297261905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-8526184571924.6045</v>
      </c>
      <c r="L5742" s="444">
        <f t="shared" ca="1" si="212"/>
        <v>-2054810481833829.5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-2054810481833829.5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-8561710340974.2891</v>
      </c>
      <c r="L5743" s="444">
        <f t="shared" ca="1" si="212"/>
        <v>-2063372192174803.8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-2063372192174803.8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-8597384134061.6826</v>
      </c>
      <c r="L5744" s="444">
        <f t="shared" ca="1" si="212"/>
        <v>-2071969576308865.5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-2071969576308865.5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-8633206567953.6064</v>
      </c>
      <c r="L5745" s="444">
        <f t="shared" ca="1" si="212"/>
        <v>-2080602782876819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-2080602782876819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-8669178261986.7451</v>
      </c>
      <c r="L5746" s="444">
        <f t="shared" ca="1" si="212"/>
        <v>-2089271961138805.8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-2089271961138805.8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-8705299838078.3584</v>
      </c>
      <c r="L5747" s="444">
        <f t="shared" ca="1" si="212"/>
        <v>-2097977260976884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-2097977260976884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-8741571920737.0156</v>
      </c>
      <c r="L5748" s="444">
        <f t="shared" ca="1" si="212"/>
        <v>-2106718832897621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-2106718832897621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-8777995137073.4199</v>
      </c>
      <c r="L5749" s="444">
        <f t="shared" ca="1" si="212"/>
        <v>-2115496828034694.5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-2115496828034694.5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-8814570116811.2285</v>
      </c>
      <c r="L5750" s="444">
        <f t="shared" ca="1" si="212"/>
        <v>-2124311398151505.8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-2124311398151505.8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-8851297492297.9414</v>
      </c>
      <c r="L5751" s="444">
        <f t="shared" ca="1" si="212"/>
        <v>-2133162695643803.8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-2133162695643803.8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-8888177898515.8477</v>
      </c>
      <c r="L5752" s="444">
        <f t="shared" ca="1" si="212"/>
        <v>-2142050873542319.5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-2142050873542319.5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-8925211973092.998</v>
      </c>
      <c r="L5753" s="444">
        <f t="shared" ca="1" si="212"/>
        <v>-2150976085515412.5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-2150976085515412.5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-8962400356314.2188</v>
      </c>
      <c r="L5754" s="444">
        <f t="shared" ca="1" si="212"/>
        <v>-2159938485871726.8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-2159938485871726.8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-8999743691132.1934</v>
      </c>
      <c r="L5755" s="444">
        <f t="shared" ca="1" si="212"/>
        <v>-2168938229562859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-2168938229562859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-9037242623178.5781</v>
      </c>
      <c r="L5756" s="444">
        <f t="shared" ca="1" si="212"/>
        <v>-2177975472186037.5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-2177975472186037.5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-9074897800775.1563</v>
      </c>
      <c r="L5757" s="444">
        <f t="shared" ca="1" si="212"/>
        <v>-2187050369986812.8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-2187050369986812.8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-9112709874945.0527</v>
      </c>
      <c r="L5758" s="444">
        <f t="shared" ca="1" si="212"/>
        <v>-2196163079861757.8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-2196163079861757.8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-9150679499423.9902</v>
      </c>
      <c r="L5759" s="444">
        <f t="shared" ca="1" si="212"/>
        <v>-2205313759361181.8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-2205313759361181.8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-9188807330671.5898</v>
      </c>
      <c r="L5760" s="444">
        <f t="shared" ca="1" si="212"/>
        <v>-2214502566691853.3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-2214502566691853.3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-9227094027882.7227</v>
      </c>
      <c r="L5761" s="444">
        <f t="shared" ca="1" si="212"/>
        <v>-2223729660719736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-2223729660719736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-9265540252998.9004</v>
      </c>
      <c r="L5762" s="444">
        <f t="shared" ca="1" si="212"/>
        <v>-2232995200972735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-2232995200972735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-9304146670719.7285</v>
      </c>
      <c r="L5763" s="444">
        <f t="shared" ca="1" si="212"/>
        <v>-2242299347643454.8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-2242299347643454.8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-9342913948514.3945</v>
      </c>
      <c r="L5764" s="444">
        <f t="shared" ca="1" si="212"/>
        <v>-2251642261591969.3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-2251642261591969.3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-9381842756633.2031</v>
      </c>
      <c r="L5765" s="444">
        <f t="shared" ca="1" si="212"/>
        <v>-2261024104348602.5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-2261024104348602.5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-9420933768119.1777</v>
      </c>
      <c r="L5766" s="444">
        <f t="shared" ca="1" si="212"/>
        <v>-2270445038116721.5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-2270445038116721.5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-9460187658819.6719</v>
      </c>
      <c r="L5767" s="444">
        <f t="shared" ca="1" si="212"/>
        <v>-2279905225775541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-2279905225775541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-9499605107398.0879</v>
      </c>
      <c r="L5768" s="444">
        <f t="shared" ca="1" si="212"/>
        <v>-2289404830882939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-2289404830882939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-9539186795345.5781</v>
      </c>
      <c r="L5769" s="444">
        <f t="shared" ca="1" si="212"/>
        <v>-2298944017678284.5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-2298944017678284.5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-9578933406992.8516</v>
      </c>
      <c r="L5770" s="444">
        <f t="shared" ca="1" si="212"/>
        <v>-2308522951085277.5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-2308522951085277.5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-9618845629521.9902</v>
      </c>
      <c r="L5771" s="444">
        <f t="shared" ca="1" si="212"/>
        <v>-2318141796714799.5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-2318141796714799.5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-9658924152978.332</v>
      </c>
      <c r="L5772" s="444">
        <f t="shared" ca="1" si="212"/>
        <v>-2327800720867778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-2327800720867778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-9699169670282.4082</v>
      </c>
      <c r="L5773" s="444">
        <f t="shared" ca="1" si="212"/>
        <v>-2337499890538060.5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-2337499890538060.5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-9739582877241.918</v>
      </c>
      <c r="L5774" s="444">
        <f t="shared" ca="1" si="212"/>
        <v>-2347239473415302.5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-2347239473415302.5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-9780164472563.7598</v>
      </c>
      <c r="L5775" s="444">
        <f t="shared" ca="1" si="212"/>
        <v>-2357019637887866.5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-2357019637887866.5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-9820915157866.1094</v>
      </c>
      <c r="L5776" s="444">
        <f t="shared" ca="1" si="212"/>
        <v>-2366840553045732.5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-2366840553045732.5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-9861835637690.5527</v>
      </c>
      <c r="L5777" s="444">
        <f t="shared" ca="1" si="212"/>
        <v>-2376702388683423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-2376702388683423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-9902926619514.2617</v>
      </c>
      <c r="L5778" s="444">
        <f t="shared" ca="1" si="212"/>
        <v>-2386605315302937.5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-2386605315302937.5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-9944188813762.2402</v>
      </c>
      <c r="L5779" s="444">
        <f t="shared" ca="1" si="212"/>
        <v>-2396549504116699.5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-2396549504116699.5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-9985622933819.582</v>
      </c>
      <c r="L5780" s="444">
        <f t="shared" ca="1" si="212"/>
        <v>-2406535127050519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-2406535127050519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-10027229696043.828</v>
      </c>
      <c r="L5781" s="444">
        <f t="shared" ca="1" si="212"/>
        <v>-2416562356746563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-2416562356746563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-10069009819777.346</v>
      </c>
      <c r="L5782" s="444">
        <f t="shared" ca="1" si="212"/>
        <v>-2426631366566340.5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-2426631366566340.5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-10110964027359.752</v>
      </c>
      <c r="L5783" s="444">
        <f t="shared" ca="1" si="212"/>
        <v>-2436742330593700.5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-2436742330593700.5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-10153093044140.418</v>
      </c>
      <c r="L5784" s="444">
        <f t="shared" ca="1" si="212"/>
        <v>-2446895423637841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-2446895423637841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-10195397598491.004</v>
      </c>
      <c r="L5785" s="444">
        <f t="shared" ca="1" si="212"/>
        <v>-2457090821236332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-2457090821236332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-10237878421818.051</v>
      </c>
      <c r="L5786" s="444">
        <f t="shared" ca="1" si="212"/>
        <v>-2467328699658150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-2467328699658150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-10280536248575.625</v>
      </c>
      <c r="L5787" s="444">
        <f t="shared" ca="1" si="212"/>
        <v>-2477609235906725.5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-2477609235906725.5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-10323371816278.023</v>
      </c>
      <c r="L5788" s="444">
        <f t="shared" ca="1" si="212"/>
        <v>-2487932607723003.5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-2487932607723003.5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-10366385865512.514</v>
      </c>
      <c r="L5789" s="444">
        <f t="shared" ca="1" si="212"/>
        <v>-2498298993588516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-2498298993588516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-10409579139952.15</v>
      </c>
      <c r="L5790" s="444">
        <f t="shared" ca="1" si="212"/>
        <v>-2508708572728468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-2508708572728468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-10452952386368.617</v>
      </c>
      <c r="L5791" s="444">
        <f t="shared" ca="1" si="212"/>
        <v>-2519161525114836.5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-2519161525114836.5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-10496506354645.152</v>
      </c>
      <c r="L5792" s="444">
        <f t="shared" ca="1" si="212"/>
        <v>-2529658031469481.5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-2529658031469481.5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-10540241797789.506</v>
      </c>
      <c r="L5793" s="444">
        <f t="shared" ca="1" si="212"/>
        <v>-2540198273267271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-2540198273267271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-10584159471946.963</v>
      </c>
      <c r="L5794" s="444">
        <f t="shared" ca="1" si="212"/>
        <v>-2550782432739218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-2550782432739218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-10628260136413.408</v>
      </c>
      <c r="L5795" s="444">
        <f t="shared" ca="1" si="212"/>
        <v>-2561410692875631.5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-2561410692875631.5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-10672544553648.465</v>
      </c>
      <c r="L5796" s="444">
        <f t="shared" ca="1" si="212"/>
        <v>-2572083237429280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-2572083237429280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-10717013489288.666</v>
      </c>
      <c r="L5797" s="444">
        <f t="shared" ca="1" si="212"/>
        <v>-2582800250918568.5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-2582800250918568.5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-10761667712160.701</v>
      </c>
      <c r="L5798" s="444">
        <f t="shared" ca="1" si="212"/>
        <v>-2593561918630729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-2593561918630729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-10806507994294.703</v>
      </c>
      <c r="L5799" s="444">
        <f t="shared" ca="1" si="212"/>
        <v>-2604368426625023.5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-2604368426625023.5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-10851535110937.598</v>
      </c>
      <c r="L5800" s="444">
        <f t="shared" ca="1" si="212"/>
        <v>-2615219961735961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-2615219961735961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-10896749840566.504</v>
      </c>
      <c r="L5801" s="444">
        <f t="shared" ca="1" si="212"/>
        <v>-2626116711576527.5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-2626116711576527.5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-10942152964902.197</v>
      </c>
      <c r="L5802" s="444">
        <f t="shared" ca="1" si="212"/>
        <v>-2637058864541429.5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-2637058864541429.5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-10987745268922.623</v>
      </c>
      <c r="L5803" s="444">
        <f t="shared" ca="1" si="212"/>
        <v>-2648046609810352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-2648046609810352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-11033527540876.467</v>
      </c>
      <c r="L5804" s="444">
        <f t="shared" ca="1" si="212"/>
        <v>-2659080137351228.5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-2659080137351228.5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-11079500572296.785</v>
      </c>
      <c r="L5805" s="444">
        <f t="shared" ca="1" si="212"/>
        <v>-2670159637923525.5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-2670159637923525.5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-11125665158014.689</v>
      </c>
      <c r="L5806" s="444">
        <f t="shared" ca="1" si="212"/>
        <v>-2681285303081540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-2681285303081540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-11172022096173.084</v>
      </c>
      <c r="L5807" s="444">
        <f t="shared" ca="1" si="212"/>
        <v>-2692457325177713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-2692457325177713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-11218572188240.471</v>
      </c>
      <c r="L5808" s="444">
        <f t="shared" ca="1" si="212"/>
        <v>-2703675897365953.5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-2703675897365953.5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-11265316239024.807</v>
      </c>
      <c r="L5809" s="444">
        <f t="shared" ca="1" si="212"/>
        <v>-2714941213604978.5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-2714941213604978.5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-11312255056687.41</v>
      </c>
      <c r="L5810" s="444">
        <f t="shared" ca="1" si="212"/>
        <v>-2726253468661666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-2726253468661666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-11359389452756.941</v>
      </c>
      <c r="L5811" s="444">
        <f t="shared" ca="1" si="212"/>
        <v>-2737612858114423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-2737612858114423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-11406720242143.43</v>
      </c>
      <c r="L5812" s="444">
        <f t="shared" ca="1" si="212"/>
        <v>-2749019578356566.5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-2749019578356566.5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-11454248243152.359</v>
      </c>
      <c r="L5813" s="444">
        <f t="shared" ca="1" si="212"/>
        <v>-2760473826599719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-2760473826599719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-11501974277498.828</v>
      </c>
      <c r="L5814" s="444">
        <f t="shared" ca="1" si="212"/>
        <v>-2771975800877218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-2771975800877218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-11549899170321.742</v>
      </c>
      <c r="L5815" s="444">
        <f t="shared" ca="1" si="212"/>
        <v>-2783525700047539.5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-2783525700047539.5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-11598023750198.082</v>
      </c>
      <c r="L5816" s="444">
        <f t="shared" ca="1" si="212"/>
        <v>-2795123723797737.5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-2795123723797737.5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-11646348849157.24</v>
      </c>
      <c r="L5817" s="444">
        <f t="shared" ca="1" si="212"/>
        <v>-2806770072646894.5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-2806770072646894.5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-11694875302695.395</v>
      </c>
      <c r="L5818" s="444">
        <f t="shared" ca="1" si="212"/>
        <v>-2818464947949590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-2818464947949590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-11743603949789.959</v>
      </c>
      <c r="L5819" s="444">
        <f t="shared" ca="1" si="212"/>
        <v>-2830208551899380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-2830208551899380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-11792535632914.084</v>
      </c>
      <c r="L5820" s="444">
        <f t="shared" ca="1" si="212"/>
        <v>-2842001087532294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-2842001087532294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-11841671198051.225</v>
      </c>
      <c r="L5821" s="444">
        <f t="shared" ca="1" si="212"/>
        <v>-2853842758730345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-2853842758730345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-11891011494709.771</v>
      </c>
      <c r="L5822" s="444">
        <f t="shared" ca="1" si="212"/>
        <v>-2865733770225055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-2865733770225055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-11940557375937.729</v>
      </c>
      <c r="L5823" s="444">
        <f t="shared" ca="1" si="212"/>
        <v>-2877674327600992.5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-2877674327600992.5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-11990309698337.469</v>
      </c>
      <c r="L5824" s="444">
        <f t="shared" ca="1" si="212"/>
        <v>-2889664637299330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-2889664637299330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-12040269322080.541</v>
      </c>
      <c r="L5825" s="444">
        <f t="shared" ca="1" si="212"/>
        <v>-2901704906621410.5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-2901704906621410.5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-12090437110922.543</v>
      </c>
      <c r="L5826" s="444">
        <f t="shared" ca="1" si="212"/>
        <v>-2913795343732333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-2913795343732333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-12140813932218.055</v>
      </c>
      <c r="L5827" s="444">
        <f t="shared" ca="1" si="212"/>
        <v>-2925936157664551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-2925936157664551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-12191400656935.629</v>
      </c>
      <c r="L5828" s="444">
        <f t="shared" ca="1" si="212"/>
        <v>-2938127558321486.5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-2938127558321486.5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-12242198159672.859</v>
      </c>
      <c r="L5829" s="444">
        <f t="shared" ca="1" si="212"/>
        <v>-2950369756481159.5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-2950369756481159.5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-12293207318671.498</v>
      </c>
      <c r="L5830" s="444">
        <f t="shared" ca="1" si="212"/>
        <v>-2962662963799831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-2962662963799831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-12344429015832.629</v>
      </c>
      <c r="L5831" s="444">
        <f t="shared" ca="1" si="212"/>
        <v>-2975007392815663.5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-2975007392815663.5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-12395864136731.932</v>
      </c>
      <c r="L5832" s="444">
        <f t="shared" ca="1" si="212"/>
        <v>-2987403256952395.5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-2987403256952395.5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-12447513570634.98</v>
      </c>
      <c r="L5833" s="444">
        <f t="shared" ca="1" si="212"/>
        <v>-2999850770523030.5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-2999850770523030.5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-12499378210512.627</v>
      </c>
      <c r="L5834" s="444">
        <f t="shared" ca="1" si="212"/>
        <v>-3012350148733543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-3012350148733543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-12551458953056.43</v>
      </c>
      <c r="L5835" s="444">
        <f t="shared" ca="1" si="212"/>
        <v>-3024901607686599.5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-3024901607686599.5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-12603756698694.164</v>
      </c>
      <c r="L5836" s="444">
        <f t="shared" ca="1" si="212"/>
        <v>-3037505364385293.5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-3037505364385293.5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-12656272351605.389</v>
      </c>
      <c r="L5837" s="444">
        <f t="shared" ca="1" si="212"/>
        <v>-3050161636736899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-3050161636736899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-12709006819737.078</v>
      </c>
      <c r="L5838" s="444">
        <f t="shared" ca="1" si="212"/>
        <v>-3062870643556636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-3062870643556636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-12761961014819.316</v>
      </c>
      <c r="L5839" s="444">
        <f t="shared" ca="1" si="212"/>
        <v>-3075632604571455.5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-3075632604571455.5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-12815135852381.064</v>
      </c>
      <c r="L5840" s="444">
        <f t="shared" ca="1" si="212"/>
        <v>-3088447740423836.5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-3088447740423836.5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-12868532251765.984</v>
      </c>
      <c r="L5841" s="444">
        <f t="shared" ca="1" si="212"/>
        <v>-3101316272675602.5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-3101316272675602.5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-12922151136148.344</v>
      </c>
      <c r="L5842" s="444">
        <f t="shared" ca="1" si="212"/>
        <v>-3114238423811751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-3114238423811751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-12975993432548.963</v>
      </c>
      <c r="L5843" s="444">
        <f t="shared" ca="1" si="212"/>
        <v>-3127214417244300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-3127214417244300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-13030060071851.25</v>
      </c>
      <c r="L5844" s="444">
        <f t="shared" ca="1" si="212"/>
        <v>-3140244477316151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-3140244477316151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-13084351988817.295</v>
      </c>
      <c r="L5845" s="444">
        <f t="shared" ca="1" si="212"/>
        <v>-3153328829304968.5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-3153328829304968.5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-13138870122104.035</v>
      </c>
      <c r="L5846" s="444">
        <f t="shared" ca="1" si="212"/>
        <v>-3166467699427072.5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-3166467699427072.5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-13193615414279.469</v>
      </c>
      <c r="L5847" s="444">
        <f t="shared" ca="1" si="212"/>
        <v>-3179661314841352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-3179661314841352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-13248588811838.967</v>
      </c>
      <c r="L5848" s="444">
        <f t="shared" ca="1" si="212"/>
        <v>-3192909903653191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-3192909903653191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-13303791265221.629</v>
      </c>
      <c r="L5849" s="444">
        <f t="shared" ca="1" si="212"/>
        <v>-3206213694918412.5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-3206213694918412.5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-13359223728826.719</v>
      </c>
      <c r="L5850" s="444">
        <f t="shared" ca="1" si="212"/>
        <v>-3219572918647239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-3219572918647239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-13414887161030.162</v>
      </c>
      <c r="L5851" s="444">
        <f t="shared" ca="1" si="212"/>
        <v>-3232987805808269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-3232987805808269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-13470782524201.121</v>
      </c>
      <c r="L5852" s="444">
        <f t="shared" ca="1" si="212"/>
        <v>-3246458588332470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-3246458588332470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-13526910784718.625</v>
      </c>
      <c r="L5853" s="444">
        <f t="shared" ca="1" si="212"/>
        <v>-3259985499117188.5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-3259985499117188.5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-13583272912988.285</v>
      </c>
      <c r="L5854" s="444">
        <f t="shared" ca="1" si="212"/>
        <v>-3273568772030177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-3273568772030177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-13639869883459.07</v>
      </c>
      <c r="L5855" s="444">
        <f t="shared" ca="1" si="212"/>
        <v>-3287208641913636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-3287208641913636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-13696702674640.15</v>
      </c>
      <c r="L5856" s="444">
        <f t="shared" ca="1" si="212"/>
        <v>-3300905344588276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-3300905344588276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-13753772269117.816</v>
      </c>
      <c r="L5857" s="444">
        <f t="shared" ca="1" si="212"/>
        <v>-3314659116857394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-3314659116857394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-13811079653572.475</v>
      </c>
      <c r="L5858" s="444">
        <f t="shared" ca="1" si="212"/>
        <v>-3328470196510966.5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-3328470196510966.5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-13868625818795.693</v>
      </c>
      <c r="L5859" s="444">
        <f t="shared" ca="1" si="212"/>
        <v>-3342338822329762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-3342338822329762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-13926411759707.342</v>
      </c>
      <c r="L5860" s="444">
        <f t="shared" ca="1" si="212"/>
        <v>-3356265234089469.5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-3356265234089469.5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-13984438475372.789</v>
      </c>
      <c r="L5861" s="444">
        <f t="shared" ca="1" si="212"/>
        <v>-3370249672564842.5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-3370249672564842.5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-14042706969020.178</v>
      </c>
      <c r="L5862" s="444">
        <f t="shared" ca="1" si="212"/>
        <v>-3384292379533862.5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-3384292379533862.5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-14101218248057.76</v>
      </c>
      <c r="L5863" s="444">
        <f t="shared" ca="1" si="212"/>
        <v>-3398393597781920.5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-3398393597781920.5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-14159973324091.336</v>
      </c>
      <c r="L5864" s="444">
        <f t="shared" ca="1" si="212"/>
        <v>-3412553571106012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-3412553571106012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-14218973212941.717</v>
      </c>
      <c r="L5865" s="444">
        <f t="shared" ca="1" si="212"/>
        <v>-3426772544318953.5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-3426772544318953.5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-14278218934662.307</v>
      </c>
      <c r="L5866" s="444">
        <f t="shared" ca="1" si="212"/>
        <v>-3441050763253616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-3441050763253616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-14337711513556.732</v>
      </c>
      <c r="L5867" s="444">
        <f t="shared" ca="1" si="212"/>
        <v>-3455388474767172.5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-3455388474767172.5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-14397451978196.553</v>
      </c>
      <c r="L5868" s="444">
        <f t="shared" ca="1" si="212"/>
        <v>-3469785926745369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-3469785926745369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-14457441361439.037</v>
      </c>
      <c r="L5869" s="444">
        <f t="shared" ca="1" si="212"/>
        <v>-3484243368106808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-3484243368106808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-14517680700445.033</v>
      </c>
      <c r="L5870" s="444">
        <f t="shared" ca="1" si="212"/>
        <v>-3498761048807253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-3498761048807253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-14578171036696.887</v>
      </c>
      <c r="L5871" s="444">
        <f t="shared" ca="1" si="212"/>
        <v>-3513339219843950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-3513339219843950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-14638913416016.459</v>
      </c>
      <c r="L5872" s="444">
        <f t="shared" ca="1" si="212"/>
        <v>-3527978133259966.5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-3527978133259966.5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-14699908888583.195</v>
      </c>
      <c r="L5873" s="444">
        <f t="shared" ref="L5873:L6127" ca="1" si="217">I5873-J5873+K5873</f>
        <v>-3542678042148549.5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-3542678042148549.5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-14761158508952.289</v>
      </c>
      <c r="L5874" s="444">
        <f t="shared" ca="1" si="217"/>
        <v>-3557439200657502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-3557439200657502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-14822663336072.922</v>
      </c>
      <c r="L5875" s="444">
        <f t="shared" ca="1" si="217"/>
        <v>-3572261863993575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-3572261863993575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-14884424433306.563</v>
      </c>
      <c r="L5876" s="444">
        <f t="shared" ca="1" si="217"/>
        <v>-3587146288426881.5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-3587146288426881.5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-14946442868445.34</v>
      </c>
      <c r="L5877" s="444">
        <f t="shared" ca="1" si="217"/>
        <v>-3602092731295327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-3602092731295327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-15008719713730.529</v>
      </c>
      <c r="L5878" s="444">
        <f t="shared" ca="1" si="217"/>
        <v>-3617101451009057.5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-3617101451009057.5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-15071256045871.072</v>
      </c>
      <c r="L5879" s="444">
        <f t="shared" ca="1" si="217"/>
        <v>-3632172707054928.5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-3632172707054928.5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-15134052946062.201</v>
      </c>
      <c r="L5880" s="444">
        <f t="shared" ca="1" si="217"/>
        <v>-3647306760000990.5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-3647306760000990.5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-15197111500004.127</v>
      </c>
      <c r="L5881" s="444">
        <f t="shared" ca="1" si="217"/>
        <v>-3662503871500994.5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-3662503871500994.5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-15260432797920.811</v>
      </c>
      <c r="L5882" s="444">
        <f t="shared" ca="1" si="217"/>
        <v>-3677764304298915.5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-3677764304298915.5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-15324017934578.813</v>
      </c>
      <c r="L5883" s="444">
        <f t="shared" ca="1" si="217"/>
        <v>-3693088322233494.5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-3693088322233494.5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-15387868009306.229</v>
      </c>
      <c r="L5884" s="444">
        <f t="shared" ca="1" si="217"/>
        <v>-3708476190242800.5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-3708476190242800.5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-15451984126011.67</v>
      </c>
      <c r="L5885" s="444">
        <f t="shared" ca="1" si="217"/>
        <v>-3723928174368812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-3723928174368812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-15516367393203.383</v>
      </c>
      <c r="L5886" s="444">
        <f t="shared" ca="1" si="217"/>
        <v>-3739444541762015.5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-3739444541762015.5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-15581018924008.398</v>
      </c>
      <c r="L5887" s="444">
        <f t="shared" ca="1" si="217"/>
        <v>-3755025560686024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-3755025560686024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-15645939836191.768</v>
      </c>
      <c r="L5888" s="444">
        <f t="shared" ca="1" si="217"/>
        <v>-3770671500522216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-3770671500522216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-15711131252175.898</v>
      </c>
      <c r="L5889" s="444">
        <f t="shared" ca="1" si="217"/>
        <v>-3786382631774392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-3786382631774392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-15776594299059.969</v>
      </c>
      <c r="L5890" s="444">
        <f t="shared" ca="1" si="217"/>
        <v>-3802159226073452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-3802159226073452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-15842330108639.383</v>
      </c>
      <c r="L5891" s="444">
        <f t="shared" ca="1" si="217"/>
        <v>-3818001556182091.5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-3818001556182091.5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-15908339817425.379</v>
      </c>
      <c r="L5892" s="444">
        <f t="shared" ca="1" si="217"/>
        <v>-3833909895999517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-3833909895999517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-15974624566664.652</v>
      </c>
      <c r="L5893" s="444">
        <f t="shared" ca="1" si="217"/>
        <v>-3849884520566181.5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-3849884520566181.5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-16041185502359.088</v>
      </c>
      <c r="L5894" s="444">
        <f t="shared" ca="1" si="217"/>
        <v>-3865925706068540.5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-3865925706068540.5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-16108023775285.588</v>
      </c>
      <c r="L5895" s="444">
        <f t="shared" ca="1" si="217"/>
        <v>-3882033729843826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-3882033729843826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-16175140541015.941</v>
      </c>
      <c r="L5896" s="444">
        <f t="shared" ca="1" si="217"/>
        <v>-3898208870384842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-3898208870384842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-16242536959936.842</v>
      </c>
      <c r="L5897" s="444">
        <f t="shared" ca="1" si="217"/>
        <v>-3914451407344779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-3914451407344779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-16310214197269.91</v>
      </c>
      <c r="L5898" s="444">
        <f t="shared" ca="1" si="217"/>
        <v>-3930761621542049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-3930761621542049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-16378173423091.871</v>
      </c>
      <c r="L5899" s="444">
        <f t="shared" ca="1" si="217"/>
        <v>-3947139794965141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-3947139794965141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-16446415812354.754</v>
      </c>
      <c r="L5900" s="444">
        <f t="shared" ca="1" si="217"/>
        <v>-3963586210777496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-3963586210777496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-16514942544906.232</v>
      </c>
      <c r="L5901" s="444">
        <f t="shared" ca="1" si="217"/>
        <v>-3980101153322402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-3980101153322402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-16583754805510.008</v>
      </c>
      <c r="L5902" s="444">
        <f t="shared" ca="1" si="217"/>
        <v>-3996684908127912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-3996684908127912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-16652853783866.299</v>
      </c>
      <c r="L5903" s="444">
        <f t="shared" ca="1" si="217"/>
        <v>-4013337761911778.5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-4013337761911778.5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-16722240674632.41</v>
      </c>
      <c r="L5904" s="444">
        <f t="shared" ca="1" si="217"/>
        <v>-4030060002586411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-4030060002586411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-16791916677443.381</v>
      </c>
      <c r="L5905" s="444">
        <f t="shared" ca="1" si="217"/>
        <v>-4046851919263854.5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-4046851919263854.5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-16861882996932.727</v>
      </c>
      <c r="L5906" s="444">
        <f t="shared" ca="1" si="217"/>
        <v>-4063713802260787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-4063713802260787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-16932140842753.281</v>
      </c>
      <c r="L5907" s="444">
        <f t="shared" ca="1" si="217"/>
        <v>-4080645943103540.5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-4080645943103540.5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-17002691429598.086</v>
      </c>
      <c r="L5908" s="444">
        <f t="shared" ca="1" si="217"/>
        <v>-4097648634533138.5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-4097648634533138.5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-17073535977221.41</v>
      </c>
      <c r="L5909" s="444">
        <f t="shared" ca="1" si="217"/>
        <v>-4114722170510360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-4114722170510360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-17144675710459.834</v>
      </c>
      <c r="L5910" s="444">
        <f t="shared" ca="1" si="217"/>
        <v>-4131866846220820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-4131866846220820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-17216111859253.414</v>
      </c>
      <c r="L5911" s="444">
        <f t="shared" ca="1" si="217"/>
        <v>-4149082958080073.5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-4149082958080073.5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-17287845658666.973</v>
      </c>
      <c r="L5912" s="444">
        <f t="shared" ca="1" si="217"/>
        <v>-4166370803738740.5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-4166370803738740.5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-17359878348911.418</v>
      </c>
      <c r="L5913" s="444">
        <f t="shared" ca="1" si="217"/>
        <v>-4183730682087652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-4183730682087652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-17432211175365.215</v>
      </c>
      <c r="L5914" s="444">
        <f t="shared" ca="1" si="217"/>
        <v>-4201162893263017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-4201162893263017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-17504845388595.904</v>
      </c>
      <c r="L5915" s="444">
        <f t="shared" ca="1" si="217"/>
        <v>-4218667738651613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-4218667738651613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-17577782244381.723</v>
      </c>
      <c r="L5916" s="444">
        <f t="shared" ca="1" si="217"/>
        <v>-4236245520895994.5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-4236245520895994.5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-17651023003733.309</v>
      </c>
      <c r="L5917" s="444">
        <f t="shared" ca="1" si="217"/>
        <v>-4253896543899728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-4253896543899728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-17724568932915.531</v>
      </c>
      <c r="L5918" s="444">
        <f t="shared" ca="1" si="217"/>
        <v>-4271621112832643.5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-4271621112832643.5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-17798421303469.344</v>
      </c>
      <c r="L5919" s="444">
        <f t="shared" ca="1" si="217"/>
        <v>-4289419534136113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-4289419534136113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-17872581392233.805</v>
      </c>
      <c r="L5920" s="444">
        <f t="shared" ca="1" si="217"/>
        <v>-4307292115528347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-4307292115528347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-17947050481368.113</v>
      </c>
      <c r="L5921" s="444">
        <f t="shared" ca="1" si="217"/>
        <v>-4325239166009715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-4325239166009715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-18021829858373.809</v>
      </c>
      <c r="L5922" s="444">
        <f t="shared" ca="1" si="217"/>
        <v>-4343260995868089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-4343260995868089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-18096920816117.039</v>
      </c>
      <c r="L5923" s="444">
        <f t="shared" ca="1" si="217"/>
        <v>-4361357916684206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-4361357916684206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-18172324652850.859</v>
      </c>
      <c r="L5924" s="444">
        <f t="shared" ca="1" si="217"/>
        <v>-4379530241337057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-4379530241337057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-18248042672237.734</v>
      </c>
      <c r="L5925" s="444">
        <f t="shared" ca="1" si="217"/>
        <v>-4397778284009294.5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-4397778284009294.5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-18324076183372.063</v>
      </c>
      <c r="L5926" s="444">
        <f t="shared" ca="1" si="217"/>
        <v>-4416102360192666.5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-4416102360192666.5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-18400426500802.777</v>
      </c>
      <c r="L5927" s="444">
        <f t="shared" ca="1" si="217"/>
        <v>-4434502786693469.5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-4434502786693469.5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-18477094944556.121</v>
      </c>
      <c r="L5928" s="444">
        <f t="shared" ca="1" si="217"/>
        <v>-4452979881638025.5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-4452979881638025.5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-18554082840158.438</v>
      </c>
      <c r="L5929" s="444">
        <f t="shared" ca="1" si="217"/>
        <v>-4471533964478184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-4471533964478184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-18631391518659.098</v>
      </c>
      <c r="L5930" s="444">
        <f t="shared" ca="1" si="217"/>
        <v>-4490165355996843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-4490165355996843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-18709022316653.512</v>
      </c>
      <c r="L5931" s="444">
        <f t="shared" ca="1" si="217"/>
        <v>-4508874378313497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-4508874378313497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-18786976576306.238</v>
      </c>
      <c r="L5932" s="444">
        <f t="shared" ca="1" si="217"/>
        <v>-4527661354889803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-4527661354889803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-18865255645374.18</v>
      </c>
      <c r="L5933" s="444">
        <f t="shared" ca="1" si="217"/>
        <v>-4546526610535177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-4546526610535177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-18943860877229.902</v>
      </c>
      <c r="L5934" s="444">
        <f t="shared" ca="1" si="217"/>
        <v>-4565470471412407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-4565470471412407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-19022793630885.027</v>
      </c>
      <c r="L5935" s="444">
        <f t="shared" ca="1" si="217"/>
        <v>-4584493265043292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-4584493265043292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-19102055271013.715</v>
      </c>
      <c r="L5936" s="444">
        <f t="shared" ca="1" si="217"/>
        <v>-4603595320314306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-4603595320314306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-19181647167976.273</v>
      </c>
      <c r="L5937" s="444">
        <f t="shared" ca="1" si="217"/>
        <v>-4622776967482282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-4622776967482282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-19261570697842.84</v>
      </c>
      <c r="L5938" s="444">
        <f t="shared" ca="1" si="217"/>
        <v>-4642038538180125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-4642038538180125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-19341827242417.188</v>
      </c>
      <c r="L5939" s="444">
        <f t="shared" ca="1" si="217"/>
        <v>-4661380365422542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-4661380365422542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-19422418189260.59</v>
      </c>
      <c r="L5940" s="444">
        <f t="shared" ca="1" si="217"/>
        <v>-4680802783611803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-4680802783611803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-19503344931715.844</v>
      </c>
      <c r="L5941" s="444">
        <f t="shared" ca="1" si="217"/>
        <v>-4700306128543519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-4700306128543519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-19584608868931.328</v>
      </c>
      <c r="L5942" s="444">
        <f t="shared" ca="1" si="217"/>
        <v>-4719890737412450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-4719890737412450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-19666211405885.207</v>
      </c>
      <c r="L5943" s="444">
        <f t="shared" ca="1" si="217"/>
        <v>-4739556948818335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-4739556948818335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-19748153953409.73</v>
      </c>
      <c r="L5944" s="444">
        <f t="shared" ca="1" si="217"/>
        <v>-4759305102771745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-4759305102771745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-19830437928215.605</v>
      </c>
      <c r="L5945" s="444">
        <f t="shared" ca="1" si="217"/>
        <v>-4779135540699961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-4779135540699961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-19913064752916.504</v>
      </c>
      <c r="L5946" s="444">
        <f t="shared" ca="1" si="217"/>
        <v>-4799048605452878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-4799048605452878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-19996035856053.656</v>
      </c>
      <c r="L5947" s="444">
        <f t="shared" ca="1" si="217"/>
        <v>-4819044641308932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-4819044641308932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-20079352672120.551</v>
      </c>
      <c r="L5948" s="444">
        <f t="shared" ca="1" si="217"/>
        <v>-4839123993981053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-4839123993981053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-20163016641587.719</v>
      </c>
      <c r="L5949" s="444">
        <f t="shared" ca="1" si="217"/>
        <v>-4859287010622641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-4859287010622641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-20247029210927.672</v>
      </c>
      <c r="L5950" s="444">
        <f t="shared" ca="1" si="217"/>
        <v>-4879534039833569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-4879534039833569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-20331391832639.871</v>
      </c>
      <c r="L5951" s="444">
        <f t="shared" ca="1" si="217"/>
        <v>-4899865431666209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-4899865431666209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-20416105965275.871</v>
      </c>
      <c r="L5952" s="444">
        <f t="shared" ca="1" si="217"/>
        <v>-4920281537631485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-4920281537631485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-20501173073464.52</v>
      </c>
      <c r="L5953" s="444">
        <f t="shared" ca="1" si="217"/>
        <v>-4940782710704950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-4940782710704950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-20586594627937.293</v>
      </c>
      <c r="L5954" s="444">
        <f t="shared" ca="1" si="217"/>
        <v>-4961369305332887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-4961369305332887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-20672372105553.695</v>
      </c>
      <c r="L5955" s="444">
        <f t="shared" ca="1" si="217"/>
        <v>-4982041677438441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-4982041677438441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-20758506989326.836</v>
      </c>
      <c r="L5956" s="444">
        <f t="shared" ca="1" si="217"/>
        <v>-5002800184427768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-5002800184427768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-20845000768449.031</v>
      </c>
      <c r="L5957" s="444">
        <f t="shared" ca="1" si="217"/>
        <v>-5023645185196217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-5023645185196217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-20931854938317.57</v>
      </c>
      <c r="L5958" s="444">
        <f t="shared" ca="1" si="217"/>
        <v>-5044577040134535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-5044577040134535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-21019071000560.563</v>
      </c>
      <c r="L5959" s="444">
        <f t="shared" ca="1" si="217"/>
        <v>-5065596111135096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-5065596111135096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-21106650463062.898</v>
      </c>
      <c r="L5960" s="444">
        <f t="shared" ca="1" si="217"/>
        <v>-5086702761598159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-5086702761598159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-21194594839992.328</v>
      </c>
      <c r="L5961" s="444">
        <f t="shared" ca="1" si="217"/>
        <v>-5107897356438151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-5107897356438151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-21282905651825.629</v>
      </c>
      <c r="L5962" s="444">
        <f t="shared" ca="1" si="217"/>
        <v>-5129180262089977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-5129180262089977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-21371584425374.902</v>
      </c>
      <c r="L5963" s="444">
        <f t="shared" ca="1" si="217"/>
        <v>-5150551846515352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-5150551846515352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-21460632693813.965</v>
      </c>
      <c r="L5964" s="444">
        <f t="shared" ca="1" si="217"/>
        <v>-5172012479209166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-5172012479209166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-21550051996704.859</v>
      </c>
      <c r="L5965" s="444">
        <f t="shared" ca="1" si="217"/>
        <v>-5193562531205871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-5193562531205871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-21639843880024.461</v>
      </c>
      <c r="L5966" s="444">
        <f t="shared" ca="1" si="217"/>
        <v>-5215202375085895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-5215202375085895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-21730009896191.23</v>
      </c>
      <c r="L5967" s="444">
        <f t="shared" ca="1" si="217"/>
        <v>-5236932384982086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-5236932384982086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-21820551604092.023</v>
      </c>
      <c r="L5968" s="444">
        <f t="shared" ca="1" si="217"/>
        <v>-5258752936586178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-5258752936586178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-21911470569109.074</v>
      </c>
      <c r="L5969" s="444">
        <f t="shared" ca="1" si="217"/>
        <v>-5280664407155287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-5280664407155287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-22002768363147.027</v>
      </c>
      <c r="L5970" s="444">
        <f t="shared" ca="1" si="217"/>
        <v>-5302667175518434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-5302667175518434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-22094446564660.141</v>
      </c>
      <c r="L5971" s="444">
        <f t="shared" ca="1" si="217"/>
        <v>-5324761622083094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-5324761622083094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-22186506758679.559</v>
      </c>
      <c r="L5972" s="444">
        <f t="shared" ca="1" si="217"/>
        <v>-5346948128841774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-5346948128841774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-22278950536840.727</v>
      </c>
      <c r="L5973" s="444">
        <f t="shared" ca="1" si="217"/>
        <v>-5369227079378615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-5369227079378615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-22371779497410.895</v>
      </c>
      <c r="L5974" s="444">
        <f t="shared" ca="1" si="217"/>
        <v>-5391598858876026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-5391598858876026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-22464995245316.773</v>
      </c>
      <c r="L5975" s="444">
        <f t="shared" ca="1" si="217"/>
        <v>-5414063854121343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-5414063854121343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-22558599392172.262</v>
      </c>
      <c r="L5976" s="444">
        <f t="shared" ca="1" si="217"/>
        <v>-5436622453513515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-5436622453513515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-22652593556306.313</v>
      </c>
      <c r="L5977" s="444">
        <f t="shared" ca="1" si="217"/>
        <v>-5459275047069821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-5459275047069821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-22746979362790.922</v>
      </c>
      <c r="L5978" s="444">
        <f t="shared" ca="1" si="217"/>
        <v>-5482022026432612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-5482022026432612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-22841758443469.215</v>
      </c>
      <c r="L5979" s="444">
        <f t="shared" ca="1" si="217"/>
        <v>-5504863784876081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-5504863784876081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-22936932436983.672</v>
      </c>
      <c r="L5980" s="444">
        <f t="shared" ca="1" si="217"/>
        <v>-5527800717313065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-5527800717313065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-23032502988804.438</v>
      </c>
      <c r="L5981" s="444">
        <f t="shared" ca="1" si="217"/>
        <v>-5550833220301869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-5550833220301869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-23128471751257.789</v>
      </c>
      <c r="L5982" s="444">
        <f t="shared" ca="1" si="217"/>
        <v>-5573961692053127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-5573961692053127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-23224840383554.695</v>
      </c>
      <c r="L5983" s="444">
        <f t="shared" ca="1" si="217"/>
        <v>-5597186532436682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-5597186532436682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-23321610551819.508</v>
      </c>
      <c r="L5984" s="444">
        <f t="shared" ca="1" si="217"/>
        <v>-5620508142988502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-5620508142988502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-23418783929118.758</v>
      </c>
      <c r="L5985" s="444">
        <f t="shared" ca="1" si="217"/>
        <v>-5643926926917621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-5643926926917621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-23516362195490.086</v>
      </c>
      <c r="L5986" s="444">
        <f t="shared" ca="1" si="217"/>
        <v>-5667443289113111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-5667443289113111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-23614347037971.297</v>
      </c>
      <c r="L5987" s="444">
        <f t="shared" ca="1" si="217"/>
        <v>-5691057636151082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-5691057636151082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-23712740150629.508</v>
      </c>
      <c r="L5988" s="444">
        <f t="shared" ca="1" si="217"/>
        <v>-5714770376301712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-5714770376301712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-23811543234590.465</v>
      </c>
      <c r="L5989" s="444">
        <f t="shared" ca="1" si="217"/>
        <v>-5738581919536302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-5738581919536302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-23910757998067.926</v>
      </c>
      <c r="L5990" s="444">
        <f t="shared" ca="1" si="217"/>
        <v>-5762492677534370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-5762492677534370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-24010386156393.207</v>
      </c>
      <c r="L5991" s="444">
        <f t="shared" ca="1" si="217"/>
        <v>-5786503063690763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-5786503063690763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-24110429432044.844</v>
      </c>
      <c r="L5992" s="444">
        <f t="shared" ca="1" si="217"/>
        <v>-5810613493122808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-5810613493122808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-24210889554678.367</v>
      </c>
      <c r="L5993" s="444">
        <f t="shared" ca="1" si="217"/>
        <v>-5834824382677486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-5834824382677486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-24311768261156.191</v>
      </c>
      <c r="L5994" s="444">
        <f t="shared" ca="1" si="217"/>
        <v>-5859136150938642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-5859136150938642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-24413067295577.676</v>
      </c>
      <c r="L5995" s="444">
        <f t="shared" ca="1" si="217"/>
        <v>-5883549218234220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-5883549218234220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-24514788409309.25</v>
      </c>
      <c r="L5996" s="444">
        <f t="shared" ca="1" si="217"/>
        <v>-5908064006643529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-5908064006643529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-24616933361014.703</v>
      </c>
      <c r="L5997" s="444">
        <f t="shared" ca="1" si="217"/>
        <v>-5932680940004544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-5932680940004544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-24719503916685.602</v>
      </c>
      <c r="L5998" s="444">
        <f t="shared" ca="1" si="217"/>
        <v>-5957400443921230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-5957400443921230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-24822501849671.793</v>
      </c>
      <c r="L5999" s="444">
        <f t="shared" ca="1" si="217"/>
        <v>-5982222945770902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-5982222945770902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-24925928940712.09</v>
      </c>
      <c r="L6000" s="444">
        <f t="shared" ca="1" si="217"/>
        <v>-6007148874711614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-6007148874711614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-25029786977965.059</v>
      </c>
      <c r="L6001" s="444">
        <f t="shared" ca="1" si="217"/>
        <v>-6032178661689579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-6032178661689579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-25134077757039.914</v>
      </c>
      <c r="L6002" s="444">
        <f t="shared" ca="1" si="217"/>
        <v>-6057312739446619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-6057312739446619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-25238803081027.578</v>
      </c>
      <c r="L6003" s="444">
        <f t="shared" ca="1" si="217"/>
        <v>-6082551542527647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-6082551542527647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-25343964760531.863</v>
      </c>
      <c r="L6004" s="444">
        <f t="shared" ca="1" si="217"/>
        <v>-6107895507288179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-6107895507288179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-25449564613700.746</v>
      </c>
      <c r="L6005" s="444">
        <f t="shared" ca="1" si="217"/>
        <v>-6133345071901880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-6133345071901880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-25555604466257.832</v>
      </c>
      <c r="L6006" s="444">
        <f t="shared" ca="1" si="217"/>
        <v>-6158900676368138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-6158900676368138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-25662086151533.906</v>
      </c>
      <c r="L6007" s="444">
        <f t="shared" ca="1" si="217"/>
        <v>-6184562762519672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-6184562762519672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-25769011510498.633</v>
      </c>
      <c r="L6008" s="444">
        <f t="shared" ca="1" si="217"/>
        <v>-6210331774030171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-6210331774030171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-25876382391792.379</v>
      </c>
      <c r="L6009" s="444">
        <f t="shared" ca="1" si="217"/>
        <v>-6236208156421963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-6236208156421963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-25984200651758.18</v>
      </c>
      <c r="L6010" s="444">
        <f t="shared" ca="1" si="217"/>
        <v>-6262192357073721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-6262192357073721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-26092468154473.836</v>
      </c>
      <c r="L6011" s="444">
        <f t="shared" ca="1" si="217"/>
        <v>-6288284825228195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-6288284825228195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-26201186771784.145</v>
      </c>
      <c r="L6012" s="444">
        <f t="shared" ca="1" si="217"/>
        <v>-6314486011999979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-6314486011999979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-26310358383333.246</v>
      </c>
      <c r="L6013" s="444">
        <f t="shared" ca="1" si="217"/>
        <v>-6340796370383312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-6340796370383312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-26419984876597.133</v>
      </c>
      <c r="L6014" s="444">
        <f t="shared" ca="1" si="217"/>
        <v>-6367216355259909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-6367216355259909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-26530068146916.289</v>
      </c>
      <c r="L6015" s="444">
        <f t="shared" ca="1" si="217"/>
        <v>-6393746423406825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-6393746423406825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-26640610097528.438</v>
      </c>
      <c r="L6016" s="444">
        <f t="shared" ca="1" si="217"/>
        <v>-6420387033504353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-6420387033504353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-26751612639601.469</v>
      </c>
      <c r="L6017" s="444">
        <f t="shared" ca="1" si="217"/>
        <v>-6447138646143954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-6447138646143954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-26863077692266.477</v>
      </c>
      <c r="L6018" s="444">
        <f t="shared" ca="1" si="217"/>
        <v>-6474001723836220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-6474001723836220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-26975007182650.918</v>
      </c>
      <c r="L6019" s="444">
        <f t="shared" ca="1" si="217"/>
        <v>-6500976731018871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-6500976731018871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-27087403045911.961</v>
      </c>
      <c r="L6020" s="444">
        <f t="shared" ca="1" si="217"/>
        <v>-6528064134064783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-6528064134064783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-27200267225269.93</v>
      </c>
      <c r="L6021" s="444">
        <f t="shared" ca="1" si="217"/>
        <v>-6555264401290053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-6555264401290053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-27313601672041.887</v>
      </c>
      <c r="L6022" s="444">
        <f t="shared" ca="1" si="217"/>
        <v>-6582578002962095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-6582578002962095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-27427408345675.395</v>
      </c>
      <c r="L6023" s="444">
        <f t="shared" ca="1" si="217"/>
        <v>-6610005411307770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-6610005411307770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-27541689213782.375</v>
      </c>
      <c r="L6024" s="444">
        <f t="shared" ca="1" si="217"/>
        <v>-6637547100521552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-6637547100521552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-27656446252173.133</v>
      </c>
      <c r="L6025" s="444">
        <f t="shared" ca="1" si="217"/>
        <v>-6665203546773725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-6665203546773725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-27771681444890.52</v>
      </c>
      <c r="L6026" s="444">
        <f t="shared" ca="1" si="217"/>
        <v>-6692975228218616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-6692975228218616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-27887396784244.234</v>
      </c>
      <c r="L6027" s="444">
        <f t="shared" ca="1" si="217"/>
        <v>-6720862625002860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-6720862625002860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-28003594270845.25</v>
      </c>
      <c r="L6028" s="444">
        <f t="shared" ca="1" si="217"/>
        <v>-6748866219273705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-6748866219273705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-28120275913640.438</v>
      </c>
      <c r="L6029" s="444">
        <f t="shared" ca="1" si="217"/>
        <v>-6776986495187345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-6776986495187345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-28237443729947.27</v>
      </c>
      <c r="L6030" s="444">
        <f t="shared" ca="1" si="217"/>
        <v>-6805223938917292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-6805223938917292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-28355099745488.715</v>
      </c>
      <c r="L6031" s="444">
        <f t="shared" ca="1" si="217"/>
        <v>-6833579038662781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-6833579038662781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-28473245994428.254</v>
      </c>
      <c r="L6032" s="444">
        <f t="shared" ca="1" si="217"/>
        <v>-6862052284657209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-6862052284657209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-28591884519405.035</v>
      </c>
      <c r="L6033" s="444">
        <f t="shared" ca="1" si="217"/>
        <v>-6890644169176614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-6890644169176614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-28711017371569.223</v>
      </c>
      <c r="L6034" s="444">
        <f t="shared" ca="1" si="217"/>
        <v>-6919355186548183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-6919355186548183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-28830646610617.43</v>
      </c>
      <c r="L6035" s="444">
        <f t="shared" ca="1" si="217"/>
        <v>-6948185833158800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-6948185833158800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-28950774304828.332</v>
      </c>
      <c r="L6036" s="444">
        <f t="shared" ca="1" si="217"/>
        <v>-6977136607463628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-6977136607463628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-29071402531098.449</v>
      </c>
      <c r="L6037" s="444">
        <f t="shared" ca="1" si="217"/>
        <v>-7006208009994726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-7006208009994726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-29192533374978.023</v>
      </c>
      <c r="L6038" s="444">
        <f t="shared" ca="1" si="217"/>
        <v>-7035400543369704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-7035400543369704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-29314168930707.105</v>
      </c>
      <c r="L6039" s="444">
        <f t="shared" ca="1" si="217"/>
        <v>-7064714712300411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-7064714712300411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-29436311301251.711</v>
      </c>
      <c r="L6040" s="444">
        <f t="shared" ca="1" si="217"/>
        <v>-7094151023601663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-7094151023601663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-29558962598340.262</v>
      </c>
      <c r="L6041" s="444">
        <f t="shared" ca="1" si="217"/>
        <v>-7123709986200003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-7123709986200003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-29682124942500.008</v>
      </c>
      <c r="L6042" s="444">
        <f t="shared" ca="1" si="217"/>
        <v>-7153392111142503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-7153392111142503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-29805800463093.762</v>
      </c>
      <c r="L6043" s="444">
        <f t="shared" ca="1" si="217"/>
        <v>-7183197911605597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-7183197911605597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-29929991298356.648</v>
      </c>
      <c r="L6044" s="444">
        <f t="shared" ca="1" si="217"/>
        <v>-7213127902903954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-7213127902903954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-30054699595433.145</v>
      </c>
      <c r="L6045" s="444">
        <f t="shared" ca="1" si="217"/>
        <v>-7243182602499387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-7243182602499387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-30179927510414.117</v>
      </c>
      <c r="L6046" s="444">
        <f t="shared" ca="1" si="217"/>
        <v>-7273362530009801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-7273362530009801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-30305677208374.168</v>
      </c>
      <c r="L6047" s="444">
        <f t="shared" ca="1" si="217"/>
        <v>-7303668207218175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-7303668207218175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-30431950863409.063</v>
      </c>
      <c r="L6048" s="444">
        <f t="shared" ca="1" si="217"/>
        <v>-7334100158081584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-7334100158081584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-30558750658673.266</v>
      </c>
      <c r="L6049" s="444">
        <f t="shared" ca="1" si="217"/>
        <v>-7364658908740257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-7364658908740257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-30686078786417.738</v>
      </c>
      <c r="L6050" s="444">
        <f t="shared" ca="1" si="217"/>
        <v>-7395344987526675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-7395344987526675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-30813937448027.813</v>
      </c>
      <c r="L6051" s="444">
        <f t="shared" ca="1" si="217"/>
        <v>-7426158924974703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-7426158924974703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-30942328854061.262</v>
      </c>
      <c r="L6052" s="444">
        <f t="shared" ca="1" si="217"/>
        <v>-7457101253828764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-7457101253828764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-31071255224286.516</v>
      </c>
      <c r="L6053" s="444">
        <f t="shared" ca="1" si="217"/>
        <v>-7488172509053051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-7488172509053051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-31200718787721.051</v>
      </c>
      <c r="L6054" s="444">
        <f t="shared" ca="1" si="217"/>
        <v>-7519373227840772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-7519373227840772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-31330721782669.879</v>
      </c>
      <c r="L6055" s="444">
        <f t="shared" ca="1" si="217"/>
        <v>-7550703949623442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-7550703949623442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-31461266456764.34</v>
      </c>
      <c r="L6056" s="444">
        <f t="shared" ca="1" si="217"/>
        <v>-7582165216080206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-7582165216080206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-31592355067000.859</v>
      </c>
      <c r="L6057" s="444">
        <f t="shared" ca="1" si="217"/>
        <v>-7613757571147207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-7613757571147207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-31723989879780.027</v>
      </c>
      <c r="L6058" s="444">
        <f t="shared" ca="1" si="217"/>
        <v>-7645481561026987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-7645481561026987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-31856173170945.777</v>
      </c>
      <c r="L6059" s="444">
        <f t="shared" ca="1" si="217"/>
        <v>-7677337734197933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-7677337734197933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-31988907225824.719</v>
      </c>
      <c r="L6060" s="444">
        <f t="shared" ca="1" si="217"/>
        <v>-7709326641423758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-7709326641423758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-32122194339265.656</v>
      </c>
      <c r="L6061" s="444">
        <f t="shared" ca="1" si="217"/>
        <v>-7741448835763024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-7741448835763024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-32256036815679.27</v>
      </c>
      <c r="L6062" s="444">
        <f t="shared" ca="1" si="217"/>
        <v>-7773704872578703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-7773704872578703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-32390436969077.93</v>
      </c>
      <c r="L6063" s="444">
        <f t="shared" ca="1" si="217"/>
        <v>-7806095309547781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-7806095309547781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-32525397123115.758</v>
      </c>
      <c r="L6064" s="444">
        <f t="shared" ca="1" si="217"/>
        <v>-7838620706670897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-7838620706670897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-32660919611128.738</v>
      </c>
      <c r="L6065" s="444">
        <f t="shared" ca="1" si="217"/>
        <v>-7871281626282026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-7871281626282026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-32797006776175.113</v>
      </c>
      <c r="L6066" s="444">
        <f t="shared" ca="1" si="217"/>
        <v>-7904078633058201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-7904078633058201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-32933660971075.836</v>
      </c>
      <c r="L6067" s="444">
        <f t="shared" ca="1" si="217"/>
        <v>-7937012294029277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-7937012294029277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-33070884558455.32</v>
      </c>
      <c r="L6068" s="444">
        <f t="shared" ca="1" si="217"/>
        <v>-7970083178587732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-7970083178587732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-33208679910782.215</v>
      </c>
      <c r="L6069" s="444">
        <f t="shared" ca="1" si="217"/>
        <v>-8003291858498514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-8003291858498514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-33347049410410.473</v>
      </c>
      <c r="L6070" s="444">
        <f t="shared" ca="1" si="217"/>
        <v>-8036638907908924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-8036638907908924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-33485995449620.516</v>
      </c>
      <c r="L6071" s="444">
        <f t="shared" ca="1" si="217"/>
        <v>-8070124903358545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-8070124903358545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-33625520430660.605</v>
      </c>
      <c r="L6072" s="444">
        <f t="shared" ca="1" si="217"/>
        <v>-8103750423789206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-8103750423789206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-33765626765788.359</v>
      </c>
      <c r="L6073" s="444">
        <f t="shared" ca="1" si="217"/>
        <v>-8137516050554994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-8137516050554994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-33906316877312.473</v>
      </c>
      <c r="L6074" s="444">
        <f t="shared" ca="1" si="217"/>
        <v>-8171422367432306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-8171422367432306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-34047593197634.609</v>
      </c>
      <c r="L6075" s="444">
        <f t="shared" ca="1" si="217"/>
        <v>-8205469960629941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-8205469960629941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-34189458169291.422</v>
      </c>
      <c r="L6076" s="444">
        <f t="shared" ca="1" si="217"/>
        <v>-8239659418799232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-8239659418799232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-34331914244996.801</v>
      </c>
      <c r="L6077" s="444">
        <f t="shared" ca="1" si="217"/>
        <v>-8273991333044229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-8273991333044229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-34474963887684.285</v>
      </c>
      <c r="L6078" s="444">
        <f t="shared" ca="1" si="217"/>
        <v>-8308466296931913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-8308466296931913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-34618609570549.641</v>
      </c>
      <c r="L6079" s="444">
        <f t="shared" ca="1" si="217"/>
        <v>-8343084906502463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-8343084906502463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-34762853777093.59</v>
      </c>
      <c r="L6080" s="444">
        <f t="shared" ca="1" si="217"/>
        <v>-8377847760279557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-8377847760279557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-34907699001164.82</v>
      </c>
      <c r="L6081" s="444">
        <f t="shared" ca="1" si="217"/>
        <v>-8412755459280722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-8412755459280722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-35053147747003.008</v>
      </c>
      <c r="L6082" s="444">
        <f t="shared" ca="1" si="217"/>
        <v>-8447808607027725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-8447808607027725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-35199202529282.188</v>
      </c>
      <c r="L6083" s="444">
        <f t="shared" ca="1" si="217"/>
        <v>-8483007809557007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-8483007809557007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-35345865873154.188</v>
      </c>
      <c r="L6084" s="444">
        <f t="shared" ca="1" si="217"/>
        <v>-8518353675430161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-8518353675430161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-35493140314292.344</v>
      </c>
      <c r="L6085" s="444">
        <f t="shared" ca="1" si="217"/>
        <v>-8553846815744453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-8553846815744453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-35641028398935.219</v>
      </c>
      <c r="L6086" s="444">
        <f t="shared" ca="1" si="217"/>
        <v>-8589487844143388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-8589487844143388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-35789532683930.789</v>
      </c>
      <c r="L6087" s="444">
        <f t="shared" ca="1" si="217"/>
        <v>-8625277376827319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-8625277376827319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-35938655736780.492</v>
      </c>
      <c r="L6088" s="444">
        <f t="shared" ca="1" si="217"/>
        <v>-8661216032564099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-8661216032564099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-36088400135683.742</v>
      </c>
      <c r="L6089" s="444">
        <f t="shared" ca="1" si="217"/>
        <v>-8697304432699783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-8697304432699783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-36238768469582.422</v>
      </c>
      <c r="L6090" s="444">
        <f t="shared" ca="1" si="217"/>
        <v>-8733543201169365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-8733543201169365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-36389763338205.688</v>
      </c>
      <c r="L6091" s="444">
        <f t="shared" ca="1" si="217"/>
        <v>-8769932964507571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-8769932964507571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-36541387352114.875</v>
      </c>
      <c r="L6092" s="444">
        <f t="shared" ca="1" si="217"/>
        <v>-8806474351859686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-8806474351859686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-36693643132748.688</v>
      </c>
      <c r="L6093" s="444">
        <f t="shared" ca="1" si="217"/>
        <v>-8843167994992435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-8843167994992435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-36846533312468.477</v>
      </c>
      <c r="L6094" s="444">
        <f t="shared" ca="1" si="217"/>
        <v>-8880014528304903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-8880014528304903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-37000060534603.758</v>
      </c>
      <c r="L6095" s="444">
        <f t="shared" ca="1" si="217"/>
        <v>-8917014588839507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-8917014588839507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-37154227453497.953</v>
      </c>
      <c r="L6096" s="444">
        <f t="shared" ca="1" si="217"/>
        <v>-8954168816293005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-8954168816293005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-37309036734554.188</v>
      </c>
      <c r="L6097" s="444">
        <f t="shared" ca="1" si="217"/>
        <v>-8991477853027559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-8991477853027559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-37464491054281.492</v>
      </c>
      <c r="L6098" s="444">
        <f t="shared" ca="1" si="217"/>
        <v>-9028942344081840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-9028942344081840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-37620593100341</v>
      </c>
      <c r="L6099" s="444">
        <f t="shared" ca="1" si="217"/>
        <v>-9066562937182180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-9066562937182180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-37777345571592.414</v>
      </c>
      <c r="L6100" s="444">
        <f t="shared" ca="1" si="217"/>
        <v>-9104340282753772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-9104340282753772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-37934751178140.719</v>
      </c>
      <c r="L6101" s="444">
        <f t="shared" ca="1" si="217"/>
        <v>-9142275033931912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-9142275033931912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-38092812641382.969</v>
      </c>
      <c r="L6102" s="444">
        <f t="shared" ca="1" si="217"/>
        <v>-9180367846573294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-9180367846573294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-38251532694055.391</v>
      </c>
      <c r="L6103" s="444">
        <f t="shared" ca="1" si="217"/>
        <v>-9218619379267350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-9218619379267350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-38410914080280.625</v>
      </c>
      <c r="L6104" s="444">
        <f t="shared" ca="1" si="217"/>
        <v>-9257030293347630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-9257030293347630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-38570959555615.125</v>
      </c>
      <c r="L6105" s="444">
        <f t="shared" ca="1" si="217"/>
        <v>-9295601252903246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-9295601252903246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-38731671887096.859</v>
      </c>
      <c r="L6106" s="444">
        <f t="shared" ca="1" si="217"/>
        <v>-9334332924790342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-9334332924790342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-38893053853293.094</v>
      </c>
      <c r="L6107" s="444">
        <f t="shared" ca="1" si="217"/>
        <v>-9373225978643636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-9373225978643636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-39055108244348.484</v>
      </c>
      <c r="L6108" s="444">
        <f t="shared" ca="1" si="217"/>
        <v>-9412281086887984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-9412281086887984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-39217837862033.266</v>
      </c>
      <c r="L6109" s="444">
        <f t="shared" ca="1" si="217"/>
        <v>-9451498924750018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-9451498924750018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-39381245519791.742</v>
      </c>
      <c r="L6110" s="444">
        <f t="shared" ca="1" si="217"/>
        <v>-9490880170269810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-9490880170269810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-39545334042790.875</v>
      </c>
      <c r="L6111" s="444">
        <f t="shared" ca="1" si="217"/>
        <v>-9530425504312600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-9530425504312600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-39710106267969.164</v>
      </c>
      <c r="L6112" s="444">
        <f t="shared" ca="1" si="217"/>
        <v>-9570135610580570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-9570135610580570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-39875565044085.711</v>
      </c>
      <c r="L6113" s="444">
        <f t="shared" ca="1" si="217"/>
        <v>-9610011175624656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-9610011175624656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-40041713231769.398</v>
      </c>
      <c r="L6114" s="444">
        <f t="shared" ca="1" si="217"/>
        <v>-9650052888856426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-9650052888856426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-40208553703568.438</v>
      </c>
      <c r="L6115" s="444">
        <f t="shared" ca="1" si="217"/>
        <v>-9690261442559994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-9690261442559994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-40376089343999.977</v>
      </c>
      <c r="L6116" s="444">
        <f t="shared" ca="1" si="217"/>
        <v>-9730637531903994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-9730637531903994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-40544323049599.977</v>
      </c>
      <c r="L6117" s="444">
        <f t="shared" ca="1" si="217"/>
        <v>-9771181854953594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-9771181854953594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-40713257728973.305</v>
      </c>
      <c r="L6118" s="444">
        <f t="shared" ca="1" si="217"/>
        <v>-9811895112682568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-9811895112682568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-40882896302844.031</v>
      </c>
      <c r="L6119" s="444">
        <f t="shared" ca="1" si="217"/>
        <v>-9852778008985412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-9852778008985412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-41053241704105.883</v>
      </c>
      <c r="L6120" s="444">
        <f t="shared" ca="1" si="217"/>
        <v>-9893831250689518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-9893831250689518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-41224296877872.992</v>
      </c>
      <c r="L6121" s="444">
        <f t="shared" ca="1" si="217"/>
        <v>-9935055547567390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-9935055547567390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-41396064781530.789</v>
      </c>
      <c r="L6122" s="444">
        <f t="shared" ca="1" si="217"/>
        <v>-9976451612348920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-9976451612348920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-41568548384787.164</v>
      </c>
      <c r="L6123" s="444">
        <f t="shared" ca="1" si="217"/>
        <v>-1.0018020160733708E+16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-1.0018020160733708E+16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-41741750669723.781</v>
      </c>
      <c r="L6124" s="444">
        <f t="shared" ca="1" si="217"/>
        <v>-1.0059761911403432E+16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-1.0059761911403432E+16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-41915674630847.633</v>
      </c>
      <c r="L6125" s="444">
        <f t="shared" ca="1" si="217"/>
        <v>-1.010167758603428E+16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-1.010167758603428E+16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-42090323275142.836</v>
      </c>
      <c r="L6126" s="444">
        <f t="shared" ca="1" si="217"/>
        <v>-1.0143767909309422E+16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-1.0143767909309422E+16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-42265699622122.594</v>
      </c>
      <c r="L6127" s="444">
        <f t="shared" ca="1" si="217"/>
        <v>-1.0186033608931544E+16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-1.0186033608931544E+16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-42441806703881.43</v>
      </c>
      <c r="L6128" s="444">
        <f t="shared" ref="L6128:L6250" ca="1" si="222">I6128-J6128+K6128</f>
        <v>-1.0228475415635426E+16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-1.0228475415635426E+16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-42618647565147.609</v>
      </c>
      <c r="L6129" s="444">
        <f t="shared" ca="1" si="222"/>
        <v>-1.0271094063200574E+16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-1.0271094063200574E+16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-42796225263335.727</v>
      </c>
      <c r="L6130" s="444">
        <f t="shared" ca="1" si="222"/>
        <v>-1.031389028846391E+16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-1.031389028846391E+16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-42974542868599.625</v>
      </c>
      <c r="L6131" s="444">
        <f t="shared" ca="1" si="222"/>
        <v>-1.035686483133251E+16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-1.035686483133251E+16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-43153603463885.461</v>
      </c>
      <c r="L6132" s="444">
        <f t="shared" ca="1" si="222"/>
        <v>-1.0400018434796396E+16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-1.0400018434796396E+16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-43333410144984.984</v>
      </c>
      <c r="L6133" s="444">
        <f t="shared" ca="1" si="222"/>
        <v>-1.044335184494138E+16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-1.044335184494138E+16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-43513966020589.086</v>
      </c>
      <c r="L6134" s="444">
        <f t="shared" ca="1" si="222"/>
        <v>-1.048686581096197E+16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-1.048686581096197E+16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-43695274212341.539</v>
      </c>
      <c r="L6135" s="444">
        <f t="shared" ca="1" si="222"/>
        <v>-1.0530561085174312E+16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-1.0530561085174312E+16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-43877337854892.969</v>
      </c>
      <c r="L6136" s="444">
        <f t="shared" ca="1" si="222"/>
        <v>-1.0574438423029204E+16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-1.0574438423029204E+16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-44060160095955.016</v>
      </c>
      <c r="L6137" s="444">
        <f t="shared" ca="1" si="222"/>
        <v>-1.061849858312516E+16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-1.061849858312516E+16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-44243744096354.836</v>
      </c>
      <c r="L6138" s="444">
        <f t="shared" ca="1" si="222"/>
        <v>-1.0662742327221514E+16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-1.0662742327221514E+16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-44428093030089.641</v>
      </c>
      <c r="L6139" s="444">
        <f t="shared" ca="1" si="222"/>
        <v>-1.0707170420251604E+16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-1.0707170420251604E+16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-44613210084381.68</v>
      </c>
      <c r="L6140" s="444">
        <f t="shared" ca="1" si="222"/>
        <v>-1.0751783630335986E+16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-1.0751783630335986E+16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-44799098459733.273</v>
      </c>
      <c r="L6141" s="444">
        <f t="shared" ca="1" si="222"/>
        <v>-1.079658272879572E+16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-1.079658272879572E+16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-44985761369982.164</v>
      </c>
      <c r="L6142" s="444">
        <f t="shared" ca="1" si="222"/>
        <v>-1.0841568490165702E+16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-1.0841568490165702E+16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-45173202042357.094</v>
      </c>
      <c r="L6143" s="444">
        <f t="shared" ca="1" si="222"/>
        <v>-1.088674169220806E+16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-1.088674169220806E+16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-45361423717533.586</v>
      </c>
      <c r="L6144" s="444">
        <f t="shared" ca="1" si="222"/>
        <v>-1.0932103115925594E+16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-1.0932103115925594E+16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-45550429649689.977</v>
      </c>
      <c r="L6145" s="444">
        <f t="shared" ca="1" si="222"/>
        <v>-1.0977653545575284E+16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-1.0977653545575284E+16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-45740223106563.68</v>
      </c>
      <c r="L6146" s="444">
        <f t="shared" ca="1" si="222"/>
        <v>-1.1023393768681848E+16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-1.1023393768681848E+16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-45930807369507.703</v>
      </c>
      <c r="L6147" s="444">
        <f t="shared" ca="1" si="222"/>
        <v>-1.1069324576051356E+16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-1.1069324576051356E+16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-46122185733547.313</v>
      </c>
      <c r="L6148" s="444">
        <f t="shared" ca="1" si="222"/>
        <v>-1.1115446761784904E+16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-1.1115446761784904E+16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-46314361507437.102</v>
      </c>
      <c r="L6149" s="444">
        <f t="shared" ca="1" si="222"/>
        <v>-1.1161761123292342E+16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-1.1161761123292342E+16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-46507338013718.094</v>
      </c>
      <c r="L6150" s="444">
        <f t="shared" ca="1" si="222"/>
        <v>-1.120826846130606E+16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-1.120826846130606E+16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-46701118588775.25</v>
      </c>
      <c r="L6151" s="444">
        <f t="shared" ca="1" si="222"/>
        <v>-1.1254969579894836E+16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-1.1254969579894836E+16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-46895706582895.148</v>
      </c>
      <c r="L6152" s="444">
        <f t="shared" ca="1" si="222"/>
        <v>-1.1301865286477732E+16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-1.1301865286477732E+16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-47091105360323.883</v>
      </c>
      <c r="L6153" s="444">
        <f t="shared" ca="1" si="222"/>
        <v>-1.1348956391838056E+16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-1.1348956391838056E+16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-47287318299325.234</v>
      </c>
      <c r="L6154" s="444">
        <f t="shared" ca="1" si="222"/>
        <v>-1.1396243710137382E+16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-1.1396243710137382E+16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-47484348792239.094</v>
      </c>
      <c r="L6155" s="444">
        <f t="shared" ca="1" si="222"/>
        <v>-1.1443728058929622E+16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-1.1443728058929622E+16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-47682200245540.094</v>
      </c>
      <c r="L6156" s="444">
        <f t="shared" ca="1" si="222"/>
        <v>-1.1491410259175162E+16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-1.1491410259175162E+16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-47880876079896.508</v>
      </c>
      <c r="L6157" s="444">
        <f t="shared" ca="1" si="222"/>
        <v>-1.1539291135255058E+16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-1.1539291135255058E+16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-48080379730229.406</v>
      </c>
      <c r="L6158" s="444">
        <f t="shared" ca="1" si="222"/>
        <v>-1.1587371514985288E+16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-1.1587371514985288E+16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-48280714645772.031</v>
      </c>
      <c r="L6159" s="444">
        <f t="shared" ca="1" si="222"/>
        <v>-1.163565222963106E+16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-1.163565222963106E+16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-48481884290129.414</v>
      </c>
      <c r="L6160" s="444">
        <f t="shared" ca="1" si="222"/>
        <v>-1.168413411392119E+16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-1.168413411392119E+16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-48683892141338.289</v>
      </c>
      <c r="L6161" s="444">
        <f t="shared" ca="1" si="222"/>
        <v>-1.1732818006062528E+16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-1.1732818006062528E+16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-48886741691927.203</v>
      </c>
      <c r="L6162" s="444">
        <f t="shared" ca="1" si="222"/>
        <v>-1.1781704747754456E+16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-1.1781704747754456E+16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-49090436448976.898</v>
      </c>
      <c r="L6163" s="444">
        <f t="shared" ca="1" si="222"/>
        <v>-1.1830795184203432E+16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-1.1830795184203432E+16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-49294979934180.969</v>
      </c>
      <c r="L6164" s="444">
        <f t="shared" ca="1" si="222"/>
        <v>-1.1880090164137612E+16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-1.1880090164137612E+16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-49500375683906.719</v>
      </c>
      <c r="L6165" s="444">
        <f t="shared" ca="1" si="222"/>
        <v>-1.1929590539821518E+16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-1.1929590539821518E+16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-49706627249256.328</v>
      </c>
      <c r="L6166" s="444">
        <f t="shared" ca="1" si="222"/>
        <v>-1.1979297167070774E+16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-1.1979297167070774E+16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-49913738196128.227</v>
      </c>
      <c r="L6167" s="444">
        <f t="shared" ca="1" si="222"/>
        <v>-1.2029210905266902E+16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-1.2029210905266902E+16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-50121712105278.758</v>
      </c>
      <c r="L6168" s="444">
        <f t="shared" ca="1" si="222"/>
        <v>-1.207933261737218E+16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-1.207933261737218E+16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-50330552572384.086</v>
      </c>
      <c r="L6169" s="444">
        <f t="shared" ca="1" si="222"/>
        <v>-1.2129663169944564E+16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-1.2129663169944564E+16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-50540263208102.352</v>
      </c>
      <c r="L6170" s="444">
        <f t="shared" ca="1" si="222"/>
        <v>-1.2180203433152666E+16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-1.2180203433152666E+16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-50750847638136.109</v>
      </c>
      <c r="L6171" s="444">
        <f t="shared" ca="1" si="222"/>
        <v>-1.2230954280790802E+16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-1.2230954280790802E+16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-50962309503295.008</v>
      </c>
      <c r="L6172" s="444">
        <f t="shared" ca="1" si="222"/>
        <v>-1.2281916590294098E+16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-1.2281916590294098E+16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-51174652459558.742</v>
      </c>
      <c r="L6173" s="444">
        <f t="shared" ca="1" si="222"/>
        <v>-1.2333091242753656E+16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-1.2333091242753656E+16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-51387880178140.234</v>
      </c>
      <c r="L6174" s="444">
        <f t="shared" ca="1" si="222"/>
        <v>-1.2384479122931796E+16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-1.2384479122931796E+16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-51601996345549.148</v>
      </c>
      <c r="L6175" s="444">
        <f t="shared" ca="1" si="222"/>
        <v>-1.2436081119277346E+16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-1.2436081119277346E+16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-51817004663655.609</v>
      </c>
      <c r="L6176" s="444">
        <f t="shared" ca="1" si="222"/>
        <v>-1.2487898123941002E+16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-1.2487898123941002E+16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-52032908849754.172</v>
      </c>
      <c r="L6177" s="444">
        <f t="shared" ca="1" si="222"/>
        <v>-1.2539931032790756E+16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-1.2539931032790756E+16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-52249712636628.148</v>
      </c>
      <c r="L6178" s="444">
        <f t="shared" ca="1" si="222"/>
        <v>-1.2592180745427384E+16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-1.2592180745427384E+16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-52467419772614.102</v>
      </c>
      <c r="L6179" s="444">
        <f t="shared" ca="1" si="222"/>
        <v>-1.2644648165199998E+16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-1.2644648165199998E+16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-52686034021666.656</v>
      </c>
      <c r="L6180" s="444">
        <f t="shared" ca="1" si="222"/>
        <v>-1.2697334199221664E+16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-1.2697334199221664E+16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-52905559163423.602</v>
      </c>
      <c r="L6181" s="444">
        <f t="shared" ca="1" si="222"/>
        <v>-1.2750239758385088E+16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-1.2750239758385088E+16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-53125998993271.203</v>
      </c>
      <c r="L6182" s="444">
        <f t="shared" ca="1" si="222"/>
        <v>-1.280336575737836E+16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-1.280336575737836E+16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-53347357322409.836</v>
      </c>
      <c r="L6183" s="444">
        <f t="shared" ca="1" si="222"/>
        <v>-1.285671311470077E+16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-1.285671311470077E+16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-53569637977919.875</v>
      </c>
      <c r="L6184" s="444">
        <f t="shared" ca="1" si="222"/>
        <v>-1.291028275267869E+16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-1.291028275267869E+16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-53792844802827.875</v>
      </c>
      <c r="L6185" s="444">
        <f t="shared" ca="1" si="222"/>
        <v>-1.2964075597481518E+16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-1.2964075597481518E+16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-54016981656172.992</v>
      </c>
      <c r="L6186" s="444">
        <f t="shared" ca="1" si="222"/>
        <v>-1.301809257913769E+16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-1.301809257913769E+16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-54242052413073.711</v>
      </c>
      <c r="L6187" s="444">
        <f t="shared" ca="1" si="222"/>
        <v>-1.3072334631550764E+16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-1.3072334631550764E+16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-54468060964794.852</v>
      </c>
      <c r="L6188" s="444">
        <f t="shared" ca="1" si="222"/>
        <v>-1.3126802692515558E+16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-1.3126802692515558E+16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-54695011218814.828</v>
      </c>
      <c r="L6189" s="444">
        <f t="shared" ca="1" si="222"/>
        <v>-1.3181497703734372E+16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-1.3181497703734372E+16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-54922907098893.219</v>
      </c>
      <c r="L6190" s="444">
        <f t="shared" ca="1" si="222"/>
        <v>-1.3236420610833266E+16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-1.3236420610833266E+16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-55151752545138.609</v>
      </c>
      <c r="L6191" s="444">
        <f t="shared" ca="1" si="222"/>
        <v>-1.3291572363378404E+16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-1.3291572363378404E+16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-55381551514076.68</v>
      </c>
      <c r="L6192" s="444">
        <f t="shared" ca="1" si="222"/>
        <v>-1.334695391489248E+16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-1.334695391489248E+16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-55612307978718.664</v>
      </c>
      <c r="L6193" s="444">
        <f t="shared" ca="1" si="222"/>
        <v>-1.3402566222871198E+16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-1.3402566222871198E+16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-55844025928629.992</v>
      </c>
      <c r="L6194" s="444">
        <f t="shared" ca="1" si="222"/>
        <v>-1.3458410248799828E+16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-1.3458410248799828E+16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-56076709369999.281</v>
      </c>
      <c r="L6195" s="444">
        <f t="shared" ca="1" si="222"/>
        <v>-1.3514486958169828E+16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-1.3514486958169828E+16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-56310362325707.617</v>
      </c>
      <c r="L6196" s="444">
        <f t="shared" ca="1" si="222"/>
        <v>-1.3570797320495536E+16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-1.3570797320495536E+16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-56544988835398.063</v>
      </c>
      <c r="L6197" s="444">
        <f t="shared" ca="1" si="222"/>
        <v>-1.3627342309330934E+16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-1.3627342309330934E+16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-56780592955545.555</v>
      </c>
      <c r="L6198" s="444">
        <f t="shared" ca="1" si="222"/>
        <v>-1.368412290228648E+16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-1.368412290228648E+16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-57017178759527</v>
      </c>
      <c r="L6199" s="444">
        <f t="shared" ca="1" si="222"/>
        <v>-1.3741140081046008E+16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-1.3741140081046008E+16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-57254750337691.695</v>
      </c>
      <c r="L6200" s="444">
        <f t="shared" ca="1" si="222"/>
        <v>-1.37983948313837E+16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-1.37983948313837E+16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-57493311797432.086</v>
      </c>
      <c r="L6201" s="444">
        <f t="shared" ca="1" si="222"/>
        <v>-1.3855888143181132E+16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-1.3855888143181132E+16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-57732867263254.719</v>
      </c>
      <c r="L6202" s="444">
        <f t="shared" ca="1" si="222"/>
        <v>-1.3913621010444386E+16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-1.3913621010444386E+16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-57973420876851.609</v>
      </c>
      <c r="L6203" s="444">
        <f t="shared" ca="1" si="222"/>
        <v>-1.3971594431321238E+16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-1.3971594431321238E+16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-58214976797171.82</v>
      </c>
      <c r="L6204" s="444">
        <f t="shared" ca="1" si="222"/>
        <v>-1.402980940811841E+16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-1.402980940811841E+16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-58457539200493.375</v>
      </c>
      <c r="L6205" s="444">
        <f t="shared" ca="1" si="222"/>
        <v>-1.4088266947318904E+16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-1.4088266947318904E+16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-58701112280495.43</v>
      </c>
      <c r="L6206" s="444">
        <f t="shared" ca="1" si="222"/>
        <v>-1.41469680595994E+16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-1.41469680595994E+16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-58945700248330.836</v>
      </c>
      <c r="L6207" s="444">
        <f t="shared" ca="1" si="222"/>
        <v>-1.420591375984773E+16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-1.420591375984773E+16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-59191307332698.875</v>
      </c>
      <c r="L6208" s="444">
        <f t="shared" ca="1" si="222"/>
        <v>-1.4265105067180428E+16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-1.4265105067180428E+16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-59437937779918.445</v>
      </c>
      <c r="L6209" s="444">
        <f t="shared" ca="1" si="222"/>
        <v>-1.4324543004960346E+16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-1.4324543004960346E+16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-59685595854001.438</v>
      </c>
      <c r="L6210" s="444">
        <f t="shared" ca="1" si="222"/>
        <v>-1.4384228600814348E+16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-1.4384228600814348E+16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-59934285836726.445</v>
      </c>
      <c r="L6211" s="444">
        <f t="shared" ca="1" si="222"/>
        <v>-1.4444162886651074E+16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-1.4444162886651074E+16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-60184012027712.805</v>
      </c>
      <c r="L6212" s="444">
        <f t="shared" ca="1" si="222"/>
        <v>-1.4504346898678786E+16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-1.4504346898678786E+16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-60434778744494.938</v>
      </c>
      <c r="L6213" s="444">
        <f t="shared" ca="1" si="222"/>
        <v>-1.456478167742328E+16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-1.456478167742328E+16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-60686590322596.992</v>
      </c>
      <c r="L6214" s="444">
        <f t="shared" ca="1" si="222"/>
        <v>-1.4625468267745876E+16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-1.4625468267745876E+16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-60939451115607.813</v>
      </c>
      <c r="L6215" s="444">
        <f t="shared" ca="1" si="222"/>
        <v>-1.4686407718861484E+16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-1.4686407718861484E+16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-61193365495256.18</v>
      </c>
      <c r="L6216" s="444">
        <f t="shared" ca="1" si="222"/>
        <v>-1.474760108435674E+16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-1.474760108435674E+16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-61448337851486.414</v>
      </c>
      <c r="L6217" s="444">
        <f t="shared" ca="1" si="222"/>
        <v>-1.4809049422208226E+16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-1.4809049422208226E+16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-61704372592534.266</v>
      </c>
      <c r="L6218" s="444">
        <f t="shared" ca="1" si="222"/>
        <v>-1.487075379480076E+16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-1.487075379480076E+16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-61961474145003.164</v>
      </c>
      <c r="L6219" s="444">
        <f t="shared" ca="1" si="222"/>
        <v>-1.4932715268945764E+16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-1.4932715268945764E+16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-62219646953940.68</v>
      </c>
      <c r="L6220" s="444">
        <f t="shared" ca="1" si="222"/>
        <v>-1.4994934915899704E+16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-1.4994934915899704E+16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-62478895482915.43</v>
      </c>
      <c r="L6221" s="444">
        <f t="shared" ca="1" si="222"/>
        <v>-1.505741381138262E+16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-1.505741381138262E+16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-62739224214094.258</v>
      </c>
      <c r="L6222" s="444">
        <f t="shared" ca="1" si="222"/>
        <v>-1.5120153035596714E+16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-1.5120153035596714E+16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-63000637648319.641</v>
      </c>
      <c r="L6223" s="444">
        <f t="shared" ca="1" si="222"/>
        <v>-1.5183153673245034E+16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-1.5183153673245034E+16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-63263140305187.641</v>
      </c>
      <c r="L6224" s="444">
        <f t="shared" ca="1" si="222"/>
        <v>-1.5246416813550222E+16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-1.5246416813550222E+16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-63526736723125.922</v>
      </c>
      <c r="L6225" s="444">
        <f t="shared" ca="1" si="222"/>
        <v>-1.5309943550273348E+16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-1.5309943550273348E+16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-63791431459472.273</v>
      </c>
      <c r="L6226" s="444">
        <f t="shared" ca="1" si="222"/>
        <v>-1.537373498173282E+16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-1.537373498173282E+16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-64057229090553.422</v>
      </c>
      <c r="L6227" s="444">
        <f t="shared" ca="1" si="222"/>
        <v>-1.5437792210823374E+16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-1.5437792210823374E+16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-64324134211764.047</v>
      </c>
      <c r="L6228" s="444">
        <f t="shared" ca="1" si="222"/>
        <v>-1.5502116345035138E+16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-1.5502116345035138E+16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-64592151437646.406</v>
      </c>
      <c r="L6229" s="444">
        <f t="shared" ca="1" si="222"/>
        <v>-1.5566708496472784E+16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-1.5566708496472784E+16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-64861285401969.93</v>
      </c>
      <c r="L6230" s="444">
        <f t="shared" ca="1" si="222"/>
        <v>-1.5631569781874754E+16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-1.5631569781874754E+16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-65131540757811.469</v>
      </c>
      <c r="L6231" s="444">
        <f t="shared" ca="1" si="222"/>
        <v>-1.5696701322632566E+16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-1.5696701322632566E+16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-65402922177635.68</v>
      </c>
      <c r="L6232" s="444">
        <f t="shared" ca="1" si="222"/>
        <v>-1.5762104244810202E+16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-1.5762104244810202E+16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-65675434353375.844</v>
      </c>
      <c r="L6233" s="444">
        <f t="shared" ca="1" si="222"/>
        <v>-1.5827779679163578E+16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-1.5827779679163578E+16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-65949081996514.906</v>
      </c>
      <c r="L6234" s="444">
        <f t="shared" ca="1" si="222"/>
        <v>-1.5893728761160092E+16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-1.5893728761160092E+16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-66223869838167.047</v>
      </c>
      <c r="L6235" s="444">
        <f t="shared" ca="1" si="222"/>
        <v>-1.595995263099826E+16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-1.595995263099826E+16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-66499802629159.414</v>
      </c>
      <c r="L6236" s="444">
        <f t="shared" ca="1" si="222"/>
        <v>-1.602645243362742E+16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-1.602645243362742E+16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-66776885140114.25</v>
      </c>
      <c r="L6237" s="444">
        <f t="shared" ca="1" si="222"/>
        <v>-1.6093229318767534E+16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-1.6093229318767534E+16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-67055122161531.398</v>
      </c>
      <c r="L6238" s="444">
        <f t="shared" ca="1" si="222"/>
        <v>-1.6160284440929066E+16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-1.6160284440929066E+16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-67334518503871.109</v>
      </c>
      <c r="L6239" s="444">
        <f t="shared" ca="1" si="222"/>
        <v>-1.6227618959432938E+16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-1.6227618959432938E+16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-67615078997637.242</v>
      </c>
      <c r="L6240" s="444">
        <f t="shared" ca="1" si="222"/>
        <v>-1.6295234038430576E+16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-1.6295234038430576E+16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-67896808493460.734</v>
      </c>
      <c r="L6241" s="444">
        <f t="shared" ca="1" si="222"/>
        <v>-1.6363130846924036E+16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-1.6363130846924036E+16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-68179711862183.484</v>
      </c>
      <c r="L6242" s="444">
        <f t="shared" ca="1" si="222"/>
        <v>-1.643131055878622E+16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-1.643131055878622E+16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-68463793994942.586</v>
      </c>
      <c r="L6243" s="444">
        <f t="shared" ca="1" si="222"/>
        <v>-1.6499774352781162E+16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-1.6499774352781162E+16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-68749059803254.844</v>
      </c>
      <c r="L6244" s="444">
        <f t="shared" ca="1" si="222"/>
        <v>-1.6568523412584416E+16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-1.6568523412584416E+16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-69035514219101.742</v>
      </c>
      <c r="L6245" s="444">
        <f t="shared" ca="1" si="222"/>
        <v>-1.6637558926803518E+16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-1.6637558926803518E+16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-69323162195014.648</v>
      </c>
      <c r="L6246" s="444">
        <f t="shared" ca="1" si="222"/>
        <v>-1.6706882088998532E+16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-1.6706882088998532E+16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-69612008704160.555</v>
      </c>
      <c r="L6247" s="444">
        <f t="shared" ca="1" si="222"/>
        <v>-1.6776494097702692E+16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-1.6776494097702692E+16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-69902058740427.891</v>
      </c>
      <c r="L6248" s="444">
        <f t="shared" ca="1" si="222"/>
        <v>-1.684639615644312E+16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-1.684639615644312E+16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-70193317318512.992</v>
      </c>
      <c r="L6249" s="444">
        <f t="shared" ca="1" si="222"/>
        <v>-1.6916589473761632E+16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-1.6916589473761632E+16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-70485789474006.797</v>
      </c>
      <c r="L6250" s="444">
        <f t="shared" ca="1" si="222"/>
        <v>-1.6987075263235638E+16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3564630.4916329137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50.416666666666664</v>
      </c>
      <c r="C4" s="463">
        <f ca="1">(SUMIFS(H:H,I:I,"&gt;0",L:L,"&lt;0"))</f>
        <v>605</v>
      </c>
      <c r="D4" s="456">
        <f t="array" aca="1" ref="D4" ca="1">INDEX(N:N,MATCH(C4,H:H,0),0)</f>
        <v>69672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3564630.4916329137</v>
      </c>
      <c r="C8" s="447">
        <f t="shared" ref="C8:C71" si="0">SUMIF(G:G,A8,J:J)</f>
        <v>0</v>
      </c>
      <c r="D8" s="447">
        <f ca="1">SUMIF(G:G,1,K:K)</f>
        <v>182373.26119903551</v>
      </c>
      <c r="E8" s="447">
        <f t="shared" ref="E8:E71" ca="1" si="1">B8-C8+D8</f>
        <v>3747003.7528319494</v>
      </c>
      <c r="F8" s="431"/>
      <c r="G8" s="459">
        <v>1</v>
      </c>
      <c r="H8" s="459">
        <v>1</v>
      </c>
      <c r="I8" s="444">
        <f ca="1">B1</f>
        <v>3564630.4916329137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14852.627048470473</v>
      </c>
      <c r="L8" s="444">
        <f t="shared" ref="L8:L262" ca="1" si="3">I8-J8+K8</f>
        <v>3579483.1186813843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3747003.7528319494</v>
      </c>
      <c r="C9" s="447">
        <f t="shared" si="0"/>
        <v>0</v>
      </c>
      <c r="D9" s="447">
        <f ca="1">SUMIF(G:G,2,K:K)</f>
        <v>191703.82336485924</v>
      </c>
      <c r="E9" s="447">
        <f t="shared" ca="1" si="1"/>
        <v>3938707.5761968088</v>
      </c>
      <c r="F9" s="431"/>
      <c r="G9" s="459">
        <v>1</v>
      </c>
      <c r="H9" s="459">
        <v>2</v>
      </c>
      <c r="I9" s="444">
        <f t="shared" ref="I9:I263" ca="1" si="5">L8</f>
        <v>3579483.1186813843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14914.512994505769</v>
      </c>
      <c r="L9" s="444">
        <f t="shared" ca="1" si="3"/>
        <v>3594397.6316758902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3938707.5761968088</v>
      </c>
      <c r="C10" s="447">
        <f t="shared" si="0"/>
        <v>0</v>
      </c>
      <c r="D10" s="447">
        <f ca="1">SUMIF(G:G,3,K:K)</f>
        <v>201511.75479939001</v>
      </c>
      <c r="E10" s="447">
        <f t="shared" ca="1" si="1"/>
        <v>4140219.330996199</v>
      </c>
      <c r="F10" s="431"/>
      <c r="G10" s="459">
        <v>1</v>
      </c>
      <c r="H10" s="459">
        <v>3</v>
      </c>
      <c r="I10" s="444">
        <f t="shared" ca="1" si="5"/>
        <v>3594397.6316758902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14976.656798649545</v>
      </c>
      <c r="L10" s="444">
        <f t="shared" ca="1" si="3"/>
        <v>3609374.2884745398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4140219.330996199</v>
      </c>
      <c r="C11" s="447">
        <f t="shared" si="0"/>
        <v>0</v>
      </c>
      <c r="D11" s="447">
        <f ca="1">SUMIF(G:G,4,K:K)</f>
        <v>211821.47862040519</v>
      </c>
      <c r="E11" s="447">
        <f t="shared" ca="1" si="1"/>
        <v>4352040.8096166039</v>
      </c>
      <c r="F11" s="431"/>
      <c r="G11" s="459">
        <v>1</v>
      </c>
      <c r="H11" s="459">
        <v>4</v>
      </c>
      <c r="I11" s="444">
        <f t="shared" ca="1" si="5"/>
        <v>3609374.2884745398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15039.059535310582</v>
      </c>
      <c r="L11" s="444">
        <f t="shared" ca="1" si="3"/>
        <v>3624413.3480098504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4352040.8096166039</v>
      </c>
      <c r="C12" s="447">
        <f t="shared" si="0"/>
        <v>0</v>
      </c>
      <c r="D12" s="447">
        <f ca="1">SUMIF(G:G,5,K:K)</f>
        <v>222658.6674787401</v>
      </c>
      <c r="E12" s="447">
        <f t="shared" ca="1" si="1"/>
        <v>4574699.4770953441</v>
      </c>
      <c r="F12" s="431"/>
      <c r="G12" s="459">
        <v>1</v>
      </c>
      <c r="H12" s="459">
        <v>5</v>
      </c>
      <c r="I12" s="444">
        <f t="shared" ca="1" si="5"/>
        <v>3624413.3480098504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15101.722283374378</v>
      </c>
      <c r="L12" s="444">
        <f t="shared" ca="1" si="3"/>
        <v>3639515.0702932249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4574699.4770953441</v>
      </c>
      <c r="C13" s="447">
        <f t="shared" si="0"/>
        <v>116996.01957289393</v>
      </c>
      <c r="D13" s="447">
        <f ca="1">SUMIF(G:G,6,K:K)</f>
        <v>232579.70708642071</v>
      </c>
      <c r="E13" s="447">
        <f t="shared" ca="1" si="1"/>
        <v>4690283.1646088706</v>
      </c>
      <c r="F13" s="431"/>
      <c r="G13" s="459">
        <v>1</v>
      </c>
      <c r="H13" s="459">
        <v>6</v>
      </c>
      <c r="I13" s="444">
        <f t="shared" ca="1" si="5"/>
        <v>3639515.0702932249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15164.646126221771</v>
      </c>
      <c r="L13" s="444">
        <f t="shared" ca="1" si="3"/>
        <v>3654679.7164194467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4690283.1646088706</v>
      </c>
      <c r="C14" s="447">
        <f t="shared" si="0"/>
        <v>280790.44697494537</v>
      </c>
      <c r="D14" s="447">
        <f ca="1">SUMIF(G:G,7,K:K)</f>
        <v>232241.6441119177</v>
      </c>
      <c r="E14" s="447">
        <f t="shared" ca="1" si="1"/>
        <v>4641734.3617458427</v>
      </c>
      <c r="F14" s="431"/>
      <c r="G14" s="459">
        <v>1</v>
      </c>
      <c r="H14" s="459">
        <v>7</v>
      </c>
      <c r="I14" s="444">
        <f t="shared" ca="1" si="5"/>
        <v>3654679.7164194467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15227.832151747694</v>
      </c>
      <c r="L14" s="444">
        <f t="shared" ca="1" si="3"/>
        <v>3669907.5485711945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4641734.3617458427</v>
      </c>
      <c r="C15" s="447">
        <f t="shared" si="0"/>
        <v>280790.44697494537</v>
      </c>
      <c r="D15" s="447">
        <f ca="1">SUMIF(G:G,8,K:K)</f>
        <v>229757.79521755895</v>
      </c>
      <c r="E15" s="447">
        <f t="shared" ca="1" si="1"/>
        <v>4590701.7099884562</v>
      </c>
      <c r="F15" s="431"/>
      <c r="G15" s="459">
        <v>1</v>
      </c>
      <c r="H15" s="459">
        <v>8</v>
      </c>
      <c r="I15" s="444">
        <f t="shared" ca="1" si="5"/>
        <v>3669907.5485711945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15291.281452379979</v>
      </c>
      <c r="L15" s="444">
        <f t="shared" ca="1" si="3"/>
        <v>3685198.8300235746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4590701.7099884562</v>
      </c>
      <c r="C16" s="447">
        <f t="shared" si="0"/>
        <v>261607.54257494543</v>
      </c>
      <c r="D16" s="447">
        <f ca="1">SUMIF(G:G,9,K:K)</f>
        <v>227633.16410308488</v>
      </c>
      <c r="E16" s="447">
        <f t="shared" ca="1" si="1"/>
        <v>4556727.3315165956</v>
      </c>
      <c r="F16" s="431"/>
      <c r="G16" s="459">
        <v>1</v>
      </c>
      <c r="H16" s="459">
        <v>9</v>
      </c>
      <c r="I16" s="444">
        <f t="shared" ca="1" si="5"/>
        <v>3685198.8300235746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15354.995125098227</v>
      </c>
      <c r="L16" s="444">
        <f t="shared" ca="1" si="3"/>
        <v>3700553.8251486728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4556727.3315165956</v>
      </c>
      <c r="C17" s="447">
        <f t="shared" si="0"/>
        <v>259863.64217494545</v>
      </c>
      <c r="D17" s="447">
        <f ca="1">SUMIF(G:G,10,K:K)</f>
        <v>225984.19167529317</v>
      </c>
      <c r="E17" s="447">
        <f t="shared" ca="1" si="1"/>
        <v>4522847.8810169436</v>
      </c>
      <c r="F17" s="431"/>
      <c r="G17" s="459">
        <v>1</v>
      </c>
      <c r="H17" s="459">
        <v>10</v>
      </c>
      <c r="I17" s="444">
        <f t="shared" ca="1" si="5"/>
        <v>3700553.8251486728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15418.974271452804</v>
      </c>
      <c r="L17" s="444">
        <f t="shared" ca="1" si="3"/>
        <v>3715972.7994201258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4522847.8810169436</v>
      </c>
      <c r="C18" s="447">
        <f t="shared" si="0"/>
        <v>259863.64217494545</v>
      </c>
      <c r="D18" s="447">
        <f ca="1">SUMIF(G:G,11,K:K)</f>
        <v>224250.85468854103</v>
      </c>
      <c r="E18" s="447">
        <f t="shared" ca="1" si="1"/>
        <v>4487235.0935305394</v>
      </c>
      <c r="F18" s="431"/>
      <c r="G18" s="459">
        <v>1</v>
      </c>
      <c r="H18" s="459">
        <v>11</v>
      </c>
      <c r="I18" s="444">
        <f t="shared" ca="1" si="5"/>
        <v>3715972.7994201258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15483.219997583858</v>
      </c>
      <c r="L18" s="444">
        <f t="shared" ca="1" si="3"/>
        <v>3731456.0194177097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4487235.0935305394</v>
      </c>
      <c r="C19" s="447">
        <f t="shared" si="0"/>
        <v>259863.64217494545</v>
      </c>
      <c r="D19" s="447">
        <f ca="1">SUMIF(G:G,12,K:K)</f>
        <v>222428.83689187802</v>
      </c>
      <c r="E19" s="447">
        <f t="shared" ca="1" si="1"/>
        <v>4449800.2882474726</v>
      </c>
      <c r="F19" s="431"/>
      <c r="G19" s="459">
        <v>1</v>
      </c>
      <c r="H19" s="459">
        <v>12</v>
      </c>
      <c r="I19" s="444">
        <f t="shared" ca="1" si="5"/>
        <v>3731456.0194177097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15547.733414240454</v>
      </c>
      <c r="L19" s="444">
        <f t="shared" ca="1" si="3"/>
        <v>3747003.7528319503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4449800.2882474726</v>
      </c>
      <c r="C20" s="447">
        <f t="shared" si="0"/>
        <v>259863.64217494545</v>
      </c>
      <c r="D20" s="447">
        <f ca="1">SUMIF(G:G,13,K:K)</f>
        <v>220513.60120676344</v>
      </c>
      <c r="E20" s="447">
        <f t="shared" ca="1" si="1"/>
        <v>4410450.247279291</v>
      </c>
      <c r="F20" s="431"/>
      <c r="G20" s="459">
        <v>2</v>
      </c>
      <c r="H20" s="459">
        <v>13</v>
      </c>
      <c r="I20" s="444">
        <f t="shared" ca="1" si="5"/>
        <v>3747003.7528319503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15612.515636799795</v>
      </c>
      <c r="L20" s="444">
        <f t="shared" ca="1" si="3"/>
        <v>3762616.2684687502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4410450.247279291</v>
      </c>
      <c r="C21" s="447">
        <f t="shared" si="0"/>
        <v>259863.64217494545</v>
      </c>
      <c r="D21" s="447">
        <f ca="1">SUMIF(G:G,14,K:K)</f>
        <v>218500.37842910748</v>
      </c>
      <c r="E21" s="447">
        <f t="shared" ca="1" si="1"/>
        <v>4369086.9835334532</v>
      </c>
      <c r="F21" s="431"/>
      <c r="G21" s="459">
        <v>2</v>
      </c>
      <c r="H21" s="459">
        <v>14</v>
      </c>
      <c r="I21" s="444">
        <f t="shared" ca="1" si="5"/>
        <v>3762616.2684687502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15677.567785286459</v>
      </c>
      <c r="L21" s="444">
        <f t="shared" ca="1" si="3"/>
        <v>3778293.8362540365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4369086.9835334532</v>
      </c>
      <c r="C22" s="447">
        <f t="shared" si="0"/>
        <v>259863.64217494545</v>
      </c>
      <c r="D22" s="447">
        <f ca="1">SUMIF(G:G,15,K:K)</f>
        <v>216384.15535328793</v>
      </c>
      <c r="E22" s="447">
        <f t="shared" ca="1" si="1"/>
        <v>4325607.4967117961</v>
      </c>
      <c r="F22" s="431"/>
      <c r="G22" s="459">
        <v>2</v>
      </c>
      <c r="H22" s="459">
        <v>15</v>
      </c>
      <c r="I22" s="444">
        <f t="shared" ca="1" si="5"/>
        <v>3778293.8362540365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15742.890984391819</v>
      </c>
      <c r="L22" s="444">
        <f t="shared" ca="1" si="3"/>
        <v>3794036.7272384283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4325607.4967117961</v>
      </c>
      <c r="C23" s="447">
        <f t="shared" si="0"/>
        <v>259863.64217494545</v>
      </c>
      <c r="D23" s="447">
        <f ca="1">SUMIF(G:G,16,K:K)</f>
        <v>214159.66228856833</v>
      </c>
      <c r="E23" s="447">
        <f t="shared" ca="1" si="1"/>
        <v>4279903.5168254189</v>
      </c>
      <c r="F23" s="431"/>
      <c r="G23" s="459">
        <v>2</v>
      </c>
      <c r="H23" s="459">
        <v>16</v>
      </c>
      <c r="I23" s="444">
        <f t="shared" ca="1" si="5"/>
        <v>3794036.7272384283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15808.486363493452</v>
      </c>
      <c r="L23" s="444">
        <f t="shared" ca="1" si="3"/>
        <v>3809845.2136019217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4279903.5168254189</v>
      </c>
      <c r="C24" s="447">
        <f t="shared" si="0"/>
        <v>259863.64217494545</v>
      </c>
      <c r="D24" s="447">
        <f ca="1">SUMIF(G:G,17,K:K)</f>
        <v>211821.35993683297</v>
      </c>
      <c r="E24" s="447">
        <f t="shared" ca="1" si="1"/>
        <v>4231861.2345873071</v>
      </c>
      <c r="F24" s="431"/>
      <c r="G24" s="459">
        <v>2</v>
      </c>
      <c r="H24" s="459">
        <v>17</v>
      </c>
      <c r="I24" s="444">
        <f t="shared" ca="1" si="5"/>
        <v>3809845.2136019217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15874.355056674673</v>
      </c>
      <c r="L24" s="444">
        <f t="shared" ca="1" si="3"/>
        <v>3825719.5686585964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4231861.2345873071</v>
      </c>
      <c r="C25" s="447">
        <f t="shared" si="0"/>
        <v>259863.64217494545</v>
      </c>
      <c r="D25" s="447">
        <f ca="1">SUMIF(G:G,18,K:K)</f>
        <v>209363.42559896139</v>
      </c>
      <c r="E25" s="447">
        <f t="shared" ca="1" si="1"/>
        <v>4181361.0180113232</v>
      </c>
      <c r="F25" s="431"/>
      <c r="G25" s="459">
        <v>2</v>
      </c>
      <c r="H25" s="459">
        <v>18</v>
      </c>
      <c r="I25" s="444">
        <f t="shared" ca="1" si="5"/>
        <v>3825719.5686585964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15940.498202744149</v>
      </c>
      <c r="L25" s="444">
        <f t="shared" ca="1" si="3"/>
        <v>3841660.0668613403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4181361.0180113232</v>
      </c>
      <c r="C26" s="447">
        <f t="shared" si="0"/>
        <v>259863.64217494545</v>
      </c>
      <c r="D26" s="447">
        <f ca="1">SUMIF(G:G,19,K:K)</f>
        <v>206779.73867549544</v>
      </c>
      <c r="E26" s="447">
        <f t="shared" ca="1" si="1"/>
        <v>4128277.1145118736</v>
      </c>
      <c r="F26" s="431"/>
      <c r="G26" s="459">
        <v>2</v>
      </c>
      <c r="H26" s="459">
        <v>19</v>
      </c>
      <c r="I26" s="444">
        <f t="shared" ca="1" si="5"/>
        <v>3841660.0668613403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16006.916945255585</v>
      </c>
      <c r="L26" s="444">
        <f t="shared" ca="1" si="3"/>
        <v>3857666.9838065957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4128277.1145118736</v>
      </c>
      <c r="C27" s="447">
        <f t="shared" si="0"/>
        <v>259863.64217494545</v>
      </c>
      <c r="D27" s="447">
        <f ca="1">SUMIF(G:G,20,K:K)</f>
        <v>204063.86542549275</v>
      </c>
      <c r="E27" s="447">
        <f t="shared" ca="1" si="1"/>
        <v>4072477.337762421</v>
      </c>
      <c r="F27" s="431"/>
      <c r="G27" s="459">
        <v>2</v>
      </c>
      <c r="H27" s="459">
        <v>20</v>
      </c>
      <c r="I27" s="444">
        <f t="shared" ca="1" si="5"/>
        <v>3857666.9838065957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16073.612432527483</v>
      </c>
      <c r="L27" s="444">
        <f t="shared" ca="1" si="3"/>
        <v>3873740.596239123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4072477.337762421</v>
      </c>
      <c r="C28" s="447">
        <f t="shared" si="0"/>
        <v>259863.64217494545</v>
      </c>
      <c r="D28" s="447">
        <f ca="1">SUMIF(G:G,21,K:K)</f>
        <v>201209.04294561368</v>
      </c>
      <c r="E28" s="447">
        <f t="shared" ca="1" si="1"/>
        <v>4013822.7385330894</v>
      </c>
      <c r="F28" s="431"/>
      <c r="G28" s="459">
        <v>2</v>
      </c>
      <c r="H28" s="459">
        <v>21</v>
      </c>
      <c r="I28" s="444">
        <f t="shared" ca="1" si="5"/>
        <v>3873740.596239123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16140.585817663012</v>
      </c>
      <c r="L28" s="444">
        <f t="shared" ca="1" si="3"/>
        <v>3889881.182056786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4013822.7385330894</v>
      </c>
      <c r="C29" s="447">
        <f t="shared" si="0"/>
        <v>259863.64217494545</v>
      </c>
      <c r="D29" s="447">
        <f ca="1">SUMIF(G:G,22,K:K)</f>
        <v>198208.16232954865</v>
      </c>
      <c r="E29" s="447">
        <f t="shared" ca="1" si="1"/>
        <v>3952167.2586876922</v>
      </c>
      <c r="F29" s="431"/>
      <c r="G29" s="459">
        <v>2</v>
      </c>
      <c r="H29" s="459">
        <v>22</v>
      </c>
      <c r="I29" s="444">
        <f t="shared" ca="1" si="5"/>
        <v>3889881.182056786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16207.838258569942</v>
      </c>
      <c r="L29" s="444">
        <f t="shared" ca="1" si="3"/>
        <v>3906089.0203153561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3952167.2586876922</v>
      </c>
      <c r="C30" s="447">
        <f t="shared" si="0"/>
        <v>259863.64217494545</v>
      </c>
      <c r="D30" s="447">
        <f ca="1">SUMIF(G:G,23,K:K)</f>
        <v>195053.75096584912</v>
      </c>
      <c r="E30" s="447">
        <f t="shared" ca="1" si="1"/>
        <v>3887357.3674785956</v>
      </c>
      <c r="F30" s="431"/>
      <c r="G30" s="459">
        <v>2</v>
      </c>
      <c r="H30" s="459">
        <v>23</v>
      </c>
      <c r="I30" s="444">
        <f t="shared" ca="1" si="5"/>
        <v>3906089.0203153561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16275.37091798065</v>
      </c>
      <c r="L30" s="444">
        <f t="shared" ca="1" si="3"/>
        <v>3922364.3912333366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3887357.3674785956</v>
      </c>
      <c r="C31" s="447">
        <f t="shared" si="0"/>
        <v>259863.64217494545</v>
      </c>
      <c r="D31" s="447">
        <f ca="1">SUMIF(G:G,24,K:K)</f>
        <v>191737.95393008311</v>
      </c>
      <c r="E31" s="447">
        <f t="shared" ca="1" si="1"/>
        <v>3819231.6792337331</v>
      </c>
      <c r="F31" s="431"/>
      <c r="G31" s="459">
        <v>2</v>
      </c>
      <c r="H31" s="459">
        <v>24</v>
      </c>
      <c r="I31" s="444">
        <f t="shared" ca="1" si="5"/>
        <v>3922364.3912333366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16343.184963472238</v>
      </c>
      <c r="L31" s="444">
        <f t="shared" ca="1" si="3"/>
        <v>3938707.5761968088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3819231.6792337331</v>
      </c>
      <c r="C32" s="447">
        <f t="shared" si="0"/>
        <v>259863.64217494545</v>
      </c>
      <c r="D32" s="447">
        <f ca="1">SUMIF(G:G,25,K:K)</f>
        <v>188252.51442497651</v>
      </c>
      <c r="E32" s="447">
        <f t="shared" ca="1" si="1"/>
        <v>3747620.5514837638</v>
      </c>
      <c r="F32" s="431"/>
      <c r="G32" s="459">
        <v>3</v>
      </c>
      <c r="H32" s="459">
        <v>25</v>
      </c>
      <c r="I32" s="444">
        <f t="shared" ca="1" si="5"/>
        <v>3938707.5761968088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16411.281567486702</v>
      </c>
      <c r="L32" s="444">
        <f t="shared" ca="1" si="3"/>
        <v>3955118.8577642953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3747620.5514837638</v>
      </c>
      <c r="C33" s="447">
        <f t="shared" si="0"/>
        <v>259863.64217494545</v>
      </c>
      <c r="D33" s="447">
        <f ca="1">SUMIF(G:G,26,K:K)</f>
        <v>184588.75321983683</v>
      </c>
      <c r="E33" s="447">
        <f t="shared" ca="1" si="1"/>
        <v>3672345.662528655</v>
      </c>
      <c r="F33" s="431"/>
      <c r="G33" s="459">
        <v>3</v>
      </c>
      <c r="H33" s="459">
        <v>26</v>
      </c>
      <c r="I33" s="444">
        <f t="shared" ca="1" si="5"/>
        <v>3955118.8577642953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16479.66190735123</v>
      </c>
      <c r="L33" s="444">
        <f t="shared" ca="1" si="3"/>
        <v>3971598.5196716464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3672345.662528655</v>
      </c>
      <c r="C34" s="447">
        <f t="shared" si="0"/>
        <v>259863.64217494545</v>
      </c>
      <c r="D34" s="447">
        <f ca="1">SUMIF(G:G,27,K:K)</f>
        <v>180737.54703805677</v>
      </c>
      <c r="E34" s="447">
        <f t="shared" ca="1" si="1"/>
        <v>3593219.5673917662</v>
      </c>
      <c r="F34" s="431"/>
      <c r="G34" s="459">
        <v>3</v>
      </c>
      <c r="H34" s="459">
        <v>27</v>
      </c>
      <c r="I34" s="444">
        <f t="shared" ca="1" si="5"/>
        <v>3971598.5196716464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16548.327165298528</v>
      </c>
      <c r="L34" s="444">
        <f t="shared" ca="1" si="3"/>
        <v>3988146.846836945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3593219.5673917662</v>
      </c>
      <c r="C35" s="447">
        <f t="shared" si="0"/>
        <v>259863.64217494545</v>
      </c>
      <c r="D35" s="447">
        <f ca="1">SUMIF(G:G,28,K:K)</f>
        <v>176689.30583888292</v>
      </c>
      <c r="E35" s="447">
        <f t="shared" ca="1" si="1"/>
        <v>3510045.2310557039</v>
      </c>
      <c r="F35" s="431"/>
      <c r="G35" s="459">
        <v>3</v>
      </c>
      <c r="H35" s="459">
        <v>28</v>
      </c>
      <c r="I35" s="444">
        <f t="shared" ca="1" si="5"/>
        <v>3988146.846836945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16617.27852848727</v>
      </c>
      <c r="L35" s="444">
        <f t="shared" ca="1" si="3"/>
        <v>4004764.1253654324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3510045.2310557039</v>
      </c>
      <c r="C36" s="447">
        <f t="shared" si="0"/>
        <v>259863.64217494545</v>
      </c>
      <c r="D36" s="447">
        <f ca="1">SUMIF(G:G,29,K:K)</f>
        <v>172433.9489368764</v>
      </c>
      <c r="E36" s="447">
        <f t="shared" ca="1" si="1"/>
        <v>3422615.5378176351</v>
      </c>
      <c r="F36" s="431"/>
      <c r="G36" s="459">
        <v>3</v>
      </c>
      <c r="H36" s="459">
        <v>29</v>
      </c>
      <c r="I36" s="444">
        <f t="shared" ca="1" si="5"/>
        <v>4004764.1253654324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16686.517189022637</v>
      </c>
      <c r="L36" s="444">
        <f t="shared" ca="1" si="3"/>
        <v>4021450.642554455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3422615.5378176351</v>
      </c>
      <c r="C37" s="447">
        <f t="shared" si="0"/>
        <v>259863.64217494545</v>
      </c>
      <c r="D37" s="447">
        <f ca="1">SUMIF(G:G,30,K:K)</f>
        <v>167960.87989959895</v>
      </c>
      <c r="E37" s="447">
        <f t="shared" ca="1" si="1"/>
        <v>3330712.7755422886</v>
      </c>
      <c r="F37" s="431"/>
      <c r="G37" s="459">
        <v>3</v>
      </c>
      <c r="H37" s="459">
        <v>30</v>
      </c>
      <c r="I37" s="444">
        <f t="shared" ca="1" si="5"/>
        <v>4021450.642554455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16756.044343976897</v>
      </c>
      <c r="L37" s="444">
        <f t="shared" ca="1" si="3"/>
        <v>4038206.6868984317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3330712.7755422886</v>
      </c>
      <c r="C38" s="447">
        <f t="shared" si="0"/>
        <v>259863.64217494545</v>
      </c>
      <c r="D38" s="447">
        <f ca="1">SUMIF(G:G,31,K:K)</f>
        <v>163258.96016101848</v>
      </c>
      <c r="E38" s="447">
        <f t="shared" ca="1" si="1"/>
        <v>3234108.0935283615</v>
      </c>
      <c r="F38" s="431"/>
      <c r="G38" s="459">
        <v>3</v>
      </c>
      <c r="H38" s="459">
        <v>31</v>
      </c>
      <c r="I38" s="444">
        <f t="shared" ca="1" si="5"/>
        <v>4038206.6868984317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16825.861195410132</v>
      </c>
      <c r="L38" s="444">
        <f t="shared" ca="1" si="3"/>
        <v>4055032.5480938419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3234108.0935283615</v>
      </c>
      <c r="C39" s="447">
        <f t="shared" si="0"/>
        <v>259863.64217494545</v>
      </c>
      <c r="D39" s="447">
        <f ca="1">SUMIF(G:G,32,K:K)</f>
        <v>158316.48128492467</v>
      </c>
      <c r="E39" s="447">
        <f t="shared" ca="1" si="1"/>
        <v>3132560.9326383406</v>
      </c>
      <c r="F39" s="431"/>
      <c r="G39" s="459">
        <v>3</v>
      </c>
      <c r="H39" s="459">
        <v>32</v>
      </c>
      <c r="I39" s="444">
        <f t="shared" ca="1" si="5"/>
        <v>4055032.5480938419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16895.968950391009</v>
      </c>
      <c r="L39" s="444">
        <f t="shared" ca="1" si="3"/>
        <v>4071928.5170442327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3132560.9326383406</v>
      </c>
      <c r="C40" s="447">
        <f t="shared" si="0"/>
        <v>259863.64217494545</v>
      </c>
      <c r="D40" s="447">
        <f ca="1">SUMIF(G:G,33,K:K)</f>
        <v>153121.13580928947</v>
      </c>
      <c r="E40" s="447">
        <f t="shared" ca="1" si="1"/>
        <v>3025818.4262726847</v>
      </c>
      <c r="F40" s="431"/>
      <c r="G40" s="459">
        <v>3</v>
      </c>
      <c r="H40" s="459">
        <v>33</v>
      </c>
      <c r="I40" s="444">
        <f t="shared" ca="1" si="5"/>
        <v>4071928.5170442327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16966.368821017633</v>
      </c>
      <c r="L40" s="444">
        <f t="shared" ca="1" si="3"/>
        <v>4088894.8858652501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3025818.4262726847</v>
      </c>
      <c r="C41" s="447">
        <f t="shared" si="0"/>
        <v>259863.64217494545</v>
      </c>
      <c r="D41" s="447">
        <f ca="1">SUMIF(G:G,34,K:K)</f>
        <v>147659.98659896944</v>
      </c>
      <c r="E41" s="447">
        <f t="shared" ca="1" si="1"/>
        <v>2913614.7706967089</v>
      </c>
      <c r="F41" s="431"/>
      <c r="G41" s="459">
        <v>3</v>
      </c>
      <c r="H41" s="459">
        <v>34</v>
      </c>
      <c r="I41" s="444">
        <f t="shared" ca="1" si="5"/>
        <v>4088894.8858652501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17037.062024438543</v>
      </c>
      <c r="L41" s="444">
        <f t="shared" ca="1" si="3"/>
        <v>4105931.9478896889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2913614.7706967089</v>
      </c>
      <c r="C42" s="447">
        <f t="shared" si="0"/>
        <v>259863.64217494545</v>
      </c>
      <c r="D42" s="447">
        <f ca="1">SUMIF(G:G,35,K:K)</f>
        <v>141919.43463043417</v>
      </c>
      <c r="E42" s="447">
        <f t="shared" ca="1" si="1"/>
        <v>2795670.5631521977</v>
      </c>
      <c r="F42" s="431"/>
      <c r="G42" s="459">
        <v>3</v>
      </c>
      <c r="H42" s="459">
        <v>35</v>
      </c>
      <c r="I42" s="444">
        <f t="shared" ca="1" si="5"/>
        <v>4105931.9478896889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17108.049782873702</v>
      </c>
      <c r="L42" s="444">
        <f t="shared" ca="1" si="3"/>
        <v>4123039.9976725625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2795670.5631521977</v>
      </c>
      <c r="C43" s="447">
        <f t="shared" si="0"/>
        <v>259863.64217494545</v>
      </c>
      <c r="D43" s="447">
        <f ca="1">SUMIF(G:G,36,K:K)</f>
        <v>135885.18512829987</v>
      </c>
      <c r="E43" s="447">
        <f t="shared" ca="1" si="1"/>
        <v>2671692.1061055525</v>
      </c>
      <c r="F43" s="431"/>
      <c r="G43" s="459">
        <v>3</v>
      </c>
      <c r="H43" s="459">
        <v>36</v>
      </c>
      <c r="I43" s="444">
        <f t="shared" ca="1" si="5"/>
        <v>4123039.9976725625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17179.333323635678</v>
      </c>
      <c r="L43" s="444">
        <f t="shared" ca="1" si="3"/>
        <v>4140219.3309961981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2671692.1061055525</v>
      </c>
      <c r="C44" s="447">
        <f t="shared" si="0"/>
        <v>259863.64217494545</v>
      </c>
      <c r="D44" s="447">
        <f ca="1">SUMIF(G:G,37,K:K)</f>
        <v>129542.21196934453</v>
      </c>
      <c r="E44" s="447">
        <f t="shared" ca="1" si="1"/>
        <v>2541370.6758999513</v>
      </c>
      <c r="F44" s="431"/>
      <c r="G44" s="459">
        <v>4</v>
      </c>
      <c r="H44" s="459">
        <v>37</v>
      </c>
      <c r="I44" s="444">
        <f t="shared" ca="1" si="5"/>
        <v>4140219.3309961981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17250.913879150827</v>
      </c>
      <c r="L44" s="444">
        <f t="shared" ca="1" si="3"/>
        <v>4157470.2448753491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2541370.6758999513</v>
      </c>
      <c r="C45" s="447">
        <f t="shared" si="0"/>
        <v>259863.64217494545</v>
      </c>
      <c r="D45" s="447">
        <f ca="1">SUMIF(G:G,38,K:K)</f>
        <v>122874.72026536411</v>
      </c>
      <c r="E45" s="447">
        <f t="shared" ca="1" si="1"/>
        <v>2404381.7539903698</v>
      </c>
      <c r="F45" s="431"/>
      <c r="G45" s="459">
        <v>4</v>
      </c>
      <c r="H45" s="459">
        <v>38</v>
      </c>
      <c r="I45" s="444">
        <f t="shared" ca="1" si="5"/>
        <v>4157470.2448753491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17322.792686980622</v>
      </c>
      <c r="L45" s="444">
        <f t="shared" ca="1" si="3"/>
        <v>4174793.0375623298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2404381.7539903698</v>
      </c>
      <c r="C46" s="447">
        <f t="shared" si="0"/>
        <v>259863.64217494545</v>
      </c>
      <c r="D46" s="447">
        <f ca="1">SUMIF(G:G,39,K:K)</f>
        <v>115866.10703169735</v>
      </c>
      <c r="E46" s="447">
        <f t="shared" ca="1" si="1"/>
        <v>2260384.218847122</v>
      </c>
      <c r="F46" s="431"/>
      <c r="G46" s="459">
        <v>4</v>
      </c>
      <c r="H46" s="459">
        <v>39</v>
      </c>
      <c r="I46" s="444">
        <f t="shared" ca="1" si="5"/>
        <v>4174793.0375623298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17394.970989843041</v>
      </c>
      <c r="L46" s="444">
        <f t="shared" ca="1" si="3"/>
        <v>4192188.0085521727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2260384.218847122</v>
      </c>
      <c r="C47" s="447">
        <f t="shared" si="0"/>
        <v>259863.64217494545</v>
      </c>
      <c r="D47" s="447">
        <f ca="1">SUMIF(G:G,40,K:K)</f>
        <v>108498.91984347715</v>
      </c>
      <c r="E47" s="447">
        <f t="shared" ca="1" si="1"/>
        <v>2109019.4965156536</v>
      </c>
      <c r="F47" s="431"/>
      <c r="G47" s="459">
        <v>4</v>
      </c>
      <c r="H47" s="459">
        <v>40</v>
      </c>
      <c r="I47" s="444">
        <f t="shared" ca="1" si="5"/>
        <v>4192188.0085521727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17467.450035634054</v>
      </c>
      <c r="L47" s="444">
        <f t="shared" ca="1" si="3"/>
        <v>4209655.4585878067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2109019.4965156536</v>
      </c>
      <c r="C48" s="447">
        <f t="shared" si="0"/>
        <v>259863.64217494545</v>
      </c>
      <c r="D48" s="447">
        <f ca="1">SUMIF(G:G,41,K:K)</f>
        <v>100754.81337665764</v>
      </c>
      <c r="E48" s="447">
        <f t="shared" ca="1" si="1"/>
        <v>1949910.6677173658</v>
      </c>
      <c r="F48" s="431"/>
      <c r="G48" s="459">
        <v>4</v>
      </c>
      <c r="H48" s="459">
        <v>41</v>
      </c>
      <c r="I48" s="444">
        <f t="shared" ca="1" si="5"/>
        <v>4209655.4585878067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17540.231077449193</v>
      </c>
      <c r="L48" s="444">
        <f t="shared" ca="1" si="3"/>
        <v>4227195.6896652561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1949910.6677173658</v>
      </c>
      <c r="C49" s="447">
        <f t="shared" si="0"/>
        <v>259863.64217494545</v>
      </c>
      <c r="D49" s="447">
        <f ca="1">SUMIF(G:G,42,K:K)</f>
        <v>92614.503725597431</v>
      </c>
      <c r="E49" s="447">
        <f t="shared" ca="1" si="1"/>
        <v>1782661.5292680177</v>
      </c>
      <c r="F49" s="431"/>
      <c r="G49" s="459">
        <v>4</v>
      </c>
      <c r="H49" s="459">
        <v>42</v>
      </c>
      <c r="I49" s="444">
        <f t="shared" ca="1" si="5"/>
        <v>4227195.6896652561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17613.315373605234</v>
      </c>
      <c r="L49" s="444">
        <f t="shared" ca="1" si="3"/>
        <v>4244809.0050388612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1782661.5292680177</v>
      </c>
      <c r="C50" s="447">
        <f t="shared" si="0"/>
        <v>259863.64217494545</v>
      </c>
      <c r="D50" s="447">
        <f ca="1">SUMIF(G:G,43,K:K)</f>
        <v>84057.720383444001</v>
      </c>
      <c r="E50" s="447">
        <f t="shared" ca="1" si="1"/>
        <v>1606855.6074765164</v>
      </c>
      <c r="F50" s="431"/>
      <c r="G50" s="459">
        <v>4</v>
      </c>
      <c r="H50" s="459">
        <v>43</v>
      </c>
      <c r="I50" s="444">
        <f t="shared" ca="1" si="5"/>
        <v>4244809.0050388612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17686.704187661922</v>
      </c>
      <c r="L50" s="444">
        <f t="shared" ca="1" si="3"/>
        <v>4262495.7092265235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1606855.6074765164</v>
      </c>
      <c r="C51" s="447">
        <f t="shared" si="0"/>
        <v>259863.64217494545</v>
      </c>
      <c r="D51" s="447">
        <f ca="1">SUMIF(G:G,44,K:K)</f>
        <v>75063.155765743242</v>
      </c>
      <c r="E51" s="447">
        <f t="shared" ca="1" si="1"/>
        <v>1422055.1210673142</v>
      </c>
      <c r="F51" s="431"/>
      <c r="G51" s="459">
        <v>4</v>
      </c>
      <c r="H51" s="459">
        <v>44</v>
      </c>
      <c r="I51" s="444">
        <f t="shared" ca="1" si="5"/>
        <v>4262495.7092265235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17760.398788443847</v>
      </c>
      <c r="L51" s="444">
        <f t="shared" ca="1" si="3"/>
        <v>4280256.1080149673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1422055.1210673142</v>
      </c>
      <c r="C52" s="447">
        <f t="shared" si="0"/>
        <v>259863.64217494545</v>
      </c>
      <c r="D52" s="447">
        <f ca="1">SUMIF(G:G,45,K:K)</f>
        <v>65608.412151580967</v>
      </c>
      <c r="E52" s="447">
        <f t="shared" ca="1" si="1"/>
        <v>1227799.8910439496</v>
      </c>
      <c r="F52" s="431"/>
      <c r="G52" s="459">
        <v>4</v>
      </c>
      <c r="H52" s="459">
        <v>45</v>
      </c>
      <c r="I52" s="444">
        <f t="shared" ca="1" si="5"/>
        <v>4280256.1080149673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17834.400450062363</v>
      </c>
      <c r="L52" s="444">
        <f t="shared" ca="1" si="3"/>
        <v>4298090.5084650293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1227799.8910439496</v>
      </c>
      <c r="C53" s="447">
        <f t="shared" si="0"/>
        <v>259863.64217494545</v>
      </c>
      <c r="D53" s="447">
        <f ca="1">SUMIF(G:G,46,K:K)</f>
        <v>55669.945910132978</v>
      </c>
      <c r="E53" s="447">
        <f t="shared" ca="1" si="1"/>
        <v>1023606.1947791371</v>
      </c>
      <c r="F53" s="431"/>
      <c r="G53" s="459">
        <v>4</v>
      </c>
      <c r="H53" s="459">
        <v>46</v>
      </c>
      <c r="I53" s="444">
        <f t="shared" ca="1" si="5"/>
        <v>4298090.5084650293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17908.710451937623</v>
      </c>
      <c r="L53" s="444">
        <f t="shared" ca="1" si="3"/>
        <v>4315999.2189169666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1023606.1947791371</v>
      </c>
      <c r="C54" s="447">
        <f t="shared" si="0"/>
        <v>259863.64217494545</v>
      </c>
      <c r="D54" s="447">
        <f ca="1">SUMIF(G:G,47,K:K)</f>
        <v>45223.008873738981</v>
      </c>
      <c r="E54" s="447">
        <f t="shared" ca="1" si="1"/>
        <v>808965.56147793063</v>
      </c>
      <c r="F54" s="431"/>
      <c r="G54" s="459">
        <v>4</v>
      </c>
      <c r="H54" s="459">
        <v>47</v>
      </c>
      <c r="I54" s="444">
        <f t="shared" ca="1" si="5"/>
        <v>4315999.2189169666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17983.330078820694</v>
      </c>
      <c r="L54" s="444">
        <f t="shared" ca="1" si="3"/>
        <v>4333982.5489957873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808965.56147793063</v>
      </c>
      <c r="C55" s="447">
        <f t="shared" si="0"/>
        <v>259863.64217494545</v>
      </c>
      <c r="D55" s="447">
        <f ca="1">SUMIF(G:G,48,K:K)</f>
        <v>34241.586711512129</v>
      </c>
      <c r="E55" s="447">
        <f t="shared" ca="1" si="1"/>
        <v>583343.50601449737</v>
      </c>
      <c r="F55" s="431"/>
      <c r="G55" s="459">
        <v>4</v>
      </c>
      <c r="H55" s="459">
        <v>48</v>
      </c>
      <c r="I55" s="444">
        <f t="shared" ca="1" si="5"/>
        <v>4333982.5489957873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18058.260620815781</v>
      </c>
      <c r="L55" s="444">
        <f t="shared" ca="1" si="3"/>
        <v>4352040.809616603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583343.50601449737</v>
      </c>
      <c r="C56" s="447">
        <f t="shared" si="0"/>
        <v>259863.64217494545</v>
      </c>
      <c r="D56" s="447">
        <f ca="1">SUMIF(G:G,49,K:K)</f>
        <v>22698.334150025217</v>
      </c>
      <c r="E56" s="447">
        <f t="shared" ca="1" si="1"/>
        <v>346178.19798957714</v>
      </c>
      <c r="F56" s="431"/>
      <c r="G56" s="459">
        <f>G55+1</f>
        <v>5</v>
      </c>
      <c r="H56" s="459">
        <v>49</v>
      </c>
      <c r="I56" s="444">
        <f t="shared" ca="1" si="5"/>
        <v>4352040.809616603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18133.503373402513</v>
      </c>
      <c r="L56" s="444">
        <f t="shared" ca="1" si="3"/>
        <v>4370174.3129900051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346178.19798957714</v>
      </c>
      <c r="C57" s="447">
        <f t="shared" si="0"/>
        <v>259863.64217494545</v>
      </c>
      <c r="D57" s="447">
        <f ca="1">SUMIF(G:G,50,K:K)</f>
        <v>10564.506879764447</v>
      </c>
      <c r="E57" s="447">
        <f t="shared" ca="1" si="1"/>
        <v>96879.06269439614</v>
      </c>
      <c r="F57" s="431"/>
      <c r="G57" s="459">
        <f t="shared" ref="G57:G67" si="8">G56</f>
        <v>5</v>
      </c>
      <c r="H57" s="459">
        <v>50</v>
      </c>
      <c r="I57" s="444">
        <f t="shared" ca="1" si="5"/>
        <v>4370174.3129900051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18209.059637458355</v>
      </c>
      <c r="L57" s="444">
        <f t="shared" ca="1" si="3"/>
        <v>4388383.3726274632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96879.06269439614</v>
      </c>
      <c r="C58" s="447">
        <f t="shared" si="0"/>
        <v>259863.64217494545</v>
      </c>
      <c r="D58" s="447">
        <f ca="1">SUMIF(G:G,51,K:K)</f>
        <v>-2190.1100222119881</v>
      </c>
      <c r="E58" s="447">
        <f t="shared" ca="1" si="1"/>
        <v>-165174.68950276132</v>
      </c>
      <c r="F58" s="431"/>
      <c r="G58" s="459">
        <f t="shared" si="8"/>
        <v>5</v>
      </c>
      <c r="H58" s="459">
        <v>51</v>
      </c>
      <c r="I58" s="444">
        <f t="shared" ca="1" si="5"/>
        <v>4388383.3726274632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18284.930719281096</v>
      </c>
      <c r="L58" s="444">
        <f t="shared" ca="1" si="3"/>
        <v>4406668.3033467447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-165174.68950276132</v>
      </c>
      <c r="C59" s="447">
        <f t="shared" si="0"/>
        <v>259863.64217494545</v>
      </c>
      <c r="D59" s="447">
        <f ca="1">SUMIF(G:G,52,K:K)</f>
        <v>-15597.277331647971</v>
      </c>
      <c r="E59" s="447">
        <f t="shared" ca="1" si="1"/>
        <v>-440635.60900935478</v>
      </c>
      <c r="F59" s="431"/>
      <c r="G59" s="459">
        <f t="shared" si="8"/>
        <v>5</v>
      </c>
      <c r="H59" s="459">
        <v>52</v>
      </c>
      <c r="I59" s="444">
        <f t="shared" ca="1" si="5"/>
        <v>4406668.3033467447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18361.117930611435</v>
      </c>
      <c r="L59" s="444">
        <f t="shared" ca="1" si="3"/>
        <v>4425029.4212773563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-440635.60900935478</v>
      </c>
      <c r="C60" s="447">
        <f t="shared" si="0"/>
        <v>259863.64217494545</v>
      </c>
      <c r="D60" s="447">
        <f ca="1">SUMIF(G:G,53,K:K)</f>
        <v>-29690.380765852635</v>
      </c>
      <c r="E60" s="447">
        <f t="shared" ca="1" si="1"/>
        <v>-730189.63195015292</v>
      </c>
      <c r="F60" s="431"/>
      <c r="G60" s="459">
        <f t="shared" si="8"/>
        <v>5</v>
      </c>
      <c r="H60" s="459">
        <v>53</v>
      </c>
      <c r="I60" s="444">
        <f t="shared" ca="1" si="5"/>
        <v>4425029.4212773563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18437.622588655649</v>
      </c>
      <c r="L60" s="444">
        <f t="shared" ca="1" si="3"/>
        <v>4443467.0438660122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-730189.63195015292</v>
      </c>
      <c r="C61" s="447">
        <f t="shared" si="0"/>
        <v>259863.64217494545</v>
      </c>
      <c r="D61" s="447">
        <f ca="1">SUMIF(G:G,54,K:K)</f>
        <v>-44504.514118794774</v>
      </c>
      <c r="E61" s="447">
        <f t="shared" ca="1" si="1"/>
        <v>-1034557.7882438932</v>
      </c>
      <c r="F61" s="431"/>
      <c r="G61" s="459">
        <f t="shared" si="8"/>
        <v>5</v>
      </c>
      <c r="H61" s="459">
        <v>54</v>
      </c>
      <c r="I61" s="444">
        <f t="shared" ca="1" si="5"/>
        <v>4443467.0438660122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18514.446016108384</v>
      </c>
      <c r="L61" s="444">
        <f t="shared" ca="1" si="3"/>
        <v>4461981.4898821209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-1034557.7882438932</v>
      </c>
      <c r="C62" s="447">
        <f t="shared" si="0"/>
        <v>259863.64217494545</v>
      </c>
      <c r="D62" s="447">
        <f ca="1">SUMIF(G:G,55,K:K)</f>
        <v>-60076.566649546534</v>
      </c>
      <c r="E62" s="447">
        <f t="shared" ca="1" si="1"/>
        <v>-1354497.9970683854</v>
      </c>
      <c r="F62" s="431"/>
      <c r="G62" s="459">
        <f t="shared" si="8"/>
        <v>5</v>
      </c>
      <c r="H62" s="459">
        <v>55</v>
      </c>
      <c r="I62" s="444">
        <f t="shared" ca="1" si="5"/>
        <v>4461981.4898821209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18591.589541175505</v>
      </c>
      <c r="L62" s="444">
        <f t="shared" ca="1" si="3"/>
        <v>4480573.0794232963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-1354497.9970683854</v>
      </c>
      <c r="C63" s="447">
        <f t="shared" si="0"/>
        <v>259863.64217494545</v>
      </c>
      <c r="D63" s="447">
        <f ca="1">SUMIF(G:G,56,K:K)</f>
        <v>-76445.314941685632</v>
      </c>
      <c r="E63" s="447">
        <f t="shared" ca="1" si="1"/>
        <v>-1690806.9541850165</v>
      </c>
      <c r="F63" s="431"/>
      <c r="G63" s="459">
        <f t="shared" si="8"/>
        <v>5</v>
      </c>
      <c r="H63" s="459">
        <v>56</v>
      </c>
      <c r="I63" s="444">
        <f t="shared" ca="1" si="5"/>
        <v>4480573.0794232963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18669.054497597066</v>
      </c>
      <c r="L63" s="444">
        <f t="shared" ca="1" si="3"/>
        <v>4499242.1339208931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-1690806.9541850165</v>
      </c>
      <c r="C64" s="447">
        <f t="shared" si="0"/>
        <v>259863.64217494545</v>
      </c>
      <c r="D64" s="447">
        <f ca="1">SUMIF(G:G,57,K:K)</f>
        <v>-93651.519462398952</v>
      </c>
      <c r="E64" s="447">
        <f t="shared" ca="1" si="1"/>
        <v>-2044322.1158223609</v>
      </c>
      <c r="F64" s="431"/>
      <c r="G64" s="459">
        <f t="shared" si="8"/>
        <v>5</v>
      </c>
      <c r="H64" s="459">
        <v>57</v>
      </c>
      <c r="I64" s="444">
        <f t="shared" ca="1" si="5"/>
        <v>4499242.1339208931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18746.842224670389</v>
      </c>
      <c r="L64" s="444">
        <f t="shared" ca="1" si="3"/>
        <v>4517988.9761455636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-2044322.1158223609</v>
      </c>
      <c r="C65" s="447">
        <f t="shared" si="0"/>
        <v>259863.64217494545</v>
      </c>
      <c r="D65" s="447">
        <f ca="1">SUMIF(G:G,58,K:K)</f>
        <v>-111738.0260617332</v>
      </c>
      <c r="E65" s="447">
        <f t="shared" ca="1" si="1"/>
        <v>-2415923.7840590393</v>
      </c>
      <c r="F65" s="431"/>
      <c r="G65" s="459">
        <f t="shared" si="8"/>
        <v>5</v>
      </c>
      <c r="H65" s="459">
        <v>58</v>
      </c>
      <c r="I65" s="444">
        <f t="shared" ca="1" si="5"/>
        <v>4517988.9761455636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18824.954067273182</v>
      </c>
      <c r="L65" s="444">
        <f t="shared" ca="1" si="3"/>
        <v>4536813.9302128367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-2415923.7840590393</v>
      </c>
      <c r="C66" s="447">
        <f t="shared" si="0"/>
        <v>259863.64217494545</v>
      </c>
      <c r="D66" s="447">
        <f ca="1">SUMIF(G:G,59,K:K)</f>
        <v>-130749.87266473984</v>
      </c>
      <c r="E66" s="447">
        <f t="shared" ca="1" si="1"/>
        <v>-2806537.2988987244</v>
      </c>
      <c r="F66" s="431"/>
      <c r="G66" s="459">
        <f t="shared" si="8"/>
        <v>5</v>
      </c>
      <c r="H66" s="459">
        <v>59</v>
      </c>
      <c r="I66" s="444">
        <f t="shared" ca="1" si="5"/>
        <v>4536813.9302128367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18903.391375886818</v>
      </c>
      <c r="L66" s="444">
        <f t="shared" ca="1" si="3"/>
        <v>4555717.3215887239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-2806537.2988987244</v>
      </c>
      <c r="C67" s="447">
        <f t="shared" si="0"/>
        <v>259863.64217494545</v>
      </c>
      <c r="D67" s="447">
        <f t="shared" ref="D67:D71" ca="1" si="9">SUMIF(G:G,60,K:K)</f>
        <v>-150734.40142219281</v>
      </c>
      <c r="E67" s="447">
        <f t="shared" ca="1" si="1"/>
        <v>-3217135.3424958629</v>
      </c>
      <c r="F67" s="431"/>
      <c r="G67" s="459">
        <f t="shared" si="8"/>
        <v>5</v>
      </c>
      <c r="H67" s="459">
        <v>60</v>
      </c>
      <c r="I67" s="444">
        <f t="shared" ca="1" si="5"/>
        <v>4555717.3215887239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18982.155506619682</v>
      </c>
      <c r="L67" s="444">
        <f t="shared" ca="1" si="3"/>
        <v>4574699.4770953432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-3217135.3424958629</v>
      </c>
      <c r="C68" s="447">
        <f t="shared" si="0"/>
        <v>259863.64217494545</v>
      </c>
      <c r="D68" s="447">
        <f t="shared" ca="1" si="9"/>
        <v>-150734.40142219281</v>
      </c>
      <c r="E68" s="447">
        <f t="shared" ca="1" si="1"/>
        <v>-3627733.3860930013</v>
      </c>
      <c r="F68" s="431"/>
      <c r="G68" s="459">
        <f>G67+1</f>
        <v>6</v>
      </c>
      <c r="H68" s="459">
        <v>61</v>
      </c>
      <c r="I68" s="444">
        <f t="shared" ca="1" si="5"/>
        <v>4574699.4770953432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19061.247821230598</v>
      </c>
      <c r="L68" s="444">
        <f t="shared" ca="1" si="3"/>
        <v>4593760.7249165736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-3627733.3860930013</v>
      </c>
      <c r="C69" s="447">
        <f t="shared" si="0"/>
        <v>259863.64217494545</v>
      </c>
      <c r="D69" s="447">
        <f t="shared" ca="1" si="9"/>
        <v>-150734.40142219281</v>
      </c>
      <c r="E69" s="447">
        <f t="shared" ca="1" si="1"/>
        <v>-4038331.4296901398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4593760.7249165736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19140.669687152389</v>
      </c>
      <c r="L69" s="444">
        <f t="shared" ca="1" si="3"/>
        <v>4612901.3946037265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-4038331.4296901398</v>
      </c>
      <c r="C70" s="447">
        <f t="shared" si="0"/>
        <v>259863.64217494545</v>
      </c>
      <c r="D70" s="447">
        <f t="shared" ca="1" si="9"/>
        <v>-150734.40142219281</v>
      </c>
      <c r="E70" s="447">
        <f t="shared" ca="1" si="1"/>
        <v>-4448929.4732872788</v>
      </c>
      <c r="F70" s="431"/>
      <c r="G70" s="459">
        <f t="shared" si="10"/>
        <v>6</v>
      </c>
      <c r="H70" s="459">
        <v>63</v>
      </c>
      <c r="I70" s="444">
        <f t="shared" ca="1" si="5"/>
        <v>4612901.3946037265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19220.422477515527</v>
      </c>
      <c r="L70" s="444">
        <f t="shared" ca="1" si="3"/>
        <v>4632121.8170812419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-4448929.4732872788</v>
      </c>
      <c r="C71" s="447">
        <f t="shared" si="0"/>
        <v>259863.64217494545</v>
      </c>
      <c r="D71" s="447">
        <f t="shared" ca="1" si="9"/>
        <v>-150734.40142219281</v>
      </c>
      <c r="E71" s="447">
        <f t="shared" ca="1" si="1"/>
        <v>-4859527.5168844163</v>
      </c>
      <c r="F71" s="431"/>
      <c r="G71" s="459">
        <f t="shared" si="10"/>
        <v>6</v>
      </c>
      <c r="H71" s="459">
        <v>64</v>
      </c>
      <c r="I71" s="444">
        <f t="shared" ca="1" si="5"/>
        <v>4632121.8170812419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19300.507571171842</v>
      </c>
      <c r="L71" s="444">
        <f t="shared" ca="1" si="3"/>
        <v>4651422.3246524138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4651422.3246524138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19380.92635271839</v>
      </c>
      <c r="L72" s="444">
        <f t="shared" ca="1" si="3"/>
        <v>4670803.2510051327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4670803.2510051327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19461.680212521387</v>
      </c>
      <c r="L73" s="444">
        <f t="shared" ca="1" si="3"/>
        <v>4690264.9312176537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4690264.9312176537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19542.770546740223</v>
      </c>
      <c r="L74" s="444">
        <f t="shared" ca="1" si="3"/>
        <v>4709807.7017643936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4709807.7017643936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19526.702074374229</v>
      </c>
      <c r="L75" s="444">
        <f t="shared" ca="1" si="3"/>
        <v>4705935.1999241887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4705935.1999241887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19510.56665004004</v>
      </c>
      <c r="L76" s="444">
        <f t="shared" ca="1" si="3"/>
        <v>4702046.5626596501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4702046.5626596501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19494.363994771131</v>
      </c>
      <c r="L77" s="444">
        <f t="shared" ca="1" si="3"/>
        <v>4698141.7227398418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4698141.7227398418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19478.093828438596</v>
      </c>
      <c r="L78" s="444">
        <f t="shared" ca="1" si="3"/>
        <v>4694220.6126537016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4694220.6126537016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19461.755869746343</v>
      </c>
      <c r="L79" s="444">
        <f t="shared" ca="1" si="3"/>
        <v>4690283.1646088688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4690283.1646088688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19445.349836226207</v>
      </c>
      <c r="L80" s="444">
        <f t="shared" ca="1" si="3"/>
        <v>4686329.3105305163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4686329.3105305163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19428.875444233072</v>
      </c>
      <c r="L81" s="444">
        <f t="shared" ca="1" si="3"/>
        <v>4682358.9820601707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4682358.9820601707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19412.332408939965</v>
      </c>
      <c r="L82" s="444">
        <f t="shared" ca="1" si="3"/>
        <v>4678372.1105545321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4678372.1105545321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19395.720444333139</v>
      </c>
      <c r="L83" s="444">
        <f t="shared" ca="1" si="3"/>
        <v>4674368.627084286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4674368.627084286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19379.039263207113</v>
      </c>
      <c r="L84" s="444">
        <f t="shared" ca="1" si="3"/>
        <v>4670348.4624329144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4670348.4624329144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19362.288577159732</v>
      </c>
      <c r="L85" s="444">
        <f t="shared" ca="1" si="3"/>
        <v>4666311.5470954953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4666311.5470954953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19345.468096587152</v>
      </c>
      <c r="L86" s="444">
        <f t="shared" ca="1" si="3"/>
        <v>4662257.8112775031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4662257.8112775031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19328.577530678849</v>
      </c>
      <c r="L87" s="444">
        <f t="shared" ca="1" si="3"/>
        <v>4658187.1848936034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4658187.1848936034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19311.616587412602</v>
      </c>
      <c r="L88" s="444">
        <f t="shared" ca="1" si="3"/>
        <v>4654099.597566437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4654099.597566437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19294.584973549408</v>
      </c>
      <c r="L89" s="444">
        <f t="shared" ca="1" si="3"/>
        <v>4649994.9786254074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4649994.9786254074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19277.482394628452</v>
      </c>
      <c r="L90" s="444">
        <f t="shared" ca="1" si="3"/>
        <v>4645873.2571054567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4645873.2571054567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19260.30855496199</v>
      </c>
      <c r="L91" s="444">
        <f t="shared" ca="1" si="3"/>
        <v>4641734.3617458399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4641734.3617458399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19243.063157630255</v>
      </c>
      <c r="L92" s="444">
        <f t="shared" ca="1" si="3"/>
        <v>4637578.2209888911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4637578.2209888911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19225.745904476302</v>
      </c>
      <c r="L93" s="444">
        <f t="shared" ca="1" si="3"/>
        <v>4633404.7629787885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4633404.7629787885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19208.356496100874</v>
      </c>
      <c r="L94" s="444">
        <f t="shared" ca="1" si="3"/>
        <v>4629213.9155603107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4629213.9155603107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19190.894631857216</v>
      </c>
      <c r="L95" s="444">
        <f t="shared" ca="1" si="3"/>
        <v>4625005.6062775888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4625005.6062775888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19173.360009845874</v>
      </c>
      <c r="L96" s="444">
        <f t="shared" ca="1" si="3"/>
        <v>4620779.762372856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4620779.762372856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19155.752326909489</v>
      </c>
      <c r="L97" s="444">
        <f t="shared" ca="1" si="3"/>
        <v>4616536.3107851865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4616536.3107851865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19138.071278627533</v>
      </c>
      <c r="L98" s="444">
        <f t="shared" ca="1" si="3"/>
        <v>4612275.1781492354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4612275.1781492354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19120.316559311068</v>
      </c>
      <c r="L99" s="444">
        <f t="shared" ca="1" si="3"/>
        <v>4607996.2907939674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4607996.2907939674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19102.487861997452</v>
      </c>
      <c r="L100" s="444">
        <f t="shared" ca="1" si="3"/>
        <v>4603699.5747413859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4603699.5747413859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19084.584878445028</v>
      </c>
      <c r="L101" s="444">
        <f t="shared" ca="1" si="3"/>
        <v>4599384.9557052515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4599384.9557052515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19066.607299127802</v>
      </c>
      <c r="L102" s="444">
        <f t="shared" ca="1" si="3"/>
        <v>4595052.3590898002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4595052.3590898002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19048.554813230086</v>
      </c>
      <c r="L103" s="444">
        <f t="shared" ca="1" si="3"/>
        <v>4590701.7099884516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4590701.7099884516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19030.427108641135</v>
      </c>
      <c r="L104" s="444">
        <f t="shared" ca="1" si="3"/>
        <v>4586332.9331825133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4586332.9331825133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19019.490123616397</v>
      </c>
      <c r="L105" s="444">
        <f t="shared" ca="1" si="3"/>
        <v>4583697.1197915515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4583697.1197915515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19008.507567820721</v>
      </c>
      <c r="L106" s="444">
        <f t="shared" ca="1" si="3"/>
        <v>4581050.3238447942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4581050.3238447942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18997.479251375898</v>
      </c>
      <c r="L107" s="444">
        <f t="shared" ca="1" si="3"/>
        <v>4578392.4995815922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4578392.4995815922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18986.404983612556</v>
      </c>
      <c r="L108" s="444">
        <f t="shared" ca="1" si="3"/>
        <v>4575723.6010506265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4575723.6010506265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18975.284573066867</v>
      </c>
      <c r="L109" s="444">
        <f t="shared" ca="1" si="3"/>
        <v>4573043.5821091151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4573043.5821091151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18964.117827477236</v>
      </c>
      <c r="L110" s="444">
        <f t="shared" ca="1" si="3"/>
        <v>4570352.3964220136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4570352.3964220136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18952.90455378098</v>
      </c>
      <c r="L111" s="444">
        <f t="shared" ca="1" si="3"/>
        <v>4567649.9974612165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4567649.9974612165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18941.644558110991</v>
      </c>
      <c r="L112" s="444">
        <f t="shared" ca="1" si="3"/>
        <v>4564936.3385047494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4564936.3385047494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18930.33764579238</v>
      </c>
      <c r="L113" s="444">
        <f t="shared" ca="1" si="3"/>
        <v>4562211.3726359634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4562211.3726359634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18918.983621339103</v>
      </c>
      <c r="L114" s="444">
        <f t="shared" ca="1" si="3"/>
        <v>4559475.0527427243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4559475.0527427243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18907.582288450609</v>
      </c>
      <c r="L115" s="444">
        <f t="shared" ca="1" si="3"/>
        <v>4556727.3315165965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4556727.3315165965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18896.133450008409</v>
      </c>
      <c r="L116" s="444">
        <f t="shared" ca="1" si="3"/>
        <v>4553968.1614520261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4553968.1614520261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18884.636908072698</v>
      </c>
      <c r="L117" s="444">
        <f t="shared" ca="1" si="3"/>
        <v>4551197.4948455207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4551197.4948455207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18873.092463878926</v>
      </c>
      <c r="L118" s="444">
        <f t="shared" ca="1" si="3"/>
        <v>4548415.2837948212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4548415.2837948212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18861.499917834346</v>
      </c>
      <c r="L119" s="444">
        <f t="shared" ca="1" si="3"/>
        <v>4545621.4801980769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4545621.4801980769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18849.859069514576</v>
      </c>
      <c r="L120" s="444">
        <f t="shared" ca="1" si="3"/>
        <v>4542816.0357530136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4542816.0357530136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18838.169717660145</v>
      </c>
      <c r="L121" s="444">
        <f t="shared" ca="1" si="3"/>
        <v>4539998.9019560954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4539998.9019560954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18826.431660172988</v>
      </c>
      <c r="L122" s="444">
        <f t="shared" ca="1" si="3"/>
        <v>4537170.0301016895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4537170.0301016895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18814.644694112962</v>
      </c>
      <c r="L123" s="444">
        <f t="shared" ca="1" si="3"/>
        <v>4534329.3712812243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4534329.3712812243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18802.808615694357</v>
      </c>
      <c r="L124" s="444">
        <f t="shared" ca="1" si="3"/>
        <v>4531476.8763823407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4531476.8763823407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18790.923220282344</v>
      </c>
      <c r="L125" s="444">
        <f t="shared" ca="1" si="3"/>
        <v>4528612.4960880447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4528612.4960880447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18778.988302389444</v>
      </c>
      <c r="L126" s="444">
        <f t="shared" ca="1" si="3"/>
        <v>4525736.1808758555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4525736.1808758555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18767.003655671986</v>
      </c>
      <c r="L127" s="444">
        <f t="shared" ca="1" si="3"/>
        <v>4522847.8810169492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4522847.8810169492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18754.969072926546</v>
      </c>
      <c r="L128" s="444">
        <f t="shared" ca="1" si="3"/>
        <v>4519947.5465752976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4519947.5465752976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18742.884346086328</v>
      </c>
      <c r="L129" s="444">
        <f t="shared" ca="1" si="3"/>
        <v>4517035.1274068058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4517035.1274068058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18730.749266217616</v>
      </c>
      <c r="L130" s="444">
        <f t="shared" ca="1" si="3"/>
        <v>4514110.5731584448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4514110.5731584448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18718.563623516111</v>
      </c>
      <c r="L131" s="444">
        <f t="shared" ca="1" si="3"/>
        <v>4511173.8332673823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4511173.8332673823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18706.327207303351</v>
      </c>
      <c r="L132" s="444">
        <f t="shared" ca="1" si="3"/>
        <v>4508224.8569601076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4508224.8569601076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18694.039806023036</v>
      </c>
      <c r="L133" s="444">
        <f t="shared" ca="1" si="3"/>
        <v>4505263.5932515524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4505263.5932515524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18681.701207237391</v>
      </c>
      <c r="L134" s="444">
        <f t="shared" ca="1" si="3"/>
        <v>4502289.9909442114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4502289.9909442114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18669.311197623472</v>
      </c>
      <c r="L135" s="444">
        <f t="shared" ca="1" si="3"/>
        <v>4499303.9986272566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4499303.9986272566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18656.869562969492</v>
      </c>
      <c r="L136" s="444">
        <f t="shared" ca="1" si="3"/>
        <v>4496305.5646756478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4496305.5646756478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18644.376088171121</v>
      </c>
      <c r="L137" s="444">
        <f t="shared" ca="1" si="3"/>
        <v>4493294.6372492407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4493294.6372492407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18631.83055722776</v>
      </c>
      <c r="L138" s="444">
        <f t="shared" ca="1" si="3"/>
        <v>4490271.1642918903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4490271.1642918903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18619.232753238801</v>
      </c>
      <c r="L139" s="444">
        <f t="shared" ca="1" si="3"/>
        <v>4487235.0935305506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4487235.0935305506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18606.582458399884</v>
      </c>
      <c r="L140" s="444">
        <f t="shared" ca="1" si="3"/>
        <v>4484186.3724743724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4484186.3724743724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18593.879453999143</v>
      </c>
      <c r="L141" s="444">
        <f t="shared" ca="1" si="3"/>
        <v>4481124.948413793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4481124.948413793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18581.123520413395</v>
      </c>
      <c r="L142" s="444">
        <f t="shared" ca="1" si="3"/>
        <v>4478050.768419628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4478050.768419628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18568.314437104375</v>
      </c>
      <c r="L143" s="444">
        <f t="shared" ca="1" si="3"/>
        <v>4474963.779342154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4474963.779342154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18555.451982614897</v>
      </c>
      <c r="L144" s="444">
        <f t="shared" ca="1" si="3"/>
        <v>4471863.9278101902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4471863.9278101902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18542.53593456505</v>
      </c>
      <c r="L145" s="444">
        <f t="shared" ca="1" si="3"/>
        <v>4468751.1602301765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4468751.1602301765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18529.566069648325</v>
      </c>
      <c r="L146" s="444">
        <f t="shared" ca="1" si="3"/>
        <v>4465625.4227852467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4465625.4227852467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18516.542163627786</v>
      </c>
      <c r="L147" s="444">
        <f t="shared" ca="1" si="3"/>
        <v>4462486.6614342965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4462486.6614342965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18503.463991332159</v>
      </c>
      <c r="L148" s="444">
        <f t="shared" ca="1" si="3"/>
        <v>4459334.82191105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4459334.82191105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18490.331326651965</v>
      </c>
      <c r="L149" s="444">
        <f t="shared" ca="1" si="3"/>
        <v>4456169.8497231239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4456169.8497231239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18477.143942535607</v>
      </c>
      <c r="L150" s="444">
        <f t="shared" ca="1" si="3"/>
        <v>4452991.6901510814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4452991.6901510814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18463.901610985427</v>
      </c>
      <c r="L151" s="444">
        <f t="shared" ca="1" si="3"/>
        <v>4449800.2882474884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4449800.2882474884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18450.604103053793</v>
      </c>
      <c r="L152" s="444">
        <f t="shared" ca="1" si="3"/>
        <v>4446595.588835964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4446595.588835964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18437.251188839105</v>
      </c>
      <c r="L153" s="444">
        <f t="shared" ca="1" si="3"/>
        <v>4443377.5365102245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4443377.5365102245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18423.842637481859</v>
      </c>
      <c r="L154" s="444">
        <f t="shared" ca="1" si="3"/>
        <v>4440146.0756331282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4440146.0756331282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18410.378217160625</v>
      </c>
      <c r="L155" s="444">
        <f t="shared" ca="1" si="3"/>
        <v>4436901.1503357105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4436901.1503357105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18396.857695088049</v>
      </c>
      <c r="L156" s="444">
        <f t="shared" ca="1" si="3"/>
        <v>4433642.7045162199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4433642.7045162199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18383.280837506838</v>
      </c>
      <c r="L157" s="444">
        <f t="shared" ca="1" si="3"/>
        <v>4430370.6818391485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4430370.6818391485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18369.647409685709</v>
      </c>
      <c r="L158" s="444">
        <f t="shared" ca="1" si="3"/>
        <v>4427085.025734256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4427085.025734256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18355.957175915322</v>
      </c>
      <c r="L159" s="444">
        <f t="shared" ca="1" si="3"/>
        <v>4423785.6793955928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4423785.6793955928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18342.209899504225</v>
      </c>
      <c r="L160" s="444">
        <f t="shared" ca="1" si="3"/>
        <v>4420472.5857805191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4420472.5857805191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18328.405342774753</v>
      </c>
      <c r="L161" s="444">
        <f t="shared" ca="1" si="3"/>
        <v>4417145.6876087151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4417145.6876087151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18314.543267058903</v>
      </c>
      <c r="L162" s="444">
        <f t="shared" ca="1" si="3"/>
        <v>4413804.9273611959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4413804.9273611959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18300.623432694239</v>
      </c>
      <c r="L163" s="444">
        <f t="shared" ca="1" si="3"/>
        <v>4410450.2472793115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4410450.2472793115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18286.645599019721</v>
      </c>
      <c r="L164" s="444">
        <f t="shared" ca="1" si="3"/>
        <v>4407081.5893637529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4407081.5893637529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18272.609524371561</v>
      </c>
      <c r="L165" s="444">
        <f t="shared" ca="1" si="3"/>
        <v>4403698.8953735456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4403698.8953735456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18258.51496607903</v>
      </c>
      <c r="L166" s="444">
        <f t="shared" ca="1" si="3"/>
        <v>4400302.1068250462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4400302.1068250462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18244.361680460283</v>
      </c>
      <c r="L167" s="444">
        <f t="shared" ca="1" si="3"/>
        <v>4396891.164990928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4396891.164990928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18230.149422818122</v>
      </c>
      <c r="L168" s="444">
        <f t="shared" ca="1" si="3"/>
        <v>4393466.0108991675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4393466.0108991675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18215.877947435787</v>
      </c>
      <c r="L169" s="444">
        <f t="shared" ca="1" si="3"/>
        <v>4390026.5853320248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4390026.5853320248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18201.547007572692</v>
      </c>
      <c r="L170" s="444">
        <f t="shared" ca="1" si="3"/>
        <v>4386572.8288250193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4386572.8288250193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18187.156355460171</v>
      </c>
      <c r="L171" s="444">
        <f t="shared" ca="1" si="3"/>
        <v>4383104.6816659011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4383104.6816659011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18172.705742297177</v>
      </c>
      <c r="L172" s="444">
        <f t="shared" ca="1" si="3"/>
        <v>4379622.0838936195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4379622.0838936195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18158.194918246005</v>
      </c>
      <c r="L173" s="444">
        <f t="shared" ca="1" si="3"/>
        <v>4376124.9752972871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4376124.9752972871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18143.623632427953</v>
      </c>
      <c r="L174" s="444">
        <f t="shared" ca="1" si="3"/>
        <v>4372613.295415137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4372613.295415137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18128.991632918995</v>
      </c>
      <c r="L175" s="444">
        <f t="shared" ca="1" si="3"/>
        <v>4369086.9835334774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4369086.9835334774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18114.298666745413</v>
      </c>
      <c r="L176" s="444">
        <f t="shared" ca="1" si="3"/>
        <v>4365545.9786856445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4365545.9786856445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18099.544479879441</v>
      </c>
      <c r="L177" s="444">
        <f t="shared" ca="1" si="3"/>
        <v>4361990.2196509456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4361990.2196509456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18084.728817234864</v>
      </c>
      <c r="L178" s="444">
        <f t="shared" ca="1" si="3"/>
        <v>4358419.644953602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4358419.644953602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18069.851422662599</v>
      </c>
      <c r="L179" s="444">
        <f t="shared" ca="1" si="3"/>
        <v>4354834.1928616865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4354834.1928616865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18054.912038946284</v>
      </c>
      <c r="L180" s="444">
        <f t="shared" ca="1" si="3"/>
        <v>4351233.8013860546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4351233.8013860546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18039.910407797819</v>
      </c>
      <c r="L181" s="444">
        <f t="shared" ca="1" si="3"/>
        <v>4347618.4082792737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4347618.4082792737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18024.846269852897</v>
      </c>
      <c r="L182" s="444">
        <f t="shared" ca="1" si="3"/>
        <v>4343987.9510345478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4343987.9510345478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18009.71936466654</v>
      </c>
      <c r="L183" s="444">
        <f t="shared" ca="1" si="3"/>
        <v>4340342.3668846358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4340342.3668846358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17994.529430708571</v>
      </c>
      <c r="L184" s="444">
        <f t="shared" ca="1" si="3"/>
        <v>4336681.5928007662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4336681.5928007662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17979.276205359114</v>
      </c>
      <c r="L185" s="444">
        <f t="shared" ca="1" si="3"/>
        <v>4333005.5654915469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4333005.5654915469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17963.959424904035</v>
      </c>
      <c r="L186" s="444">
        <f t="shared" ca="1" si="3"/>
        <v>4329314.2214018721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4329314.2214018721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17948.578824530392</v>
      </c>
      <c r="L187" s="444">
        <f t="shared" ca="1" si="3"/>
        <v>4325607.4967118241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4325607.4967118241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17933.134138321857</v>
      </c>
      <c r="L188" s="444">
        <f t="shared" ca="1" si="3"/>
        <v>4321885.3273355672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4321885.3273355672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17917.625099254121</v>
      </c>
      <c r="L189" s="444">
        <f t="shared" ca="1" si="3"/>
        <v>4318147.6489202427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4318147.6489202427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17902.051439190269</v>
      </c>
      <c r="L190" s="444">
        <f t="shared" ca="1" si="3"/>
        <v>4314394.3968448546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4314394.3968448546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17886.412888876152</v>
      </c>
      <c r="L191" s="444">
        <f t="shared" ca="1" si="3"/>
        <v>4310625.5062191524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4310625.5062191524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17870.709177935725</v>
      </c>
      <c r="L192" s="444">
        <f t="shared" ca="1" si="3"/>
        <v>4306840.9118825095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4306840.9118825095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17854.94003486638</v>
      </c>
      <c r="L193" s="444">
        <f t="shared" ca="1" si="3"/>
        <v>4303040.5484027974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4303040.5484027974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17839.105187034245</v>
      </c>
      <c r="L194" s="444">
        <f t="shared" ca="1" si="3"/>
        <v>4299224.3500752533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4299224.3500752533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17823.204360669479</v>
      </c>
      <c r="L195" s="444">
        <f t="shared" ca="1" si="3"/>
        <v>4295392.2509213444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4295392.2509213444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17807.237280861526</v>
      </c>
      <c r="L196" s="444">
        <f t="shared" ca="1" si="3"/>
        <v>4291544.1846876275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4291544.1846876275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17791.203671554373</v>
      </c>
      <c r="L197" s="444">
        <f t="shared" ca="1" si="3"/>
        <v>4287680.0848446032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4287680.0848446032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17775.10325554177</v>
      </c>
      <c r="L198" s="444">
        <f t="shared" ca="1" si="3"/>
        <v>4283799.8845855668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4283799.8845855668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17758.935754462451</v>
      </c>
      <c r="L199" s="444">
        <f t="shared" ca="1" si="3"/>
        <v>4279903.5168254506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4279903.5168254506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17742.700888795302</v>
      </c>
      <c r="L200" s="444">
        <f t="shared" ca="1" si="3"/>
        <v>4275990.9141996671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4275990.9141996671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17726.398377854537</v>
      </c>
      <c r="L201" s="444">
        <f t="shared" ca="1" si="3"/>
        <v>4272062.009062943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4272062.009062943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17710.027939784854</v>
      </c>
      <c r="L202" s="444">
        <f t="shared" ca="1" si="3"/>
        <v>4268116.7334881499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4268116.7334881499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17693.589291556549</v>
      </c>
      <c r="L203" s="444">
        <f t="shared" ca="1" si="3"/>
        <v>4264155.0192651283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4264155.0192651283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17677.082148960624</v>
      </c>
      <c r="L204" s="444">
        <f t="shared" ca="1" si="3"/>
        <v>4260176.7978995107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4260176.7978995107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17660.506226603884</v>
      </c>
      <c r="L205" s="444">
        <f t="shared" ca="1" si="3"/>
        <v>4256182.0006115362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4256182.0006115362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17643.861237903991</v>
      </c>
      <c r="L206" s="444">
        <f t="shared" ca="1" si="3"/>
        <v>4252170.5583348619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4252170.5583348619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17627.146895084516</v>
      </c>
      <c r="L207" s="444">
        <f t="shared" ca="1" si="3"/>
        <v>4248142.401715368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4248142.401715368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17610.362909169955</v>
      </c>
      <c r="L208" s="444">
        <f t="shared" ca="1" si="3"/>
        <v>4244097.4611099595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4244097.4611099595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17593.508989980754</v>
      </c>
      <c r="L209" s="444">
        <f t="shared" ca="1" si="3"/>
        <v>4240035.6665853616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4240035.6665853616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17576.584846128262</v>
      </c>
      <c r="L210" s="444">
        <f t="shared" ca="1" si="3"/>
        <v>4235956.9479169119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4235956.9479169119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17559.590185009722</v>
      </c>
      <c r="L211" s="444">
        <f t="shared" ca="1" si="3"/>
        <v>4231861.2345873434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4231861.2345873434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17542.524712803188</v>
      </c>
      <c r="L212" s="444">
        <f t="shared" ca="1" si="3"/>
        <v>4227748.4557855679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4227748.4557855679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17525.388134462457</v>
      </c>
      <c r="L213" s="444">
        <f t="shared" ca="1" si="3"/>
        <v>4223618.5404054523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4223618.5404054523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17508.180153711975</v>
      </c>
      <c r="L214" s="444">
        <f t="shared" ca="1" si="3"/>
        <v>4219471.4170445856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4219471.4170445856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17490.900473041696</v>
      </c>
      <c r="L215" s="444">
        <f t="shared" ca="1" si="3"/>
        <v>4215307.0140030487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4215307.0140030487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17473.548793701957</v>
      </c>
      <c r="L216" s="444">
        <f t="shared" ca="1" si="3"/>
        <v>4211125.2592821717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4211125.2592821717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17456.124815698302</v>
      </c>
      <c r="L217" s="444">
        <f t="shared" ca="1" si="3"/>
        <v>4206926.0805832911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4206926.0805832911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17438.628237786303</v>
      </c>
      <c r="L218" s="444">
        <f t="shared" ca="1" si="3"/>
        <v>4202709.4053064985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4202709.4053064985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17421.058757466333</v>
      </c>
      <c r="L219" s="444">
        <f t="shared" ca="1" si="3"/>
        <v>4198475.1605493864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4198475.1605493864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17403.416070978365</v>
      </c>
      <c r="L220" s="444">
        <f t="shared" ca="1" si="3"/>
        <v>4194223.2731057857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4194223.2731057857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17385.699873296697</v>
      </c>
      <c r="L221" s="444">
        <f t="shared" ca="1" si="3"/>
        <v>4189953.6694645034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4189953.6694645034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17367.909858124687</v>
      </c>
      <c r="L222" s="444">
        <f t="shared" ca="1" si="3"/>
        <v>4185666.2758080494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4185666.2758080494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17350.045717889461</v>
      </c>
      <c r="L223" s="444">
        <f t="shared" ca="1" si="3"/>
        <v>4181361.01801136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4181361.01801136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17332.10714373659</v>
      </c>
      <c r="L224" s="444">
        <f t="shared" ca="1" si="3"/>
        <v>4177037.8216405176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4177037.8216405176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17314.093825524746</v>
      </c>
      <c r="L225" s="444">
        <f t="shared" ca="1" si="3"/>
        <v>4172696.6119514634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4172696.6119514634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17296.005451820351</v>
      </c>
      <c r="L226" s="444">
        <f t="shared" ca="1" si="3"/>
        <v>4168337.3138887049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4168337.3138887049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17277.841709892193</v>
      </c>
      <c r="L227" s="444">
        <f t="shared" ca="1" si="3"/>
        <v>4163959.8520840183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4163959.8520840183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17259.602285705994</v>
      </c>
      <c r="L228" s="444">
        <f t="shared" ca="1" si="3"/>
        <v>4159564.1508551454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4159564.1508551454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17241.286863919027</v>
      </c>
      <c r="L229" s="444">
        <f t="shared" ca="1" si="3"/>
        <v>4155150.1342044855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4155150.1342044855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17222.89512787461</v>
      </c>
      <c r="L230" s="444">
        <f t="shared" ca="1" si="3"/>
        <v>4150717.7258177814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4150717.7258177814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17204.426759596678</v>
      </c>
      <c r="L231" s="444">
        <f t="shared" ca="1" si="3"/>
        <v>4146266.849062799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4146266.849062799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17185.881439784251</v>
      </c>
      <c r="L232" s="444">
        <f t="shared" ca="1" si="3"/>
        <v>4141797.4269880042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4141797.4269880042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17167.258847805941</v>
      </c>
      <c r="L233" s="444">
        <f t="shared" ca="1" si="3"/>
        <v>4137309.3823212315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4137309.3823212315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17148.558661694387</v>
      </c>
      <c r="L234" s="444">
        <f t="shared" ca="1" si="3"/>
        <v>4132802.6374683469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4132802.6374683469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17129.780558140701</v>
      </c>
      <c r="L235" s="444">
        <f t="shared" ca="1" si="3"/>
        <v>4128277.1145119085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4128277.1145119085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17110.92421248887</v>
      </c>
      <c r="L236" s="444">
        <f t="shared" ca="1" si="3"/>
        <v>4123732.7352098185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4123732.7352098185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17091.989298730165</v>
      </c>
      <c r="L237" s="444">
        <f t="shared" ca="1" si="3"/>
        <v>4119169.4209939698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4119169.4209939698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17072.975489497461</v>
      </c>
      <c r="L238" s="444">
        <f t="shared" ca="1" si="3"/>
        <v>4114587.0929688886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4114587.0929688886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17053.882456059622</v>
      </c>
      <c r="L239" s="444">
        <f t="shared" ca="1" si="3"/>
        <v>4109985.6719103693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4109985.6719103693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17034.709868315793</v>
      </c>
      <c r="L240" s="444">
        <f t="shared" ca="1" si="3"/>
        <v>4105365.0782641061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4105365.0782641061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17015.457394789697</v>
      </c>
      <c r="L241" s="444">
        <f t="shared" ca="1" si="3"/>
        <v>4100725.2321443171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4100725.2321443171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16996.124702623911</v>
      </c>
      <c r="L242" s="444">
        <f t="shared" ca="1" si="3"/>
        <v>4096066.0533323623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4096066.0533323623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16976.711457574096</v>
      </c>
      <c r="L243" s="444">
        <f t="shared" ca="1" si="3"/>
        <v>4091387.4612753578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4091387.4612753578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16957.217324003246</v>
      </c>
      <c r="L244" s="444">
        <f t="shared" ca="1" si="3"/>
        <v>4086689.375084782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4086689.375084782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16937.641964875846</v>
      </c>
      <c r="L245" s="444">
        <f t="shared" ca="1" si="3"/>
        <v>4081971.7135350788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4081971.7135350788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16917.985041752087</v>
      </c>
      <c r="L246" s="444">
        <f t="shared" ca="1" si="3"/>
        <v>4077234.3950622519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4077234.3950622519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16898.246214781968</v>
      </c>
      <c r="L247" s="444">
        <f t="shared" ca="1" si="3"/>
        <v>4072477.337762455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4072477.337762455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16878.425142699485</v>
      </c>
      <c r="L248" s="444">
        <f t="shared" ca="1" si="3"/>
        <v>4067700.4593905755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4067700.4593905755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16858.521482816654</v>
      </c>
      <c r="L249" s="444">
        <f t="shared" ca="1" si="3"/>
        <v>4062903.6773588131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4062903.6773588131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16838.534891017644</v>
      </c>
      <c r="L250" s="444">
        <f t="shared" ca="1" si="3"/>
        <v>4058086.908735252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4058086.908735252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16818.465021752803</v>
      </c>
      <c r="L251" s="444">
        <f t="shared" ca="1" si="3"/>
        <v>4053250.0702424259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4053250.0702424259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16798.311528032697</v>
      </c>
      <c r="L252" s="444">
        <f t="shared" ca="1" si="3"/>
        <v>4048393.0782558797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4048393.0782558797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16778.074061422085</v>
      </c>
      <c r="L253" s="444">
        <f t="shared" ca="1" si="3"/>
        <v>4043515.848802723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4043515.848802723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16757.752272033933</v>
      </c>
      <c r="L254" s="444">
        <f t="shared" ca="1" si="3"/>
        <v>4038618.2975601782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4038618.2975601782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16737.345808523329</v>
      </c>
      <c r="L255" s="444">
        <f t="shared" ca="1" si="3"/>
        <v>4033700.3398541226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4033700.3398541226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16716.85431808143</v>
      </c>
      <c r="L256" s="444">
        <f t="shared" ca="1" si="3"/>
        <v>4028761.8906576252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4028761.8906576252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16696.277446429358</v>
      </c>
      <c r="L257" s="444">
        <f t="shared" ca="1" si="3"/>
        <v>4023802.8645894756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4023802.8645894756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16675.614837812071</v>
      </c>
      <c r="L258" s="444">
        <f t="shared" ca="1" si="3"/>
        <v>4018823.175912709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4018823.175912709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16654.866134992208</v>
      </c>
      <c r="L259" s="444">
        <f t="shared" ca="1" si="3"/>
        <v>4013822.7385331225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4013822.7385331225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16634.030979243929</v>
      </c>
      <c r="L260" s="444">
        <f t="shared" ca="1" si="3"/>
        <v>4008801.4659977877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4008801.4659977877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16613.109010346707</v>
      </c>
      <c r="L261" s="444">
        <f t="shared" ca="1" si="3"/>
        <v>4003759.2714935555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4003759.2714935555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16592.099866579072</v>
      </c>
      <c r="L262" s="444">
        <f t="shared" ca="1" si="3"/>
        <v>3998696.067845556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3998696.067845556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16571.003184712405</v>
      </c>
      <c r="L263" s="444">
        <f t="shared" ref="L263:L517" ca="1" si="28">I263-J263+K263</f>
        <v>3993611.7675156896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3993611.7675156896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16549.818600004626</v>
      </c>
      <c r="L264" s="444">
        <f t="shared" ca="1" si="28"/>
        <v>3988506.2826011153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3988506.2826011153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16528.5457461939</v>
      </c>
      <c r="L265" s="444">
        <f t="shared" ca="1" si="28"/>
        <v>3983379.5248327302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3983379.5248327302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16507.184255492295</v>
      </c>
      <c r="L266" s="444">
        <f t="shared" ca="1" si="28"/>
        <v>3978231.4055736437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3978231.4055736437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16485.733758579438</v>
      </c>
      <c r="L267" s="444">
        <f t="shared" ca="1" si="28"/>
        <v>3973061.8358176444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3973061.8358176444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16464.193884596105</v>
      </c>
      <c r="L268" s="444">
        <f t="shared" ca="1" si="28"/>
        <v>3967870.7261876618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3967870.7261876618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16442.564261137846</v>
      </c>
      <c r="L269" s="444">
        <f t="shared" ca="1" si="28"/>
        <v>3962657.9869342209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3962657.9869342209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16420.844514248507</v>
      </c>
      <c r="L270" s="444">
        <f t="shared" ca="1" si="28"/>
        <v>3957423.5279338905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3957423.5279338905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16399.034268413798</v>
      </c>
      <c r="L271" s="444">
        <f t="shared" ca="1" si="28"/>
        <v>3952167.2586877253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3952167.2586877253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16377.133146554777</v>
      </c>
      <c r="L272" s="444">
        <f t="shared" ca="1" si="28"/>
        <v>3946889.0883197011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3946889.0883197011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16355.14077002134</v>
      </c>
      <c r="L273" s="444">
        <f t="shared" ca="1" si="28"/>
        <v>3941588.9255751437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3941588.9255751437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16333.056758585686</v>
      </c>
      <c r="L274" s="444">
        <f t="shared" ca="1" si="28"/>
        <v>3936266.6788191507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3936266.6788191507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16310.880730435716</v>
      </c>
      <c r="L275" s="444">
        <f t="shared" ca="1" si="28"/>
        <v>3930922.2560350075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3930922.2560350075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16288.612302168453</v>
      </c>
      <c r="L276" s="444">
        <f t="shared" ca="1" si="28"/>
        <v>3925555.564822597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3925555.564822597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16266.251088783409</v>
      </c>
      <c r="L277" s="444">
        <f t="shared" ca="1" si="28"/>
        <v>3920166.5123968017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3920166.5123968017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16243.796703675929</v>
      </c>
      <c r="L278" s="444">
        <f t="shared" ca="1" si="28"/>
        <v>3914755.0055858986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3914755.0055858986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16221.2487586305</v>
      </c>
      <c r="L279" s="444">
        <f t="shared" ca="1" si="28"/>
        <v>3909320.9508299502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3909320.9508299502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16198.606863814048</v>
      </c>
      <c r="L280" s="444">
        <f t="shared" ca="1" si="28"/>
        <v>3903864.2541791853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3903864.2541791853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16175.870627769193</v>
      </c>
      <c r="L281" s="444">
        <f t="shared" ca="1" si="28"/>
        <v>3898384.8212923757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3898384.8212923757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16153.039657407484</v>
      </c>
      <c r="L282" s="444">
        <f t="shared" ca="1" si="28"/>
        <v>3892882.5574352043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3892882.5574352043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16130.113558002606</v>
      </c>
      <c r="L283" s="444">
        <f t="shared" ca="1" si="28"/>
        <v>3887357.3674786282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3887357.3674786282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16107.091933183539</v>
      </c>
      <c r="L284" s="444">
        <f t="shared" ca="1" si="28"/>
        <v>3881809.1558972327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3881809.1558972327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16083.974384927724</v>
      </c>
      <c r="L285" s="444">
        <f t="shared" ca="1" si="28"/>
        <v>3876237.8267675815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3876237.8267675815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16060.760513554178</v>
      </c>
      <c r="L286" s="444">
        <f t="shared" ca="1" si="28"/>
        <v>3870643.283766557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3870643.283766557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16037.449917716576</v>
      </c>
      <c r="L287" s="444">
        <f t="shared" ca="1" si="28"/>
        <v>3865025.4301696946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3865025.4301696946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16014.042194396316</v>
      </c>
      <c r="L288" s="444">
        <f t="shared" ca="1" si="28"/>
        <v>3859384.168849512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3859384.168849512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15990.536938895553</v>
      </c>
      <c r="L289" s="444">
        <f t="shared" ca="1" si="28"/>
        <v>3853719.4022738286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3853719.4022738286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15966.933744830207</v>
      </c>
      <c r="L290" s="444">
        <f t="shared" ca="1" si="28"/>
        <v>3848031.0325040799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3848031.0325040799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15943.23220412292</v>
      </c>
      <c r="L291" s="444">
        <f t="shared" ca="1" si="28"/>
        <v>3842318.961193624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3842318.961193624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15919.43190699602</v>
      </c>
      <c r="L292" s="444">
        <f t="shared" ca="1" si="28"/>
        <v>3836583.0895860409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3836583.0895860409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15895.532441964424</v>
      </c>
      <c r="L293" s="444">
        <f t="shared" ca="1" si="28"/>
        <v>3830823.3185134265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3830823.3185134265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15871.533395828534</v>
      </c>
      <c r="L294" s="444">
        <f t="shared" ca="1" si="28"/>
        <v>3825039.5483946763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3825039.5483946763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15847.434353667073</v>
      </c>
      <c r="L295" s="444">
        <f t="shared" ca="1" si="28"/>
        <v>3819231.6792337643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3819231.6792337643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15823.234898829936</v>
      </c>
      <c r="L296" s="444">
        <f t="shared" ca="1" si="28"/>
        <v>3813399.6106180153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3813399.6106180153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15798.934612930983</v>
      </c>
      <c r="L297" s="444">
        <f t="shared" ca="1" si="28"/>
        <v>3807543.2417163672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3807543.2417163672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15774.533075840782</v>
      </c>
      <c r="L298" s="444">
        <f t="shared" ca="1" si="28"/>
        <v>3801662.471277629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3801662.471277629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15750.029865679373</v>
      </c>
      <c r="L299" s="444">
        <f t="shared" ca="1" si="28"/>
        <v>3795757.1976287295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3795757.1976287295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15725.424558808962</v>
      </c>
      <c r="L300" s="444">
        <f t="shared" ca="1" si="28"/>
        <v>3789827.3186729597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3789827.3186729597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15700.716729826587</v>
      </c>
      <c r="L301" s="444">
        <f t="shared" ca="1" si="28"/>
        <v>3783872.7318882076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3783872.7318882076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15675.905951556786</v>
      </c>
      <c r="L302" s="444">
        <f t="shared" ca="1" si="28"/>
        <v>3777893.3343251855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3777893.3343251855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15650.991795044196</v>
      </c>
      <c r="L303" s="444">
        <f t="shared" ca="1" si="28"/>
        <v>3771889.0226056511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3771889.0226056511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15625.973829546134</v>
      </c>
      <c r="L304" s="444">
        <f t="shared" ca="1" si="28"/>
        <v>3765859.6929206182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3765859.6929206182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15600.851622525162</v>
      </c>
      <c r="L305" s="444">
        <f t="shared" ca="1" si="28"/>
        <v>3759805.2410285645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3759805.2410285645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15575.624739641607</v>
      </c>
      <c r="L306" s="444">
        <f t="shared" ca="1" si="28"/>
        <v>3753725.5622536275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3753725.5622536275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15550.292744746035</v>
      </c>
      <c r="L307" s="444">
        <f t="shared" ca="1" si="28"/>
        <v>3747620.5514837946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3747620.5514837946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15524.855199871732</v>
      </c>
      <c r="L308" s="444">
        <f t="shared" ca="1" si="28"/>
        <v>3741490.1031690873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3741490.1031690873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15499.311665227116</v>
      </c>
      <c r="L309" s="444">
        <f t="shared" ca="1" si="28"/>
        <v>3735334.1113197356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3735334.1113197356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15473.661699188151</v>
      </c>
      <c r="L310" s="444">
        <f t="shared" ca="1" si="28"/>
        <v>3729152.4695043447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3729152.4695043447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15447.904858290689</v>
      </c>
      <c r="L311" s="444">
        <f t="shared" ca="1" si="28"/>
        <v>3722945.0708480566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3722945.0708480566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15422.040697222823</v>
      </c>
      <c r="L312" s="444">
        <f t="shared" ca="1" si="28"/>
        <v>3716711.8080307008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3716711.8080307008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15396.068768817175</v>
      </c>
      <c r="L313" s="444">
        <f t="shared" ca="1" si="28"/>
        <v>3710452.5732849389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3710452.5732849389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15369.988624043168</v>
      </c>
      <c r="L314" s="444">
        <f t="shared" ca="1" si="28"/>
        <v>3704167.2583944034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3704167.2583944034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15343.799811999268</v>
      </c>
      <c r="L315" s="444">
        <f t="shared" ca="1" si="28"/>
        <v>3697855.7546918239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3697855.7546918239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15317.501879905187</v>
      </c>
      <c r="L316" s="444">
        <f t="shared" ca="1" si="28"/>
        <v>3691517.9530571504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3691517.9530571504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15291.094373094047</v>
      </c>
      <c r="L317" s="444">
        <f t="shared" ca="1" si="28"/>
        <v>3685153.7439156654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3685153.7439156654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15264.576835004525</v>
      </c>
      <c r="L318" s="444">
        <f t="shared" ca="1" si="28"/>
        <v>3678763.0172360912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3678763.0172360912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15237.948807172968</v>
      </c>
      <c r="L319" s="444">
        <f t="shared" ca="1" si="28"/>
        <v>3672345.6625286853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3672345.6625286853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15211.209829225441</v>
      </c>
      <c r="L320" s="444">
        <f t="shared" ca="1" si="28"/>
        <v>3665901.5688433321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3665901.5688433321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15184.359438869807</v>
      </c>
      <c r="L321" s="444">
        <f t="shared" ca="1" si="28"/>
        <v>3659430.6247676229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3659430.6247676229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15157.397171887684</v>
      </c>
      <c r="L322" s="444">
        <f t="shared" ca="1" si="28"/>
        <v>3652932.7184249316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3652932.7184249316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15130.32256212647</v>
      </c>
      <c r="L323" s="444">
        <f t="shared" ca="1" si="28"/>
        <v>3646407.7374724792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3646407.7374724792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15103.135141491251</v>
      </c>
      <c r="L324" s="444">
        <f t="shared" ca="1" si="28"/>
        <v>3639855.5690993918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3639855.5690993918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15075.834439936722</v>
      </c>
      <c r="L325" s="444">
        <f t="shared" ca="1" si="28"/>
        <v>3633276.1000247495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3633276.1000247495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15048.419985459044</v>
      </c>
      <c r="L326" s="444">
        <f t="shared" ca="1" si="28"/>
        <v>3626669.2164956299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3626669.2164956299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15020.891304087712</v>
      </c>
      <c r="L327" s="444">
        <f t="shared" ca="1" si="28"/>
        <v>3620034.8042851388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3620034.8042851388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14993.247919877333</v>
      </c>
      <c r="L328" s="444">
        <f t="shared" ca="1" si="28"/>
        <v>3613372.7486904375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3613372.7486904375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14965.489354899411</v>
      </c>
      <c r="L329" s="444">
        <f t="shared" ca="1" si="28"/>
        <v>3606682.9345307583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3606682.9345307583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14937.61512923408</v>
      </c>
      <c r="L330" s="444">
        <f t="shared" ca="1" si="28"/>
        <v>3599965.2461454137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3599965.2461454137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14909.624760961811</v>
      </c>
      <c r="L331" s="444">
        <f t="shared" ca="1" si="28"/>
        <v>3593219.5673917965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3593219.5673917965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14881.517766155073</v>
      </c>
      <c r="L332" s="444">
        <f t="shared" ca="1" si="28"/>
        <v>3586445.781643373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3586445.781643373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14853.293658869976</v>
      </c>
      <c r="L333" s="444">
        <f t="shared" ca="1" si="28"/>
        <v>3579643.7717876639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3579643.7717876639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14824.951951137855</v>
      </c>
      <c r="L334" s="444">
        <f t="shared" ca="1" si="28"/>
        <v>3572813.4202242228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3572813.4202242228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14796.492152956851</v>
      </c>
      <c r="L335" s="444">
        <f t="shared" ca="1" si="28"/>
        <v>3565954.6088626008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3565954.6088626008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14767.913772283424</v>
      </c>
      <c r="L336" s="444">
        <f t="shared" ca="1" si="28"/>
        <v>3559067.2191203055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3559067.2191203055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14739.216315023861</v>
      </c>
      <c r="L337" s="444">
        <f t="shared" ca="1" si="28"/>
        <v>3552151.1319207507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3552151.1319207507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14710.399285025716</v>
      </c>
      <c r="L338" s="444">
        <f t="shared" ca="1" si="28"/>
        <v>3545206.2276911978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3545206.2276911978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14681.462184069245</v>
      </c>
      <c r="L339" s="444">
        <f t="shared" ca="1" si="28"/>
        <v>3538232.3863606881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3538232.3863606881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14652.404511858789</v>
      </c>
      <c r="L340" s="444">
        <f t="shared" ca="1" si="28"/>
        <v>3531229.487357968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3531229.487357968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14623.225766014119</v>
      </c>
      <c r="L341" s="444">
        <f t="shared" ca="1" si="28"/>
        <v>3524197.4096094035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3524197.4096094035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14593.925442061769</v>
      </c>
      <c r="L342" s="444">
        <f t="shared" ca="1" si="28"/>
        <v>3517136.0315368865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3517136.0315368865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14564.503033426281</v>
      </c>
      <c r="L343" s="444">
        <f t="shared" ca="1" si="28"/>
        <v>3510045.2310557337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3510045.2310557337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14534.958031421478</v>
      </c>
      <c r="L344" s="444">
        <f t="shared" ca="1" si="28"/>
        <v>3502924.8855725764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3502924.8855725764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14505.289925241656</v>
      </c>
      <c r="L345" s="444">
        <f t="shared" ca="1" si="28"/>
        <v>3495774.8719832394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3495774.8719832394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14475.498201952751</v>
      </c>
      <c r="L346" s="444">
        <f t="shared" ca="1" si="28"/>
        <v>3488595.0666706134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3488595.0666706134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14445.582346483479</v>
      </c>
      <c r="L347" s="444">
        <f t="shared" ca="1" si="28"/>
        <v>3481385.3455025181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3481385.3455025181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14415.541841616416</v>
      </c>
      <c r="L348" s="444">
        <f t="shared" ca="1" si="28"/>
        <v>3474145.5838295557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3474145.5838295557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14385.37616797907</v>
      </c>
      <c r="L349" s="444">
        <f t="shared" ca="1" si="28"/>
        <v>3466875.6564829559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3466875.6564829559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14355.084804034905</v>
      </c>
      <c r="L350" s="444">
        <f t="shared" ca="1" si="28"/>
        <v>3459575.4377724119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3459575.4377724119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14324.667226074305</v>
      </c>
      <c r="L351" s="444">
        <f t="shared" ca="1" si="28"/>
        <v>3452244.8014839073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3452244.8014839073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14294.122908205534</v>
      </c>
      <c r="L352" s="444">
        <f t="shared" ca="1" si="28"/>
        <v>3444883.6208775342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3444883.6208775342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14263.451322345647</v>
      </c>
      <c r="L353" s="444">
        <f t="shared" ca="1" si="28"/>
        <v>3437491.7686853008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3437491.7686853008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14232.651938211344</v>
      </c>
      <c r="L354" s="444">
        <f t="shared" ca="1" si="28"/>
        <v>3430069.1171089332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3430069.1171089332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14201.724223309808</v>
      </c>
      <c r="L355" s="444">
        <f t="shared" ca="1" si="28"/>
        <v>3422615.537817664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3422615.537817664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14170.667642929524</v>
      </c>
      <c r="L356" s="444">
        <f t="shared" ca="1" si="28"/>
        <v>3415130.9019460147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3415130.9019460147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14139.481660130983</v>
      </c>
      <c r="L357" s="444">
        <f t="shared" ca="1" si="28"/>
        <v>3407615.0800915668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3407615.0800915668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14108.16573573745</v>
      </c>
      <c r="L358" s="444">
        <f t="shared" ca="1" si="28"/>
        <v>3400067.9423127254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3400067.9423127254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14076.719328325613</v>
      </c>
      <c r="L359" s="444">
        <f t="shared" ca="1" si="28"/>
        <v>3392489.3581264722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3392489.3581264722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14045.141894216224</v>
      </c>
      <c r="L360" s="444">
        <f t="shared" ca="1" si="28"/>
        <v>3384879.1965061096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3384879.1965061096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14013.432887464709</v>
      </c>
      <c r="L361" s="444">
        <f t="shared" ca="1" si="28"/>
        <v>3377237.3258789955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3377237.3258789955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13981.591759851737</v>
      </c>
      <c r="L362" s="444">
        <f t="shared" ca="1" si="28"/>
        <v>3369563.6141242683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3369563.6141242683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13949.617960873706</v>
      </c>
      <c r="L363" s="444">
        <f t="shared" ca="1" si="28"/>
        <v>3361857.928570563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3361857.928570563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13917.510937733268</v>
      </c>
      <c r="L364" s="444">
        <f t="shared" ca="1" si="28"/>
        <v>3354120.1359937172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3354120.1359937172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13885.270135329743</v>
      </c>
      <c r="L365" s="444">
        <f t="shared" ca="1" si="28"/>
        <v>3346350.102614468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3346350.102614468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13852.894996249537</v>
      </c>
      <c r="L366" s="444">
        <f t="shared" ca="1" si="28"/>
        <v>3338547.6940961387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3338547.6940961387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13820.384960756499</v>
      </c>
      <c r="L367" s="444">
        <f t="shared" ca="1" si="28"/>
        <v>3330712.7755423165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3330712.7755423165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13787.739466782239</v>
      </c>
      <c r="L368" s="444">
        <f t="shared" ca="1" si="28"/>
        <v>3322845.2114945198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3322845.2114945198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13754.957949916419</v>
      </c>
      <c r="L369" s="444">
        <f t="shared" ca="1" si="28"/>
        <v>3314944.8659298574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3314944.8659298574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13722.039843396993</v>
      </c>
      <c r="L370" s="444">
        <f t="shared" ca="1" si="28"/>
        <v>3307011.6022586757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3307011.6022586757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13688.984578100404</v>
      </c>
      <c r="L371" s="444">
        <f t="shared" ca="1" si="28"/>
        <v>3299045.2833221974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3299045.2833221974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13655.791582531743</v>
      </c>
      <c r="L372" s="444">
        <f t="shared" ca="1" si="28"/>
        <v>3291045.7713901503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3291045.7713901503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13622.46028281488</v>
      </c>
      <c r="L373" s="444">
        <f t="shared" ca="1" si="28"/>
        <v>3283012.9281583861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3283012.9281583861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13588.99010268253</v>
      </c>
      <c r="L374" s="444">
        <f t="shared" ca="1" si="28"/>
        <v>3274946.61474649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3274946.61474649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13555.380463466296</v>
      </c>
      <c r="L375" s="444">
        <f t="shared" ca="1" si="28"/>
        <v>3266846.6916953777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3266846.6916953777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13521.630784086661</v>
      </c>
      <c r="L376" s="444">
        <f t="shared" ca="1" si="28"/>
        <v>3258713.0189648857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3258713.0189648857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13487.740481042945</v>
      </c>
      <c r="L377" s="444">
        <f t="shared" ca="1" si="28"/>
        <v>3250545.4559313497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3250545.4559313497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13453.708968403211</v>
      </c>
      <c r="L378" s="444">
        <f t="shared" ca="1" si="28"/>
        <v>3242343.8613851741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3242343.8613851741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13419.535657794147</v>
      </c>
      <c r="L379" s="444">
        <f t="shared" ca="1" si="28"/>
        <v>3234108.0935283895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3234108.0935283895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13385.219958390877</v>
      </c>
      <c r="L380" s="444">
        <f t="shared" ca="1" si="28"/>
        <v>3225838.0099722017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3225838.0099722017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13350.761276906762</v>
      </c>
      <c r="L381" s="444">
        <f t="shared" ca="1" si="28"/>
        <v>3217533.4677345296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3217533.4677345296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13316.159017583128</v>
      </c>
      <c r="L382" s="444">
        <f t="shared" ca="1" si="28"/>
        <v>3209194.3232375341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3209194.3232375341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13281.41258217898</v>
      </c>
      <c r="L383" s="444">
        <f t="shared" ca="1" si="28"/>
        <v>3200820.4323051344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3200820.4323051344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13246.521369960648</v>
      </c>
      <c r="L384" s="444">
        <f t="shared" ca="1" si="28"/>
        <v>3192411.6501605161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3192411.6501605161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13211.484777691405</v>
      </c>
      <c r="L385" s="444">
        <f t="shared" ca="1" si="28"/>
        <v>3183967.8314236286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3183967.8314236286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13176.302199621041</v>
      </c>
      <c r="L386" s="444">
        <f t="shared" ca="1" si="28"/>
        <v>3175488.830108671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3175488.830108671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13140.973027475384</v>
      </c>
      <c r="L387" s="444">
        <f t="shared" ca="1" si="28"/>
        <v>3166974.4996215673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3166974.4996215673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13105.496650445784</v>
      </c>
      <c r="L388" s="444">
        <f t="shared" ca="1" si="28"/>
        <v>3158424.6927574342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3158424.6927574342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13069.872455178564</v>
      </c>
      <c r="L389" s="444">
        <f t="shared" ca="1" si="28"/>
        <v>3149839.2616980341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3149839.2616980341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13034.099825764397</v>
      </c>
      <c r="L390" s="444">
        <f t="shared" ca="1" si="28"/>
        <v>3141218.0580092198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3141218.0580092198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12998.178143727671</v>
      </c>
      <c r="L391" s="444">
        <f t="shared" ca="1" si="28"/>
        <v>3132560.9326383686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3132560.9326383686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12962.10678801579</v>
      </c>
      <c r="L392" s="444">
        <f t="shared" ca="1" si="28"/>
        <v>3123867.7359118056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3123867.7359118056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12925.885134988444</v>
      </c>
      <c r="L393" s="444">
        <f t="shared" ca="1" si="28"/>
        <v>3115138.3175322153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3115138.3175322153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12889.512558406819</v>
      </c>
      <c r="L394" s="444">
        <f t="shared" ca="1" si="28"/>
        <v>3106372.5265760431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3106372.5265760431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12852.988429422767</v>
      </c>
      <c r="L395" s="444">
        <f t="shared" ca="1" si="28"/>
        <v>3097570.2114908872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3097570.2114908872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12816.312116567951</v>
      </c>
      <c r="L396" s="444">
        <f t="shared" ca="1" si="28"/>
        <v>3088731.2200928763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3088731.2200928763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12779.482985742907</v>
      </c>
      <c r="L397" s="444">
        <f t="shared" ca="1" si="28"/>
        <v>3079855.3995640404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3079855.3995640404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12742.500400206089</v>
      </c>
      <c r="L398" s="444">
        <f t="shared" ca="1" si="28"/>
        <v>3070942.5964496676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3070942.5964496676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12705.363720562869</v>
      </c>
      <c r="L399" s="444">
        <f t="shared" ca="1" si="28"/>
        <v>3061992.6566556515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3061992.6566556515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12668.072304754469</v>
      </c>
      <c r="L400" s="444">
        <f t="shared" ca="1" si="28"/>
        <v>3053005.4254458272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3053005.4254458272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12630.625508046867</v>
      </c>
      <c r="L401" s="444">
        <f t="shared" ca="1" si="28"/>
        <v>3043980.7474392951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3043980.7474392951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12593.022683019652</v>
      </c>
      <c r="L402" s="444">
        <f t="shared" ca="1" si="28"/>
        <v>3034918.466607736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3034918.466607736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12555.26317955482</v>
      </c>
      <c r="L403" s="444">
        <f t="shared" ca="1" si="28"/>
        <v>3025818.4262727117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3025818.4262727117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12517.346344825553</v>
      </c>
      <c r="L404" s="444">
        <f t="shared" ca="1" si="28"/>
        <v>3016680.4691029582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3016680.4691029582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12479.271523284913</v>
      </c>
      <c r="L405" s="444">
        <f t="shared" ca="1" si="28"/>
        <v>3007504.4371116641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3007504.4371116641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12441.038056654521</v>
      </c>
      <c r="L406" s="444">
        <f t="shared" ca="1" si="28"/>
        <v>2998290.1716537396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2998290.1716537396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12402.645283913171</v>
      </c>
      <c r="L407" s="444">
        <f t="shared" ca="1" si="28"/>
        <v>2989037.513423074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2989037.513423074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12364.092541285396</v>
      </c>
      <c r="L408" s="444">
        <f t="shared" ca="1" si="28"/>
        <v>2979746.3024497805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2979746.3024497805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12325.379162230007</v>
      </c>
      <c r="L409" s="444">
        <f t="shared" ca="1" si="28"/>
        <v>2970416.3780974317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2970416.3780974317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12286.504477428554</v>
      </c>
      <c r="L410" s="444">
        <f t="shared" ca="1" si="28"/>
        <v>2961047.5790602816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2961047.5790602816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12247.467814773761</v>
      </c>
      <c r="L411" s="444">
        <f t="shared" ca="1" si="28"/>
        <v>2951639.7433604766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2951639.7433604766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12208.268499357908</v>
      </c>
      <c r="L412" s="444">
        <f t="shared" ca="1" si="28"/>
        <v>2942192.7083452558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2942192.7083452558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12168.905853461154</v>
      </c>
      <c r="L413" s="444">
        <f t="shared" ca="1" si="28"/>
        <v>2932706.310684138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2932706.310684138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12129.37919653983</v>
      </c>
      <c r="L414" s="444">
        <f t="shared" ca="1" si="28"/>
        <v>2923180.3863660991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2923180.3863660991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12089.687845214668</v>
      </c>
      <c r="L415" s="444">
        <f t="shared" ca="1" si="28"/>
        <v>2913614.770696735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2913614.770696735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12049.831113258984</v>
      </c>
      <c r="L416" s="444">
        <f t="shared" ca="1" si="28"/>
        <v>2904009.298295415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2904009.298295415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12009.808311586818</v>
      </c>
      <c r="L417" s="444">
        <f t="shared" ca="1" si="28"/>
        <v>2894363.8030924229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2894363.8030924229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11969.618748241017</v>
      </c>
      <c r="L418" s="444">
        <f t="shared" ca="1" si="28"/>
        <v>2884678.1183260852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2884678.1183260852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11929.261728381276</v>
      </c>
      <c r="L419" s="444">
        <f t="shared" ca="1" si="28"/>
        <v>2874952.0765398876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2874952.0765398876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11888.73655427212</v>
      </c>
      <c r="L420" s="444">
        <f t="shared" ca="1" si="28"/>
        <v>2865185.5095795807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2865185.5095795807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11848.042525270841</v>
      </c>
      <c r="L421" s="444">
        <f t="shared" ca="1" si="28"/>
        <v>2855378.2485902729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2855378.2485902729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11807.178937815392</v>
      </c>
      <c r="L422" s="444">
        <f t="shared" ca="1" si="28"/>
        <v>2845530.1240135096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2845530.1240135096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11766.145085412212</v>
      </c>
      <c r="L423" s="444">
        <f t="shared" ca="1" si="28"/>
        <v>2835640.9655843428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2835640.9655843428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11724.940258624016</v>
      </c>
      <c r="L424" s="444">
        <f t="shared" ca="1" si="28"/>
        <v>2825710.602328388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2825710.602328388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11683.563745057538</v>
      </c>
      <c r="L425" s="444">
        <f t="shared" ca="1" si="28"/>
        <v>2815738.8625588669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2815738.8625588669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11642.014829351199</v>
      </c>
      <c r="L426" s="444">
        <f t="shared" ca="1" si="28"/>
        <v>2805725.5738736391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2805725.5738736391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11600.292793162751</v>
      </c>
      <c r="L427" s="444">
        <f t="shared" ca="1" si="28"/>
        <v>2795670.5631522229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2795670.5631522229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11558.396915156851</v>
      </c>
      <c r="L428" s="444">
        <f t="shared" ca="1" si="28"/>
        <v>2785573.6565528009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2785573.6565528009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11516.326470992592</v>
      </c>
      <c r="L429" s="444">
        <f t="shared" ca="1" si="28"/>
        <v>2775434.6795092146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2775434.6795092146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11474.080733310982</v>
      </c>
      <c r="L430" s="444">
        <f t="shared" ca="1" si="28"/>
        <v>2765253.4567279466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2765253.4567279466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11431.658971722365</v>
      </c>
      <c r="L431" s="444">
        <f t="shared" ca="1" si="28"/>
        <v>2755029.81218509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2755029.81218509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11389.060452793796</v>
      </c>
      <c r="L432" s="444">
        <f t="shared" ca="1" si="28"/>
        <v>2744763.5691233049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2744763.5691233049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11346.284440036359</v>
      </c>
      <c r="L433" s="444">
        <f t="shared" ca="1" si="28"/>
        <v>2734454.5500487625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2734454.5500487625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11303.330193892432</v>
      </c>
      <c r="L434" s="444">
        <f t="shared" ca="1" si="28"/>
        <v>2724102.5767280762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2724102.5767280762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11260.196971722906</v>
      </c>
      <c r="L435" s="444">
        <f t="shared" ca="1" si="28"/>
        <v>2713707.4701852202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2713707.4701852202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11216.884027794338</v>
      </c>
      <c r="L436" s="444">
        <f t="shared" ca="1" si="28"/>
        <v>2703269.0506984359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2703269.0506984359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11173.39061326607</v>
      </c>
      <c r="L437" s="444">
        <f t="shared" ca="1" si="28"/>
        <v>2692787.1377971233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2692787.1377971233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11129.715976177269</v>
      </c>
      <c r="L438" s="444">
        <f t="shared" ca="1" si="28"/>
        <v>2682261.5502587217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2682261.5502587217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11085.859361433928</v>
      </c>
      <c r="L439" s="444">
        <f t="shared" ca="1" si="28"/>
        <v>2671692.1061055767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2671692.1061055767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11041.820010795824</v>
      </c>
      <c r="L440" s="444">
        <f t="shared" ca="1" si="28"/>
        <v>2661078.6226017936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2661078.6226017936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10997.597162863394</v>
      </c>
      <c r="L441" s="444">
        <f t="shared" ca="1" si="28"/>
        <v>2650420.916250078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2650420.916250078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10953.19005306458</v>
      </c>
      <c r="L442" s="444">
        <f t="shared" ca="1" si="28"/>
        <v>2639718.8027885635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2639718.8027885635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10908.597913641603</v>
      </c>
      <c r="L443" s="444">
        <f t="shared" ca="1" si="28"/>
        <v>2628972.0971876262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2628972.0971876262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10863.819973637697</v>
      </c>
      <c r="L444" s="444">
        <f t="shared" ca="1" si="28"/>
        <v>2618180.6136466851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2618180.6136466851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10818.855458883776</v>
      </c>
      <c r="L445" s="444">
        <f t="shared" ca="1" si="28"/>
        <v>2607344.1655909899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2607344.1655909899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10773.703591985046</v>
      </c>
      <c r="L446" s="444">
        <f t="shared" ca="1" si="28"/>
        <v>2596462.5656683962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2596462.5656683962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10728.363592307573</v>
      </c>
      <c r="L447" s="444">
        <f t="shared" ca="1" si="28"/>
        <v>2585535.6257461249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2585535.6257461249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10682.834675964776</v>
      </c>
      <c r="L448" s="444">
        <f t="shared" ca="1" si="28"/>
        <v>2574563.1569075109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2574563.1569075109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10637.116055803883</v>
      </c>
      <c r="L449" s="444">
        <f t="shared" ca="1" si="28"/>
        <v>2563544.9694487359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2563544.9694487359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10591.206941392322</v>
      </c>
      <c r="L450" s="444">
        <f t="shared" ca="1" si="28"/>
        <v>2552480.8728755494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2552480.8728755494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10545.106539004044</v>
      </c>
      <c r="L451" s="444">
        <f t="shared" ca="1" si="28"/>
        <v>2541370.6758999745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2541370.6758999745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10498.814051605816</v>
      </c>
      <c r="L452" s="444">
        <f t="shared" ca="1" si="28"/>
        <v>2530214.1864370015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2530214.1864370015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10452.328678843427</v>
      </c>
      <c r="L453" s="444">
        <f t="shared" ca="1" si="28"/>
        <v>2519011.2116012662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2519011.2116012662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10405.649617027864</v>
      </c>
      <c r="L454" s="444">
        <f t="shared" ca="1" si="28"/>
        <v>2507761.5577037153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2507761.5577037153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10358.776059121401</v>
      </c>
      <c r="L455" s="444">
        <f t="shared" ca="1" si="28"/>
        <v>2496465.0302482578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2496465.0302482578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10311.707194723662</v>
      </c>
      <c r="L456" s="444">
        <f t="shared" ca="1" si="28"/>
        <v>2485121.4339284026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2485121.4339284026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10264.442210057599</v>
      </c>
      <c r="L457" s="444">
        <f t="shared" ca="1" si="28"/>
        <v>2473730.5726238815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2473730.5726238815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10216.980287955428</v>
      </c>
      <c r="L458" s="444">
        <f t="shared" ca="1" si="28"/>
        <v>2462292.2493972583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2462292.2493972583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10169.320607844498</v>
      </c>
      <c r="L459" s="444">
        <f t="shared" ca="1" si="28"/>
        <v>2450806.2664905237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2450806.2664905237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10121.462345733104</v>
      </c>
      <c r="L460" s="444">
        <f t="shared" ca="1" si="28"/>
        <v>2439272.4253216782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2439272.4253216782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10073.404674196247</v>
      </c>
      <c r="L461" s="444">
        <f t="shared" ca="1" si="28"/>
        <v>2427690.5264812955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2427690.5264812955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10025.146762361319</v>
      </c>
      <c r="L462" s="444">
        <f t="shared" ca="1" si="28"/>
        <v>2416060.3697290779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2416060.3697290779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9976.6877758937462</v>
      </c>
      <c r="L463" s="444">
        <f t="shared" ca="1" si="28"/>
        <v>2404381.7539903927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2404381.7539903927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9928.026876982558</v>
      </c>
      <c r="L464" s="444">
        <f t="shared" ca="1" si="28"/>
        <v>2392654.4773527966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2392654.4773527966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9879.1632243259064</v>
      </c>
      <c r="L465" s="444">
        <f t="shared" ca="1" si="28"/>
        <v>2380878.3370625437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2380878.3370625437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9830.0959731165203</v>
      </c>
      <c r="L466" s="444">
        <f t="shared" ca="1" si="28"/>
        <v>2369053.1295210812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2369053.1295210812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9780.8242750270929</v>
      </c>
      <c r="L467" s="444">
        <f t="shared" ca="1" si="28"/>
        <v>2357178.6502815294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2357178.6502815294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9731.347278195628</v>
      </c>
      <c r="L468" s="444">
        <f t="shared" ca="1" si="28"/>
        <v>2345254.694045146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2345254.694045146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9681.6641272106972</v>
      </c>
      <c r="L469" s="444">
        <f t="shared" ca="1" si="28"/>
        <v>2333281.0546577778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2333281.0546577778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9631.7739630966626</v>
      </c>
      <c r="L470" s="444">
        <f t="shared" ca="1" si="28"/>
        <v>2321257.5251062955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2321257.5251062955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9581.6759232988188</v>
      </c>
      <c r="L471" s="444">
        <f t="shared" ca="1" si="28"/>
        <v>2309183.8975150157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2309183.8975150157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9531.3691416684869</v>
      </c>
      <c r="L472" s="444">
        <f t="shared" ca="1" si="28"/>
        <v>2297059.9631421054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2297059.9631421054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9480.8527484480273</v>
      </c>
      <c r="L473" s="444">
        <f t="shared" ca="1" si="28"/>
        <v>2284885.5123759746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2284885.5123759746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9430.1258702558152</v>
      </c>
      <c r="L474" s="444">
        <f t="shared" ca="1" si="28"/>
        <v>2272660.3347316515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2272660.3347316515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9379.1876300711356</v>
      </c>
      <c r="L475" s="444">
        <f t="shared" ca="1" si="28"/>
        <v>2260384.2188471439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2260384.2188471439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9328.0371472190218</v>
      </c>
      <c r="L476" s="444">
        <f t="shared" ca="1" si="28"/>
        <v>2248056.9524797839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2248056.9524797839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9276.6735373550218</v>
      </c>
      <c r="L477" s="444">
        <f t="shared" ca="1" si="28"/>
        <v>2235678.32250256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2235678.32250256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9225.0959124499204</v>
      </c>
      <c r="L478" s="444">
        <f t="shared" ca="1" si="28"/>
        <v>2223248.1149004311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2223248.1149004311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9173.303380774385</v>
      </c>
      <c r="L479" s="444">
        <f t="shared" ca="1" si="28"/>
        <v>2210766.1147666266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2210766.1147666266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9121.2950468835315</v>
      </c>
      <c r="L480" s="444">
        <f t="shared" ca="1" si="28"/>
        <v>2198232.1062989314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2198232.1062989314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9069.0700116014687</v>
      </c>
      <c r="L481" s="444">
        <f t="shared" ca="1" si="28"/>
        <v>2185645.8727959539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2185645.8727959539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9016.6273720057288</v>
      </c>
      <c r="L482" s="444">
        <f t="shared" ca="1" si="28"/>
        <v>2173007.196653381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2173007.196653381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8963.9662214116761</v>
      </c>
      <c r="L483" s="444">
        <f t="shared" ca="1" si="28"/>
        <v>2160315.8593602139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2160315.8593602139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8911.0856493568117</v>
      </c>
      <c r="L484" s="444">
        <f t="shared" ca="1" si="28"/>
        <v>2147571.6414949917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2147571.6414949917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8857.9847415850527</v>
      </c>
      <c r="L485" s="444">
        <f t="shared" ca="1" si="28"/>
        <v>2134774.3227219977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2134774.3227219977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8804.6625800309121</v>
      </c>
      <c r="L486" s="444">
        <f t="shared" ca="1" si="28"/>
        <v>2121923.6817874499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2121923.6817874499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8751.11824280363</v>
      </c>
      <c r="L487" s="444">
        <f t="shared" ca="1" si="28"/>
        <v>2109019.4965156745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2109019.4965156745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8697.3508041712321</v>
      </c>
      <c r="L488" s="444">
        <f t="shared" ca="1" si="28"/>
        <v>2096061.543805267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2096061.543805267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8643.3593345445333</v>
      </c>
      <c r="L489" s="444">
        <f t="shared" ca="1" si="28"/>
        <v>2083049.5996252326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2083049.5996252326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8589.1429004610563</v>
      </c>
      <c r="L490" s="444">
        <f t="shared" ca="1" si="28"/>
        <v>2069983.4390111149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2069983.4390111149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8534.7005645689005</v>
      </c>
      <c r="L491" s="444">
        <f t="shared" ca="1" si="28"/>
        <v>2056862.8360611049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2056862.8360611049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8480.0313856105258</v>
      </c>
      <c r="L492" s="444">
        <f t="shared" ca="1" si="28"/>
        <v>2043687.5639321366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2043687.5639321366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8425.1344184064892</v>
      </c>
      <c r="L493" s="444">
        <f t="shared" ca="1" si="28"/>
        <v>2030457.3948359643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2030457.3948359643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8370.0087138391063</v>
      </c>
      <c r="L494" s="444">
        <f t="shared" ca="1" si="28"/>
        <v>2017172.1000352246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2017172.1000352246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8314.6533188360227</v>
      </c>
      <c r="L495" s="444">
        <f t="shared" ca="1" si="28"/>
        <v>2003831.4498394819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2003831.4498394819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8259.0672763537623</v>
      </c>
      <c r="L496" s="444">
        <f t="shared" ca="1" si="28"/>
        <v>1990435.2136012567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1990435.2136012567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8203.2496253611571</v>
      </c>
      <c r="L497" s="444">
        <f t="shared" ca="1" si="28"/>
        <v>1976983.1597120389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1976983.1597120389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8147.1994008227493</v>
      </c>
      <c r="L498" s="444">
        <f t="shared" ca="1" si="28"/>
        <v>1963475.055598283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1963475.055598283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8090.9156336821006</v>
      </c>
      <c r="L499" s="444">
        <f t="shared" ca="1" si="28"/>
        <v>1949910.6677173863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1949910.6677173863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8034.3973508450308</v>
      </c>
      <c r="L500" s="444">
        <f t="shared" ca="1" si="28"/>
        <v>1936289.7615536524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1936289.7615536524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7977.643575162806</v>
      </c>
      <c r="L501" s="444">
        <f t="shared" ca="1" si="28"/>
        <v>1922612.1016142364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1922612.1016142364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7920.6533254152409</v>
      </c>
      <c r="L502" s="444">
        <f t="shared" ca="1" si="28"/>
        <v>1908877.4514250727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1908877.4514250727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7863.4256162937245</v>
      </c>
      <c r="L503" s="444">
        <f t="shared" ca="1" si="28"/>
        <v>1895085.5735267876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1895085.5735267876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7805.9594583842027</v>
      </c>
      <c r="L504" s="444">
        <f t="shared" ca="1" si="28"/>
        <v>1881236.2294705929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1881236.2294705929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7748.2538581500585</v>
      </c>
      <c r="L505" s="444">
        <f t="shared" ca="1" si="28"/>
        <v>1867329.1798141641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1867329.1798141641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7690.3078179149379</v>
      </c>
      <c r="L506" s="444">
        <f t="shared" ca="1" si="28"/>
        <v>1853364.1841175002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1853364.1841175002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7632.1203358455059</v>
      </c>
      <c r="L507" s="444">
        <f t="shared" ca="1" si="28"/>
        <v>1839341.0009387669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1839341.0009387669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7573.6904059341168</v>
      </c>
      <c r="L508" s="444">
        <f t="shared" ca="1" si="28"/>
        <v>1825259.3878301221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1825259.3878301221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7515.0170179814295</v>
      </c>
      <c r="L509" s="444">
        <f t="shared" ca="1" si="28"/>
        <v>1811119.1013335248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1811119.1013335248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7456.0991575789412</v>
      </c>
      <c r="L510" s="444">
        <f t="shared" ca="1" si="28"/>
        <v>1796919.896976525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1796919.896976525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7396.9358060914419</v>
      </c>
      <c r="L511" s="444">
        <f t="shared" ca="1" si="28"/>
        <v>1782661.5292680375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1782661.5292680375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7337.5259406394107</v>
      </c>
      <c r="L512" s="444">
        <f t="shared" ca="1" si="28"/>
        <v>1768343.7516940981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1768343.7516940981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7277.8685340813299</v>
      </c>
      <c r="L513" s="444">
        <f t="shared" ca="1" si="28"/>
        <v>1753966.3167136007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1753966.3167136007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7217.9625549959228</v>
      </c>
      <c r="L514" s="444">
        <f t="shared" ca="1" si="28"/>
        <v>1739528.9757540177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1739528.9757540177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7157.8069676643281</v>
      </c>
      <c r="L515" s="444">
        <f t="shared" ca="1" si="28"/>
        <v>1725031.4792071031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1725031.4792071031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7097.4007320521841</v>
      </c>
      <c r="L516" s="444">
        <f t="shared" ca="1" si="28"/>
        <v>1710473.5764245766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1710473.5764245766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7036.742803791657</v>
      </c>
      <c r="L517" s="444">
        <f t="shared" ca="1" si="28"/>
        <v>1695855.0157137895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1695855.0157137895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6975.8321341633773</v>
      </c>
      <c r="L518" s="444">
        <f t="shared" ref="L518:L772" ca="1" si="54">I518-J518+K518</f>
        <v>1681175.5443333741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1681175.5443333741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6914.6676700783137</v>
      </c>
      <c r="L519" s="444">
        <f t="shared" ca="1" si="54"/>
        <v>1666434.9084888736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1666434.9084888736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6853.2483540595604</v>
      </c>
      <c r="L520" s="444">
        <f t="shared" ca="1" si="54"/>
        <v>1651632.8533283544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1651632.8533283544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6791.5731242240645</v>
      </c>
      <c r="L521" s="444">
        <f t="shared" ca="1" si="54"/>
        <v>1636769.1229379997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1636769.1229379997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6729.6409142642533</v>
      </c>
      <c r="L522" s="444">
        <f t="shared" ca="1" si="54"/>
        <v>1621843.4603376852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1621843.4603376852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6667.4506534296097</v>
      </c>
      <c r="L523" s="444">
        <f t="shared" ca="1" si="54"/>
        <v>1606855.607476536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1606855.607476536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6605.0012665081549</v>
      </c>
      <c r="L524" s="444">
        <f t="shared" ca="1" si="54"/>
        <v>1591805.3052284652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1591805.3052284652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6542.2916738078602</v>
      </c>
      <c r="L525" s="444">
        <f t="shared" ca="1" si="54"/>
        <v>1576692.2933876943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1576692.2933876943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6479.3207911379814</v>
      </c>
      <c r="L526" s="444">
        <f t="shared" ca="1" si="54"/>
        <v>1561516.3106642533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1561516.3106642533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6416.0875297903103</v>
      </c>
      <c r="L527" s="444">
        <f t="shared" ca="1" si="54"/>
        <v>1546277.0946794648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1546277.0946794648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6352.5907965203578</v>
      </c>
      <c r="L528" s="444">
        <f t="shared" ca="1" si="54"/>
        <v>1530974.3819614064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1530974.3819614064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6288.8294935284484</v>
      </c>
      <c r="L529" s="444">
        <f t="shared" ca="1" si="54"/>
        <v>1515607.9079403561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1515607.9079403561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6224.8025184407379</v>
      </c>
      <c r="L530" s="444">
        <f t="shared" ca="1" si="54"/>
        <v>1500177.4069442179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1500177.4069442179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6160.5087642901626</v>
      </c>
      <c r="L531" s="444">
        <f t="shared" ca="1" si="54"/>
        <v>1484682.6121939293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1484682.6121939293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6095.947119497293</v>
      </c>
      <c r="L532" s="444">
        <f t="shared" ca="1" si="54"/>
        <v>1469123.2557988476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1469123.2557988476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6031.1164678511195</v>
      </c>
      <c r="L533" s="444">
        <f t="shared" ca="1" si="54"/>
        <v>1453499.06875212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1453499.06875212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5966.0156884897551</v>
      </c>
      <c r="L534" s="444">
        <f t="shared" ca="1" si="54"/>
        <v>1437809.7809260308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1437809.7809260308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5900.6436558810501</v>
      </c>
      <c r="L535" s="444">
        <f t="shared" ca="1" si="54"/>
        <v>1422055.121067333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1422055.121067333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5834.9992398031427</v>
      </c>
      <c r="L536" s="444">
        <f t="shared" ca="1" si="54"/>
        <v>1406234.8167925572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1406234.8167925572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5769.0813053249103</v>
      </c>
      <c r="L537" s="444">
        <f t="shared" ca="1" si="54"/>
        <v>1390348.5945833032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1390348.5945833032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5702.8887127863518</v>
      </c>
      <c r="L538" s="444">
        <f t="shared" ca="1" si="54"/>
        <v>1374396.1797815107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1374396.1797815107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5636.4203177788831</v>
      </c>
      <c r="L539" s="444">
        <f t="shared" ca="1" si="54"/>
        <v>1358377.2965847107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1358377.2965847107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5569.6749711255497</v>
      </c>
      <c r="L540" s="444">
        <f t="shared" ca="1" si="54"/>
        <v>1342291.6680412574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1342291.6680412574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5502.6515188611611</v>
      </c>
      <c r="L541" s="444">
        <f t="shared" ca="1" si="54"/>
        <v>1326139.0160455396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1326139.0160455396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5435.3488022123365</v>
      </c>
      <c r="L542" s="444">
        <f t="shared" ca="1" si="54"/>
        <v>1309919.0613331732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1309919.0613331732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5367.7656575774763</v>
      </c>
      <c r="L543" s="444">
        <f t="shared" ca="1" si="54"/>
        <v>1293631.5234761718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1293631.5234761718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5299.9009165066373</v>
      </c>
      <c r="L544" s="444">
        <f t="shared" ca="1" si="54"/>
        <v>1277276.1208780995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1277276.1208780995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5231.7534056813356</v>
      </c>
      <c r="L545" s="444">
        <f t="shared" ca="1" si="54"/>
        <v>1260852.570769202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1260852.570769202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5163.3219468942625</v>
      </c>
      <c r="L546" s="444">
        <f t="shared" ca="1" si="54"/>
        <v>1244360.5892015174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1244360.5892015174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5094.6053570289105</v>
      </c>
      <c r="L547" s="444">
        <f t="shared" ca="1" si="54"/>
        <v>1227799.8910439676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1227799.8910439676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5025.6024480391197</v>
      </c>
      <c r="L548" s="444">
        <f t="shared" ca="1" si="54"/>
        <v>1211170.1899774279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1211170.1899774279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4956.3120269285382</v>
      </c>
      <c r="L549" s="444">
        <f t="shared" ca="1" si="54"/>
        <v>1194471.1984897777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1194471.1984897777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4886.7328957299951</v>
      </c>
      <c r="L550" s="444">
        <f t="shared" ca="1" si="54"/>
        <v>1177702.627870929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1177702.627870929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4816.8638514847917</v>
      </c>
      <c r="L551" s="444">
        <f t="shared" ca="1" si="54"/>
        <v>1160864.188207835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1160864.188207835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4746.7036862219002</v>
      </c>
      <c r="L552" s="444">
        <f t="shared" ca="1" si="54"/>
        <v>1143955.5883794781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1143955.5883794781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4676.2511869370801</v>
      </c>
      <c r="L553" s="444">
        <f t="shared" ca="1" si="54"/>
        <v>1126976.5360518363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1126976.5360518363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4605.5051355719061</v>
      </c>
      <c r="L554" s="444">
        <f t="shared" ca="1" si="54"/>
        <v>1109926.7376728293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1109926.7376728293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4534.4643089927104</v>
      </c>
      <c r="L555" s="444">
        <f t="shared" ca="1" si="54"/>
        <v>1092805.8984672432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1092805.8984672432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4463.1274789694344</v>
      </c>
      <c r="L556" s="444">
        <f t="shared" ca="1" si="54"/>
        <v>1075613.7224316339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1075613.7224316339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4391.4934121543956</v>
      </c>
      <c r="L557" s="444">
        <f t="shared" ca="1" si="54"/>
        <v>1058349.9123292095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1058349.9123292095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4319.560870060961</v>
      </c>
      <c r="L558" s="444">
        <f t="shared" ca="1" si="54"/>
        <v>1041014.1696846916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1041014.1696846916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4247.3286090421361</v>
      </c>
      <c r="L559" s="444">
        <f t="shared" ca="1" si="54"/>
        <v>1023606.1947791548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1023606.1947791548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4174.7953802690663</v>
      </c>
      <c r="L560" s="444">
        <f t="shared" ca="1" si="54"/>
        <v>1006125.6866448451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1006125.6866448451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4101.9599297094428</v>
      </c>
      <c r="L561" s="444">
        <f t="shared" ca="1" si="54"/>
        <v>988572.34305997577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988572.34305997577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4028.8209981058208</v>
      </c>
      <c r="L562" s="444">
        <f t="shared" ca="1" si="54"/>
        <v>970945.86054350284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970945.86054350284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3955.3773209538504</v>
      </c>
      <c r="L563" s="444">
        <f t="shared" ca="1" si="54"/>
        <v>953245.93434987799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953245.93434987799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3881.627628480413</v>
      </c>
      <c r="L564" s="444">
        <f t="shared" ca="1" si="54"/>
        <v>935472.25846377958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935472.25846377958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3807.5706456216703</v>
      </c>
      <c r="L565" s="444">
        <f t="shared" ca="1" si="54"/>
        <v>917624.52559482248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917624.52559482248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3733.2050920010156</v>
      </c>
      <c r="L566" s="444">
        <f t="shared" ca="1" si="54"/>
        <v>899702.42717224476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899702.42717224476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3658.5296819069413</v>
      </c>
      <c r="L567" s="444">
        <f t="shared" ca="1" si="54"/>
        <v>881705.65333957283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881705.65333957283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3583.5431242708087</v>
      </c>
      <c r="L568" s="444">
        <f t="shared" ca="1" si="54"/>
        <v>863633.89294926496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863633.89294926496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3508.2441226445258</v>
      </c>
      <c r="L569" s="444">
        <f t="shared" ca="1" si="54"/>
        <v>845486.83355733065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845486.83355733065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3432.6313751781327</v>
      </c>
      <c r="L570" s="444">
        <f t="shared" ca="1" si="54"/>
        <v>827264.16141793004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827264.16141793004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3356.7035745972971</v>
      </c>
      <c r="L571" s="444">
        <f t="shared" ca="1" si="54"/>
        <v>808965.56147794856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808965.56147794856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3280.4594081807077</v>
      </c>
      <c r="L572" s="444">
        <f t="shared" ca="1" si="54"/>
        <v>790590.71737155051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790590.71737155051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3203.8975577373822</v>
      </c>
      <c r="L573" s="444">
        <f t="shared" ca="1" si="54"/>
        <v>772139.3114147092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772139.3114147092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3127.0166995838767</v>
      </c>
      <c r="L574" s="444">
        <f t="shared" ca="1" si="54"/>
        <v>753611.02459971432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753611.02459971432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3049.8155045213985</v>
      </c>
      <c r="L575" s="444">
        <f t="shared" ca="1" si="54"/>
        <v>735005.53658965696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735005.53658965696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2972.2926378128254</v>
      </c>
      <c r="L576" s="444">
        <f t="shared" ca="1" si="54"/>
        <v>716322.5257128909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716322.5257128909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2894.446759159634</v>
      </c>
      <c r="L577" s="444">
        <f t="shared" ca="1" si="54"/>
        <v>697561.66895747185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697561.66895747185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2816.276522678721</v>
      </c>
      <c r="L578" s="444">
        <f t="shared" ca="1" si="54"/>
        <v>678722.64196557167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678722.64196557167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2737.7805768791372</v>
      </c>
      <c r="L579" s="444">
        <f t="shared" ca="1" si="54"/>
        <v>659805.1190278721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659805.1190278721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2658.957564638722</v>
      </c>
      <c r="L580" s="444">
        <f t="shared" ca="1" si="54"/>
        <v>640808.77307793195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640808.77307793195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2579.8061231806378</v>
      </c>
      <c r="L581" s="444">
        <f t="shared" ca="1" si="54"/>
        <v>621733.27568653377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621733.27568653377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2500.3248840498127</v>
      </c>
      <c r="L582" s="444">
        <f t="shared" ca="1" si="54"/>
        <v>602578.29705600487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602578.29705600487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2420.5124730892749</v>
      </c>
      <c r="L583" s="444">
        <f t="shared" ca="1" si="54"/>
        <v>583343.5060145153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583343.5060145153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2340.3675104164022</v>
      </c>
      <c r="L584" s="444">
        <f t="shared" ca="1" si="54"/>
        <v>564028.570010353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564028.570010353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2259.8886103990594</v>
      </c>
      <c r="L585" s="444">
        <f t="shared" ca="1" si="54"/>
        <v>544633.15510617336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544633.15510617336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2179.074381631644</v>
      </c>
      <c r="L586" s="444">
        <f t="shared" ca="1" si="54"/>
        <v>525156.9259732262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525156.9259732262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2097.9234269110307</v>
      </c>
      <c r="L587" s="444">
        <f t="shared" ca="1" si="54"/>
        <v>505599.54588555841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505599.54588555841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2016.4343432124151</v>
      </c>
      <c r="L588" s="444">
        <f t="shared" ca="1" si="54"/>
        <v>485960.67671419203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485960.67671419203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1934.6057216650554</v>
      </c>
      <c r="L589" s="444">
        <f t="shared" ca="1" si="54"/>
        <v>466239.97892127832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466239.97892127832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1852.4361475279147</v>
      </c>
      <c r="L590" s="444">
        <f t="shared" ca="1" si="54"/>
        <v>446437.11155422742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446437.11155422742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1769.9242001652028</v>
      </c>
      <c r="L591" s="444">
        <f t="shared" ca="1" si="54"/>
        <v>426551.73223981383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426551.73223981383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1687.0684530218127</v>
      </c>
      <c r="L592" s="444">
        <f t="shared" ca="1" si="54"/>
        <v>406583.49717825686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406583.49717825686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1603.8674735986585</v>
      </c>
      <c r="L593" s="444">
        <f t="shared" ca="1" si="54"/>
        <v>386532.06113727676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386532.06113727676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1520.3198234279082</v>
      </c>
      <c r="L594" s="444">
        <f t="shared" ca="1" si="54"/>
        <v>366397.07744612586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366397.07744612586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1436.4240580481128</v>
      </c>
      <c r="L595" s="444">
        <f t="shared" ca="1" si="54"/>
        <v>346178.19798959518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346178.19798959518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1352.1787269792349</v>
      </c>
      <c r="L596" s="444">
        <f t="shared" ca="1" si="54"/>
        <v>325875.07320199563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325875.07320199563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1267.5823736975701</v>
      </c>
      <c r="L597" s="444">
        <f t="shared" ca="1" si="54"/>
        <v>305487.35206111439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305487.35206111439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1182.6335356105651</v>
      </c>
      <c r="L598" s="444">
        <f t="shared" ca="1" si="54"/>
        <v>285014.68208214617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285014.68208214617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1097.3307440315307</v>
      </c>
      <c r="L599" s="444">
        <f t="shared" ca="1" si="54"/>
        <v>264456.70931159891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264456.70931159891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1011.6725241542505</v>
      </c>
      <c r="L600" s="444">
        <f t="shared" ca="1" si="54"/>
        <v>243813.07832117437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243813.07832117437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925.65739502748158</v>
      </c>
      <c r="L601" s="444">
        <f t="shared" ca="1" si="54"/>
        <v>223083.43220162307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223083.43220162307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839.28386952935114</v>
      </c>
      <c r="L602" s="444">
        <f t="shared" ca="1" si="54"/>
        <v>202267.41255657363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202267.41255657363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752.55045434164515</v>
      </c>
      <c r="L603" s="444">
        <f t="shared" ca="1" si="54"/>
        <v>181364.65949633648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181364.65949633648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665.45564992399034</v>
      </c>
      <c r="L604" s="444">
        <f t="shared" ca="1" si="54"/>
        <v>160374.81163168169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160374.81163168169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577.99795048792873</v>
      </c>
      <c r="L605" s="444">
        <f t="shared" ca="1" si="54"/>
        <v>139297.50606759082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139297.50606759082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490.17584397088353</v>
      </c>
      <c r="L606" s="444">
        <f t="shared" ca="1" si="54"/>
        <v>118132.37839698291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118132.37839698291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401.98781201001719</v>
      </c>
      <c r="L607" s="444">
        <f t="shared" ca="1" si="54"/>
        <v>96879.06269441414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96879.06269441414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313.43232991598063</v>
      </c>
      <c r="L608" s="444">
        <f t="shared" ca="1" si="54"/>
        <v>75537.191509751341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75537.191509751341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224.50786664655232</v>
      </c>
      <c r="L609" s="444">
        <f t="shared" ca="1" si="54"/>
        <v>54106.395861819103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54106.395861819103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135.21288478016797</v>
      </c>
      <c r="L610" s="444">
        <f t="shared" ca="1" si="54"/>
        <v>32586.305232020484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32586.305232020484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45.545840489340407</v>
      </c>
      <c r="L611" s="444">
        <f t="shared" ca="1" si="54"/>
        <v>10976.547557931037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10976.547557931037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-44.494816486032292</v>
      </c>
      <c r="L612" s="444">
        <f t="shared" ca="1" si="54"/>
        <v>-10723.250773133783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-10723.250773133783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-134.91064286546904</v>
      </c>
      <c r="L613" s="444">
        <f t="shared" ca="1" si="54"/>
        <v>-32513.46493057804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-32513.46493057804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-225.70320185482012</v>
      </c>
      <c r="L614" s="444">
        <f t="shared" ca="1" si="54"/>
        <v>-54394.471647011647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-54394.471647011647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-316.87406317329345</v>
      </c>
      <c r="L615" s="444">
        <f t="shared" ca="1" si="54"/>
        <v>-76366.649224763722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-76366.649224763722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-408.42480308059379</v>
      </c>
      <c r="L616" s="444">
        <f t="shared" ca="1" si="54"/>
        <v>-98430.377542423099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-98430.377542423099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-500.35700440417452</v>
      </c>
      <c r="L617" s="444">
        <f t="shared" ca="1" si="54"/>
        <v>-120586.03806140606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-120586.03806140606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-592.67225656660355</v>
      </c>
      <c r="L618" s="444">
        <f t="shared" ca="1" si="54"/>
        <v>-142834.01383255146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-142834.01383255146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-685.37215561304265</v>
      </c>
      <c r="L619" s="444">
        <f t="shared" ca="1" si="54"/>
        <v>-165174.68950274328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-165174.68950274328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-778.45830423884195</v>
      </c>
      <c r="L620" s="444">
        <f t="shared" ca="1" si="54"/>
        <v>-187608.45132156092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-187608.45132156092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-871.93231181724877</v>
      </c>
      <c r="L621" s="444">
        <f t="shared" ca="1" si="54"/>
        <v>-210135.68714795695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-210135.68714795695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-965.79579442723218</v>
      </c>
      <c r="L622" s="444">
        <f t="shared" ca="1" si="54"/>
        <v>-232756.78645696296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-232756.78645696296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-1060.050374881424</v>
      </c>
      <c r="L623" s="444">
        <f t="shared" ca="1" si="54"/>
        <v>-255472.14034642317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-255472.14034642317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-1154.6976827541748</v>
      </c>
      <c r="L624" s="444">
        <f t="shared" ca="1" si="54"/>
        <v>-278282.14154375618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-278282.14154375618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-1249.739354409729</v>
      </c>
      <c r="L625" s="444">
        <f t="shared" ca="1" si="54"/>
        <v>-301187.18441274471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-301187.18441274471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-1345.1770330305146</v>
      </c>
      <c r="L626" s="444">
        <f t="shared" ca="1" si="54"/>
        <v>-324187.66496035398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-324187.66496035398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-1441.0123686455531</v>
      </c>
      <c r="L627" s="444">
        <f t="shared" ca="1" si="54"/>
        <v>-347283.98084357835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-347283.98084357835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-1537.2470181589881</v>
      </c>
      <c r="L628" s="444">
        <f t="shared" ca="1" si="54"/>
        <v>-370476.5313763161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-370476.5313763161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-1633.8826453787287</v>
      </c>
      <c r="L629" s="444">
        <f t="shared" ca="1" si="54"/>
        <v>-393765.71753627359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-393765.71753627359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-1730.9209210452182</v>
      </c>
      <c r="L630" s="444">
        <f t="shared" ca="1" si="54"/>
        <v>-417151.94197189761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-417151.94197189761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-1828.3635228603182</v>
      </c>
      <c r="L631" s="444">
        <f t="shared" ca="1" si="54"/>
        <v>-440635.60900933674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-440635.60900933674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-1926.2121355163147</v>
      </c>
      <c r="L632" s="444">
        <f t="shared" ca="1" si="54"/>
        <v>-464217.12465943187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-464217.12465943187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-2024.4684507250447</v>
      </c>
      <c r="L633" s="444">
        <f t="shared" ca="1" si="54"/>
        <v>-487896.89662473567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-487896.89662473567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-2123.1341672471435</v>
      </c>
      <c r="L634" s="444">
        <f t="shared" ca="1" si="54"/>
        <v>-511675.33430656162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-511675.33430656162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-2222.2109909214187</v>
      </c>
      <c r="L635" s="444">
        <f t="shared" ca="1" si="54"/>
        <v>-535552.84881206183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-535552.84881206183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-2321.7006346943363</v>
      </c>
      <c r="L636" s="444">
        <f t="shared" ca="1" si="54"/>
        <v>-559529.85296133498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-559529.85296133498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-2421.6048186496405</v>
      </c>
      <c r="L637" s="444">
        <f t="shared" ca="1" si="54"/>
        <v>-583606.7612945633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-583606.7612945633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-2521.9252700380921</v>
      </c>
      <c r="L638" s="444">
        <f t="shared" ca="1" si="54"/>
        <v>-607783.99007918022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-607783.99007918022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-2622.6637233073288</v>
      </c>
      <c r="L639" s="444">
        <f t="shared" ca="1" si="54"/>
        <v>-632061.95731706626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-632061.95731706626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-2723.8219201318543</v>
      </c>
      <c r="L640" s="444">
        <f t="shared" ca="1" si="54"/>
        <v>-656441.08275177679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-656441.08275177679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-2825.4016094431486</v>
      </c>
      <c r="L641" s="444">
        <f t="shared" ca="1" si="54"/>
        <v>-680921.78787579876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-680921.78787579876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-2927.4045474599066</v>
      </c>
      <c r="L642" s="444">
        <f t="shared" ca="1" si="54"/>
        <v>-705504.49593783752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-705504.49593783752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-3029.8324977184016</v>
      </c>
      <c r="L643" s="444">
        <f t="shared" ca="1" si="54"/>
        <v>-730189.63195013476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-730189.63195013476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-3132.6872311029729</v>
      </c>
      <c r="L644" s="444">
        <f t="shared" ca="1" si="54"/>
        <v>-754977.62269581645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-754977.62269581645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-3235.9705258766471</v>
      </c>
      <c r="L645" s="444">
        <f t="shared" ca="1" si="54"/>
        <v>-779868.89673627191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-779868.89673627191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-3339.6841677118782</v>
      </c>
      <c r="L646" s="444">
        <f t="shared" ca="1" si="54"/>
        <v>-804863.88441856264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-804863.88441856264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-3443.8299497214225</v>
      </c>
      <c r="L647" s="444">
        <f t="shared" ca="1" si="54"/>
        <v>-829963.01788286283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-829963.01788286283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-3548.4096724893402</v>
      </c>
      <c r="L648" s="444">
        <f t="shared" ca="1" si="54"/>
        <v>-855166.73106993106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-855166.73106993106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-3653.4251441021247</v>
      </c>
      <c r="L649" s="444">
        <f t="shared" ca="1" si="54"/>
        <v>-880475.45972861198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-880475.45972861198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-3758.8781801799614</v>
      </c>
      <c r="L650" s="444">
        <f t="shared" ca="1" si="54"/>
        <v>-905889.64142337069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-905889.64142337069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-3864.7706039081231</v>
      </c>
      <c r="L651" s="444">
        <f t="shared" ca="1" si="54"/>
        <v>-931409.71554185764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-931409.71554185764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-3971.1042460684848</v>
      </c>
      <c r="L652" s="444">
        <f t="shared" ca="1" si="54"/>
        <v>-957036.12330250489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-957036.12330250489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-4077.8809450711829</v>
      </c>
      <c r="L653" s="444">
        <f t="shared" ca="1" si="54"/>
        <v>-982769.30776215496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-982769.30776215496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-4185.1025469863907</v>
      </c>
      <c r="L654" s="444">
        <f t="shared" ca="1" si="54"/>
        <v>-1008609.7138237201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-1008609.7138237201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-4292.7709055762452</v>
      </c>
      <c r="L655" s="444">
        <f t="shared" ca="1" si="54"/>
        <v>-1034557.7882438753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-1034557.7882438753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-4400.8878823268915</v>
      </c>
      <c r="L656" s="444">
        <f t="shared" ca="1" si="54"/>
        <v>-1060613.9796407809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-1060613.9796407809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-4509.4553464806659</v>
      </c>
      <c r="L657" s="444">
        <f t="shared" ca="1" si="54"/>
        <v>-1086778.7385018405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-1086778.7385018405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-4618.4751750684136</v>
      </c>
      <c r="L658" s="444">
        <f t="shared" ca="1" si="54"/>
        <v>-1113052.5171914878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-1113052.5171914878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-4727.949252941944</v>
      </c>
      <c r="L659" s="444">
        <f t="shared" ca="1" si="54"/>
        <v>-1139435.7699590086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-1139435.7699590086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-4837.8794728066141</v>
      </c>
      <c r="L660" s="444">
        <f t="shared" ca="1" si="54"/>
        <v>-1165928.952946394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-1165928.952946394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-4948.2677352540532</v>
      </c>
      <c r="L661" s="444">
        <f t="shared" ca="1" si="54"/>
        <v>-1192532.5241962268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-1192532.5241962268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-5059.1159487950235</v>
      </c>
      <c r="L662" s="444">
        <f t="shared" ca="1" si="54"/>
        <v>-1219246.9436596008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-1219246.9436596008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-5170.4260298924155</v>
      </c>
      <c r="L663" s="444">
        <f t="shared" ca="1" si="54"/>
        <v>-1246072.6732040721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-1246072.6732040721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-5282.199902994379</v>
      </c>
      <c r="L664" s="444">
        <f t="shared" ca="1" si="54"/>
        <v>-1273010.1766216452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-1273010.1766216452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-5394.4395005676006</v>
      </c>
      <c r="L665" s="444">
        <f t="shared" ca="1" si="54"/>
        <v>-1300059.9196367916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-1300059.9196367916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-5507.1467631307096</v>
      </c>
      <c r="L666" s="444">
        <f t="shared" ca="1" si="54"/>
        <v>-1327222.3699145012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-1327222.3699145012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-5620.3236392878334</v>
      </c>
      <c r="L667" s="444">
        <f t="shared" ca="1" si="54"/>
        <v>-1354497.9970683679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-1354497.9970683679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-5733.9720857622779</v>
      </c>
      <c r="L668" s="444">
        <f t="shared" ca="1" si="54"/>
        <v>-1381887.272668709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-1381887.272668709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-5848.0940674303665</v>
      </c>
      <c r="L669" s="444">
        <f t="shared" ca="1" si="54"/>
        <v>-1409390.6702507182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-1409390.6702507182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-5962.6915573554043</v>
      </c>
      <c r="L670" s="444">
        <f t="shared" ca="1" si="54"/>
        <v>-1437008.6653226526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-1437008.6653226526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-6077.7665368217977</v>
      </c>
      <c r="L671" s="444">
        <f t="shared" ca="1" si="54"/>
        <v>-1464741.7353740532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-1464741.7353740532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-6193.3209953693004</v>
      </c>
      <c r="L672" s="444">
        <f t="shared" ca="1" si="54"/>
        <v>-1492590.3598840013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-1492590.3598840013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-6309.3569308274173</v>
      </c>
      <c r="L673" s="444">
        <f t="shared" ca="1" si="54"/>
        <v>-1520555.0203294076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-1520555.0203294076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-6425.8763493499437</v>
      </c>
      <c r="L674" s="444">
        <f t="shared" ca="1" si="54"/>
        <v>-1548636.2001933365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-1548636.2001933365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-6542.8812654496469</v>
      </c>
      <c r="L675" s="444">
        <f t="shared" ca="1" si="54"/>
        <v>-1576834.3849733649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-1576834.3849733649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-6660.3737020330991</v>
      </c>
      <c r="L676" s="444">
        <f t="shared" ca="1" si="54"/>
        <v>-1605150.0621899769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-1605150.0621899769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-6778.3556904356492</v>
      </c>
      <c r="L677" s="444">
        <f t="shared" ca="1" si="54"/>
        <v>-1633583.7213949915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-1633583.7213949915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-6896.8292704565438</v>
      </c>
      <c r="L678" s="444">
        <f t="shared" ca="1" si="54"/>
        <v>-1662135.8541800268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-1662135.8541800268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-7015.7964903941902</v>
      </c>
      <c r="L679" s="444">
        <f t="shared" ca="1" si="54"/>
        <v>-1690806.9541849999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-1690806.9541849999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-7135.2594070815785</v>
      </c>
      <c r="L680" s="444">
        <f t="shared" ca="1" si="54"/>
        <v>-1719597.5171066604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-1719597.5171066604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-7255.220085921831</v>
      </c>
      <c r="L681" s="444">
        <f t="shared" ca="1" si="54"/>
        <v>-1748508.0407071612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-1748508.0407071612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-7375.6806009239162</v>
      </c>
      <c r="L682" s="444">
        <f t="shared" ca="1" si="54"/>
        <v>-1777539.024822664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-1777539.024822664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-7496.6430347385112</v>
      </c>
      <c r="L683" s="444">
        <f t="shared" ca="1" si="54"/>
        <v>-1806690.9713719813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-1806690.9713719813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-7618.1094786940002</v>
      </c>
      <c r="L684" s="444">
        <f t="shared" ca="1" si="54"/>
        <v>-1835964.3843652541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-1835964.3843652541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-7740.0820328326372</v>
      </c>
      <c r="L685" s="444">
        <f t="shared" ca="1" si="54"/>
        <v>-1865359.7699126655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-1865359.7699126655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-7862.5628059468518</v>
      </c>
      <c r="L686" s="444">
        <f t="shared" ca="1" si="54"/>
        <v>-1894877.6362331912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-1894877.6362331912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-7985.5539156157083</v>
      </c>
      <c r="L687" s="444">
        <f t="shared" ca="1" si="54"/>
        <v>-1924518.4936633857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-1924518.4936633857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-8109.0574882415203</v>
      </c>
      <c r="L688" s="444">
        <f t="shared" ca="1" si="54"/>
        <v>-1954282.8546662061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-1954282.8546662061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-8233.075659086604</v>
      </c>
      <c r="L689" s="444">
        <f t="shared" ca="1" si="54"/>
        <v>-1984171.2338398716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-1984171.2338398716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-8357.6105723102082</v>
      </c>
      <c r="L690" s="444">
        <f t="shared" ca="1" si="54"/>
        <v>-2014184.1479267606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-2014184.1479267606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-8482.6643810055793</v>
      </c>
      <c r="L691" s="444">
        <f t="shared" ca="1" si="54"/>
        <v>-2044322.115822345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-2044322.115822345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-8608.239247237183</v>
      </c>
      <c r="L692" s="444">
        <f t="shared" ca="1" si="54"/>
        <v>-2074585.658584161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-2074585.658584161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-8734.3373420780808</v>
      </c>
      <c r="L693" s="444">
        <f t="shared" ca="1" si="54"/>
        <v>-2104975.2994408179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-2104975.2994408179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-8860.9608456474871</v>
      </c>
      <c r="L694" s="444">
        <f t="shared" ca="1" si="54"/>
        <v>-2135491.5638010441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-2135491.5638010441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-8988.111947148429</v>
      </c>
      <c r="L695" s="444">
        <f t="shared" ca="1" si="54"/>
        <v>-2166134.9792627716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-2166134.9792627716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-9115.7928449056271</v>
      </c>
      <c r="L696" s="444">
        <f t="shared" ca="1" si="54"/>
        <v>-2196906.0756222559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-2196906.0756222559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-9244.005746403478</v>
      </c>
      <c r="L697" s="444">
        <f t="shared" ca="1" si="54"/>
        <v>-2227805.3848832385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-2227805.3848832385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-9372.7528683242381</v>
      </c>
      <c r="L698" s="444">
        <f t="shared" ca="1" si="54"/>
        <v>-2258833.4412661414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-2258833.4412661414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-9502.0364365863334</v>
      </c>
      <c r="L699" s="444">
        <f t="shared" ca="1" si="54"/>
        <v>-2289990.7812173064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-2289990.7812173064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-9631.858686382855</v>
      </c>
      <c r="L700" s="444">
        <f t="shared" ca="1" si="54"/>
        <v>-2321277.9434182681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-2321277.9434182681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-9762.2218622201963</v>
      </c>
      <c r="L701" s="444">
        <f t="shared" ca="1" si="54"/>
        <v>-2352695.4687950672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-2352695.4687950672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-9893.1282179568589</v>
      </c>
      <c r="L702" s="444">
        <f t="shared" ca="1" si="54"/>
        <v>-2384243.900527603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-2384243.900527603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-10024.580016842425</v>
      </c>
      <c r="L703" s="444">
        <f t="shared" ca="1" si="54"/>
        <v>-2415923.7840590244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-2415923.7840590244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-10156.579531556679</v>
      </c>
      <c r="L704" s="444">
        <f t="shared" ca="1" si="54"/>
        <v>-2447735.6671051597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-2447735.6671051597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-10289.12904424891</v>
      </c>
      <c r="L705" s="444">
        <f t="shared" ca="1" si="54"/>
        <v>-2479680.0996639873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-2479680.0996639873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-10422.230846577359</v>
      </c>
      <c r="L706" s="444">
        <f t="shared" ca="1" si="54"/>
        <v>-2511757.6340251435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-2511757.6340251435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-10555.887239748843</v>
      </c>
      <c r="L707" s="444">
        <f t="shared" ca="1" si="54"/>
        <v>-2543968.8247794709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-2543968.8247794709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-10690.10053455854</v>
      </c>
      <c r="L708" s="444">
        <f t="shared" ca="1" si="54"/>
        <v>-2576314.2288286085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-2576314.2288286085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-10824.873051429948</v>
      </c>
      <c r="L709" s="444">
        <f t="shared" ca="1" si="54"/>
        <v>-2608794.4053946175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-2608794.4053946175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-10960.207120454985</v>
      </c>
      <c r="L710" s="444">
        <f t="shared" ca="1" si="54"/>
        <v>-2641409.9160296512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-2641409.9160296512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-11096.105081434293</v>
      </c>
      <c r="L711" s="444">
        <f t="shared" ca="1" si="54"/>
        <v>-2674161.3246256644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-2674161.3246256644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-11232.569283917681</v>
      </c>
      <c r="L712" s="444">
        <f t="shared" ca="1" si="54"/>
        <v>-2707049.1974241608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-2707049.1974241608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-11369.602087244748</v>
      </c>
      <c r="L713" s="444">
        <f t="shared" ca="1" si="54"/>
        <v>-2740074.1030259845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-2740074.1030259845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-11507.20586058568</v>
      </c>
      <c r="L714" s="444">
        <f t="shared" ca="1" si="54"/>
        <v>-2773236.6124011492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-2773236.6124011492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-11645.382982982201</v>
      </c>
      <c r="L715" s="444">
        <f t="shared" ca="1" si="54"/>
        <v>-2806537.2988987104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-2806537.2988987104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-11784.135843388705</v>
      </c>
      <c r="L716" s="444">
        <f t="shared" ca="1" si="54"/>
        <v>-2839976.738256678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-2839976.738256678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-11923.46684071357</v>
      </c>
      <c r="L717" s="444">
        <f t="shared" ca="1" si="54"/>
        <v>-2873555.5086119706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-2873555.5086119706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-12063.378383860623</v>
      </c>
      <c r="L718" s="444">
        <f t="shared" ca="1" si="54"/>
        <v>-2907274.1905104099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-2907274.1905104099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-12203.872891770787</v>
      </c>
      <c r="L719" s="444">
        <f t="shared" ca="1" si="54"/>
        <v>-2941133.3669167594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-2941133.3669167594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-12344.95279346391</v>
      </c>
      <c r="L720" s="444">
        <f t="shared" ca="1" si="54"/>
        <v>-2975133.6232248023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-2975133.6232248023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-12486.620528080755</v>
      </c>
      <c r="L721" s="444">
        <f t="shared" ca="1" si="54"/>
        <v>-3009275.5472674621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-3009275.5472674621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-12628.87854492517</v>
      </c>
      <c r="L722" s="444">
        <f t="shared" ca="1" si="54"/>
        <v>-3043559.7293269662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-3043559.7293269662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-12771.729303506438</v>
      </c>
      <c r="L723" s="444">
        <f t="shared" ca="1" si="54"/>
        <v>-3077986.7621450517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-3077986.7621450517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-12915.175273581794</v>
      </c>
      <c r="L724" s="444">
        <f t="shared" ca="1" si="54"/>
        <v>-3112557.2409332125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-3112557.2409332125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-13059.218935199131</v>
      </c>
      <c r="L725" s="444">
        <f t="shared" ca="1" si="54"/>
        <v>-3147271.7633829904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-3147271.7633829904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-13203.862778739871</v>
      </c>
      <c r="L726" s="444">
        <f t="shared" ca="1" si="54"/>
        <v>-3182130.9296763092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-3182130.9296763092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-13349.109304962034</v>
      </c>
      <c r="L727" s="444">
        <f t="shared" ca="1" si="54"/>
        <v>-3217135.3424958503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-3217135.3424958503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-13494.961025043454</v>
      </c>
      <c r="L728" s="444">
        <f t="shared" ca="1" si="54"/>
        <v>-3252285.6070354725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-3252285.6070354725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-13641.420460625211</v>
      </c>
      <c r="L729" s="444">
        <f t="shared" ca="1" si="54"/>
        <v>-3287582.3310106765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-3287582.3310106765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-13788.49014385523</v>
      </c>
      <c r="L730" s="444">
        <f t="shared" ca="1" si="54"/>
        <v>-3323026.1246691104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-3323026.1246691104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-13936.172617432037</v>
      </c>
      <c r="L731" s="444">
        <f t="shared" ca="1" si="54"/>
        <v>-3358617.6008011214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-3358617.6008011214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-14084.470434648751</v>
      </c>
      <c r="L732" s="444">
        <f t="shared" ca="1" si="54"/>
        <v>-3394357.3747503492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-3394357.3747503492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-14233.386159437197</v>
      </c>
      <c r="L733" s="444">
        <f t="shared" ca="1" si="54"/>
        <v>-3430246.0644243653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-3430246.0644243653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-14382.922366412267</v>
      </c>
      <c r="L734" s="444">
        <f t="shared" ca="1" si="54"/>
        <v>-3466284.2903053565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-3466284.2903053565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-14533.081640916396</v>
      </c>
      <c r="L735" s="444">
        <f t="shared" ca="1" si="54"/>
        <v>-3502472.6754608518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-3502472.6754608518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-14683.866579064294</v>
      </c>
      <c r="L736" s="444">
        <f t="shared" ca="1" si="54"/>
        <v>-3538811.8455544948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-3538811.8455544948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-14835.279787787809</v>
      </c>
      <c r="L737" s="444">
        <f t="shared" ca="1" si="54"/>
        <v>-3575302.4288568613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-3575302.4288568613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-14987.323884881</v>
      </c>
      <c r="L738" s="444">
        <f t="shared" ca="1" si="54"/>
        <v>-3611945.0562563213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-3611945.0562563213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-15140.001499045418</v>
      </c>
      <c r="L739" s="444">
        <f t="shared" ca="1" si="54"/>
        <v>-3648740.3612699457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-3648740.3612699457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-15293.31526993552</v>
      </c>
      <c r="L740" s="444">
        <f t="shared" ca="1" si="54"/>
        <v>-3685688.98005446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-3685688.98005446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-15447.267848204327</v>
      </c>
      <c r="L741" s="444">
        <f t="shared" ca="1" si="54"/>
        <v>-3722791.5514172432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-3722791.5514172432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-15601.86189554926</v>
      </c>
      <c r="L742" s="444">
        <f t="shared" ca="1" si="54"/>
        <v>-3760048.7168273712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-3760048.7168273712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-15757.100084758124</v>
      </c>
      <c r="L743" s="444">
        <f t="shared" ca="1" si="54"/>
        <v>-3797461.1204267079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-3797461.1204267079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-15912.985099755364</v>
      </c>
      <c r="L744" s="444">
        <f t="shared" ca="1" si="54"/>
        <v>-3835029.409041042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-3835029.409041042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-16069.519635648419</v>
      </c>
      <c r="L745" s="444">
        <f t="shared" ca="1" si="54"/>
        <v>-3872754.2321912693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-3872754.2321912693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-16226.706398774368</v>
      </c>
      <c r="L746" s="444">
        <f t="shared" ca="1" si="54"/>
        <v>-3910636.2421046225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-3910636.2421046225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-16384.548106746672</v>
      </c>
      <c r="L747" s="444">
        <f t="shared" ca="1" si="54"/>
        <v>-3948676.0937259481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-3948676.0937259481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-16543.047488502194</v>
      </c>
      <c r="L748" s="444">
        <f t="shared" ca="1" si="54"/>
        <v>-3986874.4447290292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-3986874.4447290292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-16702.207284348369</v>
      </c>
      <c r="L749" s="444">
        <f t="shared" ca="1" si="54"/>
        <v>-4025231.9555279566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-4025231.9555279566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-16862.030246010563</v>
      </c>
      <c r="L750" s="444">
        <f t="shared" ca="1" si="54"/>
        <v>-4063749.289288546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-4063749.289288546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-17022.519136679686</v>
      </c>
      <c r="L751" s="444">
        <f t="shared" ca="1" si="54"/>
        <v>-4102427.1119398046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-4102427.1119398046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-17183.676731059932</v>
      </c>
      <c r="L752" s="444">
        <f t="shared" ca="1" si="54"/>
        <v>-4141266.0921854433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-4141266.0921854433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-17345.50581541676</v>
      </c>
      <c r="L753" s="444">
        <f t="shared" ca="1" si="54"/>
        <v>-4180266.9015154387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-4180266.9015154387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-17508.009187625074</v>
      </c>
      <c r="L754" s="444">
        <f t="shared" ca="1" si="54"/>
        <v>-4219430.2142176423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-4219430.2142176423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-17671.189657217587</v>
      </c>
      <c r="L755" s="444">
        <f t="shared" ca="1" si="54"/>
        <v>-4258756.7073894385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-4258756.7073894385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-17835.050045433403</v>
      </c>
      <c r="L756" s="444">
        <f t="shared" ca="1" si="54"/>
        <v>-4298247.0609494504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-4298247.0609494504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-17999.593185266785</v>
      </c>
      <c r="L757" s="444">
        <f t="shared" ca="1" si="54"/>
        <v>-4337901.9576492952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-4337901.9576492952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-18164.821921516141</v>
      </c>
      <c r="L758" s="444">
        <f t="shared" ca="1" si="54"/>
        <v>-4377722.0830853898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-4377722.0830853898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-18330.739110833201</v>
      </c>
      <c r="L759" s="444">
        <f t="shared" ca="1" si="54"/>
        <v>-4417708.1257108012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-4417708.1257108012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-18497.347621772416</v>
      </c>
      <c r="L760" s="444">
        <f t="shared" ca="1" si="54"/>
        <v>-4457860.776847152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-4457860.776847152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-18664.650334840542</v>
      </c>
      <c r="L761" s="444">
        <f t="shared" ca="1" si="54"/>
        <v>-4498180.7306965711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-4498180.7306965711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-18832.650142546456</v>
      </c>
      <c r="L762" s="444">
        <f t="shared" ca="1" si="54"/>
        <v>-4538668.6843536962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-4538668.6843536962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-19001.349949451145</v>
      </c>
      <c r="L763" s="444">
        <f t="shared" ca="1" si="54"/>
        <v>-4579325.3378177257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-4579325.3378177257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-19170.752672217932</v>
      </c>
      <c r="L764" s="444">
        <f t="shared" ca="1" si="54"/>
        <v>-4620151.3940045219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-4620151.3940045219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-19340.861239662918</v>
      </c>
      <c r="L765" s="444">
        <f t="shared" ca="1" si="54"/>
        <v>-4661147.5587587636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-4661147.5587587636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-19511.678592805591</v>
      </c>
      <c r="L766" s="444">
        <f t="shared" ca="1" si="54"/>
        <v>-4702314.5408661477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-4702314.5408661477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-19683.207684919693</v>
      </c>
      <c r="L767" s="444">
        <f t="shared" ca="1" si="54"/>
        <v>-4743653.0520656453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-4743653.0520656453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-19855.451481584267</v>
      </c>
      <c r="L768" s="444">
        <f t="shared" ca="1" si="54"/>
        <v>-4785163.8070618082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-4785163.8070618082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-20028.412960734942</v>
      </c>
      <c r="L769" s="444">
        <f t="shared" ca="1" si="54"/>
        <v>-4826847.5235371217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-4826847.5235371217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-20202.095112715419</v>
      </c>
      <c r="L770" s="444">
        <f t="shared" ca="1" si="54"/>
        <v>-4868704.9221644159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-4868704.9221644159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-20376.500940329144</v>
      </c>
      <c r="L771" s="444">
        <f t="shared" ca="1" si="54"/>
        <v>-4910736.7266193237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-4910736.7266193237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-20551.633458891258</v>
      </c>
      <c r="L772" s="444">
        <f t="shared" ca="1" si="54"/>
        <v>-4952943.663592793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-4952943.663592793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-20727.495696280715</v>
      </c>
      <c r="L773" s="444">
        <f t="shared" ref="L773:L1027" ca="1" si="80">I773-J773+K773</f>
        <v>-4995326.4628036525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-4995326.4628036525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-20904.090692992628</v>
      </c>
      <c r="L774" s="444">
        <f t="shared" ca="1" si="80"/>
        <v>-5037885.8570112232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-5037885.8570112232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-21081.421502190839</v>
      </c>
      <c r="L775" s="444">
        <f t="shared" ca="1" si="80"/>
        <v>-5080622.5820279922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-5080622.5820279922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-21259.491189760709</v>
      </c>
      <c r="L776" s="444">
        <f t="shared" ca="1" si="80"/>
        <v>-5123537.3767323317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-5123537.3767323317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-21438.302834362126</v>
      </c>
      <c r="L777" s="444">
        <f t="shared" ca="1" si="80"/>
        <v>-5166630.9830812719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-5166630.9830812719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-21617.859527482709</v>
      </c>
      <c r="L778" s="444">
        <f t="shared" ca="1" si="80"/>
        <v>-5209904.1461233329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-5209904.1461233329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-21798.164373491298</v>
      </c>
      <c r="L779" s="444">
        <f t="shared" ca="1" si="80"/>
        <v>-5253357.6140114022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-5253357.6140114022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-21979.220489691586</v>
      </c>
      <c r="L780" s="444">
        <f t="shared" ca="1" si="80"/>
        <v>-5296992.1380156726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-5296992.1380156726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-22161.031006376044</v>
      </c>
      <c r="L781" s="444">
        <f t="shared" ca="1" si="80"/>
        <v>-5340808.4725366272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-5340808.4725366272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-22343.599066880022</v>
      </c>
      <c r="L782" s="444">
        <f t="shared" ca="1" si="80"/>
        <v>-5384807.3751180852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-5384807.3751180852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-22526.927827636096</v>
      </c>
      <c r="L783" s="444">
        <f t="shared" ca="1" si="80"/>
        <v>-5428989.6064602993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-5428989.6064602993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-22711.020458228657</v>
      </c>
      <c r="L784" s="444">
        <f t="shared" ca="1" si="80"/>
        <v>-5473355.9304331066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-5473355.9304331066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-22895.880141448688</v>
      </c>
      <c r="L785" s="444">
        <f t="shared" ca="1" si="80"/>
        <v>-5517907.1140891332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-5517907.1140891332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-23081.5100733488</v>
      </c>
      <c r="L786" s="444">
        <f t="shared" ca="1" si="80"/>
        <v>-5562643.9276770605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-5562643.9276770605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-23267.913463298493</v>
      </c>
      <c r="L787" s="444">
        <f t="shared" ca="1" si="80"/>
        <v>-5607567.1446549371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-5607567.1446549371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-23455.093534039646</v>
      </c>
      <c r="L788" s="444">
        <f t="shared" ca="1" si="80"/>
        <v>-5652677.5417035548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-5652677.5417035548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-23643.053521742222</v>
      </c>
      <c r="L789" s="444">
        <f t="shared" ca="1" si="80"/>
        <v>-5697975.8987398753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-5697975.8987398753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-23831.796676060225</v>
      </c>
      <c r="L790" s="444">
        <f t="shared" ca="1" si="80"/>
        <v>-5743462.9989305139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-5743462.9989305139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-24021.326260187885</v>
      </c>
      <c r="L791" s="444">
        <f t="shared" ca="1" si="80"/>
        <v>-5789139.6287052799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-5789139.6287052799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-24211.645550916077</v>
      </c>
      <c r="L792" s="444">
        <f t="shared" ca="1" si="80"/>
        <v>-5835006.5777707743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-5835006.5777707743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-24402.757838688969</v>
      </c>
      <c r="L793" s="444">
        <f t="shared" ca="1" si="80"/>
        <v>-5881064.6391240414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-5881064.6391240414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-24594.666427660915</v>
      </c>
      <c r="L794" s="444">
        <f t="shared" ca="1" si="80"/>
        <v>-5927314.6090662805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-5927314.6090662805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-24787.374635753578</v>
      </c>
      <c r="L795" s="444">
        <f t="shared" ca="1" si="80"/>
        <v>-5973757.2872166121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-5973757.2872166121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-24980.885794713293</v>
      </c>
      <c r="L796" s="444">
        <f t="shared" ca="1" si="80"/>
        <v>-6020393.4765259037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-6020393.4765259037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-25175.203250168674</v>
      </c>
      <c r="L797" s="444">
        <f t="shared" ca="1" si="80"/>
        <v>-6067223.9832906509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-6067223.9832906509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-25370.330361688455</v>
      </c>
      <c r="L798" s="444">
        <f t="shared" ca="1" si="80"/>
        <v>-6114249.6171669178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-6114249.6171669178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-25566.270502839569</v>
      </c>
      <c r="L799" s="444">
        <f t="shared" ca="1" si="80"/>
        <v>-6161471.1911843354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-6161471.1911843354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-25763.027061245473</v>
      </c>
      <c r="L800" s="444">
        <f t="shared" ca="1" si="80"/>
        <v>-6208889.5217601592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-6208889.5217601592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-25960.603438644739</v>
      </c>
      <c r="L801" s="444">
        <f t="shared" ca="1" si="80"/>
        <v>-6256505.4287133822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-6256505.4287133822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-26159.003050949836</v>
      </c>
      <c r="L802" s="444">
        <f t="shared" ca="1" si="80"/>
        <v>-6304319.73527891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-6304319.73527891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-26358.229328306203</v>
      </c>
      <c r="L803" s="444">
        <f t="shared" ca="1" si="80"/>
        <v>-6352333.2681217948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-6352333.2681217948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-26558.285715151553</v>
      </c>
      <c r="L804" s="444">
        <f t="shared" ca="1" si="80"/>
        <v>-6400546.8573515248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-6400546.8573515248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-26759.175670275428</v>
      </c>
      <c r="L805" s="444">
        <f t="shared" ca="1" si="80"/>
        <v>-6448961.3365363786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-6448961.3365363786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-26960.902666878988</v>
      </c>
      <c r="L806" s="444">
        <f t="shared" ca="1" si="80"/>
        <v>-6497577.5427178359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-6497577.5427178359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-27163.470192635057</v>
      </c>
      <c r="L807" s="444">
        <f t="shared" ca="1" si="80"/>
        <v>-6546396.3164250497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-6546396.3164250497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-27366.881749748449</v>
      </c>
      <c r="L808" s="444">
        <f t="shared" ca="1" si="80"/>
        <v>-6595418.5016893763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-6595418.5016893763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-27571.140855016478</v>
      </c>
      <c r="L809" s="444">
        <f t="shared" ca="1" si="80"/>
        <v>-6644644.9460589709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-6644644.9460589709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-27776.251039889783</v>
      </c>
      <c r="L810" s="444">
        <f t="shared" ca="1" si="80"/>
        <v>-6694076.5006134389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-6694076.5006134389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-27982.215850533408</v>
      </c>
      <c r="L811" s="444">
        <f t="shared" ca="1" si="80"/>
        <v>-6743714.0199785503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-6743714.0199785503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-28189.038847888038</v>
      </c>
      <c r="L812" s="444">
        <f t="shared" ca="1" si="80"/>
        <v>-6793558.3623410165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-6793558.3623410165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-28396.723607731645</v>
      </c>
      <c r="L813" s="444">
        <f t="shared" ca="1" si="80"/>
        <v>-6843610.3894633269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-6843610.3894633269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-28605.273720741272</v>
      </c>
      <c r="L814" s="444">
        <f t="shared" ca="1" si="80"/>
        <v>-6893870.9666986465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-6893870.9666986465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-28814.692792555103</v>
      </c>
      <c r="L815" s="444">
        <f t="shared" ca="1" si="80"/>
        <v>-6944340.9630057802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-6944340.9630057802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-29024.98444383483</v>
      </c>
      <c r="L816" s="444">
        <f t="shared" ca="1" si="80"/>
        <v>-6995021.2509641936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-6995021.2509641936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-29236.152310328216</v>
      </c>
      <c r="L817" s="444">
        <f t="shared" ca="1" si="80"/>
        <v>-7045912.7067891005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-7045912.7067891005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-29448.200042931996</v>
      </c>
      <c r="L818" s="444">
        <f t="shared" ca="1" si="80"/>
        <v>-7097016.2103466112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-7097016.2103466112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-29661.131307754957</v>
      </c>
      <c r="L819" s="444">
        <f t="shared" ca="1" si="80"/>
        <v>-7148332.6451689443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-7148332.6451689443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-29874.949786181343</v>
      </c>
      <c r="L820" s="444">
        <f t="shared" ca="1" si="80"/>
        <v>-7199862.8984697042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-7199862.8984697042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-30089.65917493451</v>
      </c>
      <c r="L821" s="444">
        <f t="shared" ca="1" si="80"/>
        <v>-7251607.8611592175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-7251607.8611592175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-30305.263186140815</v>
      </c>
      <c r="L822" s="444">
        <f t="shared" ca="1" si="80"/>
        <v>-7303568.4278599368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-7303568.4278599368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-30521.76554739381</v>
      </c>
      <c r="L823" s="444">
        <f t="shared" ca="1" si="80"/>
        <v>-7355745.496921909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-7355745.496921909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-30739.170001818697</v>
      </c>
      <c r="L824" s="444">
        <f t="shared" ca="1" si="80"/>
        <v>-7408139.9704383062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-7408139.9704383062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-30957.480308137019</v>
      </c>
      <c r="L825" s="444">
        <f t="shared" ca="1" si="80"/>
        <v>-7460752.7542610215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-7460752.7542610215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-31176.700240731665</v>
      </c>
      <c r="L826" s="444">
        <f t="shared" ca="1" si="80"/>
        <v>-7513584.7580163311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-7513584.7580163311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-31396.833589712121</v>
      </c>
      <c r="L827" s="444">
        <f t="shared" ca="1" si="80"/>
        <v>-7566636.8951206217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-7566636.8951206217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-31617.88416098</v>
      </c>
      <c r="L828" s="444">
        <f t="shared" ca="1" si="80"/>
        <v>-7619910.0827961797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-7619910.0827961797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-31839.855776294826</v>
      </c>
      <c r="L829" s="444">
        <f t="shared" ca="1" si="80"/>
        <v>-7673405.2420870531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-7673405.2420870531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-32062.752273340135</v>
      </c>
      <c r="L830" s="444">
        <f t="shared" ca="1" si="80"/>
        <v>-7727123.2978749713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-7727123.2978749713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-32286.577505789788</v>
      </c>
      <c r="L831" s="444">
        <f t="shared" ca="1" si="80"/>
        <v>-7781065.1788953394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-7781065.1788953394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-32511.335343374656</v>
      </c>
      <c r="L832" s="444">
        <f t="shared" ca="1" si="80"/>
        <v>-7835231.8177532926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-7835231.8177532926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-32737.029671949462</v>
      </c>
      <c r="L833" s="444">
        <f t="shared" ca="1" si="80"/>
        <v>-7889624.1509398203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-7889624.1509398203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-32963.66439356</v>
      </c>
      <c r="L834" s="444">
        <f t="shared" ca="1" si="80"/>
        <v>-7944243.1188479587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-7944243.1188479587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-33191.243426510569</v>
      </c>
      <c r="L835" s="444">
        <f t="shared" ca="1" si="80"/>
        <v>-7999089.6657890473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-7999089.6657890473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-33419.770705431773</v>
      </c>
      <c r="L836" s="444">
        <f t="shared" ca="1" si="80"/>
        <v>-8054164.7400090573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-8054164.7400090573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-33649.250181348485</v>
      </c>
      <c r="L837" s="444">
        <f t="shared" ca="1" si="80"/>
        <v>-8109469.2937049838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-8109469.2937049838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-33879.685821748171</v>
      </c>
      <c r="L838" s="444">
        <f t="shared" ca="1" si="80"/>
        <v>-8165004.2830413105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-8165004.2830413105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-34111.081610649533</v>
      </c>
      <c r="L839" s="444">
        <f t="shared" ca="1" si="80"/>
        <v>-8220770.6681665387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-8220770.6681665387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-34343.441548671319</v>
      </c>
      <c r="L840" s="444">
        <f t="shared" ca="1" si="80"/>
        <v>-8276769.4132297887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-8276769.4132297887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-34576.769653101524</v>
      </c>
      <c r="L841" s="444">
        <f t="shared" ca="1" si="80"/>
        <v>-8333001.4863974685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-8333001.4863974685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-34811.069957966858</v>
      </c>
      <c r="L842" s="444">
        <f t="shared" ca="1" si="80"/>
        <v>-8389467.8598700128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-8389467.8598700128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-35046.346514102464</v>
      </c>
      <c r="L843" s="444">
        <f t="shared" ca="1" si="80"/>
        <v>-8446169.5098986942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-8446169.5098986942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-35282.603389221971</v>
      </c>
      <c r="L844" s="444">
        <f t="shared" ca="1" si="80"/>
        <v>-8503107.4168024957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-8503107.4168024957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-35519.844667987811</v>
      </c>
      <c r="L845" s="444">
        <f t="shared" ca="1" si="80"/>
        <v>-8560282.5649850629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-8560282.5649850629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-35758.074452081841</v>
      </c>
      <c r="L846" s="444">
        <f t="shared" ca="1" si="80"/>
        <v>-8617695.9429517239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-8617695.9429517239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-35997.296860276263</v>
      </c>
      <c r="L847" s="444">
        <f t="shared" ca="1" si="80"/>
        <v>-8675348.543326579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-8675348.543326579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-36237.516028504826</v>
      </c>
      <c r="L848" s="444">
        <f t="shared" ca="1" si="80"/>
        <v>-8733241.3628696632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-8733241.3628696632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-36478.73610993434</v>
      </c>
      <c r="L849" s="444">
        <f t="shared" ca="1" si="80"/>
        <v>-8791375.4024941772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-8791375.4024941772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-36720.961275036483</v>
      </c>
      <c r="L850" s="444">
        <f t="shared" ca="1" si="80"/>
        <v>-8849751.6672837939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-8849751.6672837939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-36964.195711659886</v>
      </c>
      <c r="L851" s="444">
        <f t="shared" ca="1" si="80"/>
        <v>-8908371.1665100325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-8908371.1665100325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-37208.443625102547</v>
      </c>
      <c r="L852" s="444">
        <f t="shared" ca="1" si="80"/>
        <v>-8967234.9136497136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-8967234.9136497136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-37453.70923818455</v>
      </c>
      <c r="L853" s="444">
        <f t="shared" ca="1" si="80"/>
        <v>-9026343.9264024775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-9026343.9264024775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-37699.996791321071</v>
      </c>
      <c r="L854" s="444">
        <f t="shared" ca="1" si="80"/>
        <v>-9085699.2267083786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-9085699.2267083786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-37947.31054259566</v>
      </c>
      <c r="L855" s="444">
        <f t="shared" ca="1" si="80"/>
        <v>-9145301.8407655545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-9145301.8407655545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-38195.65476783389</v>
      </c>
      <c r="L856" s="444">
        <f t="shared" ca="1" si="80"/>
        <v>-9205152.7990479674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-9205152.7990479674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-38445.033760677281</v>
      </c>
      <c r="L857" s="444">
        <f t="shared" ca="1" si="80"/>
        <v>-9265253.1363232248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-9265253.1363232248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-38695.45183265752</v>
      </c>
      <c r="L858" s="444">
        <f t="shared" ca="1" si="80"/>
        <v>-9325603.8916704617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-9325603.8916704617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-38946.913313271005</v>
      </c>
      <c r="L859" s="444">
        <f t="shared" ca="1" si="80"/>
        <v>-9386206.1084983125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-9386206.1084983125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-39199.422550053714</v>
      </c>
      <c r="L860" s="444">
        <f t="shared" ca="1" si="80"/>
        <v>-9447060.8345629461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-9447060.8345629461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-39452.983908656359</v>
      </c>
      <c r="L861" s="444">
        <f t="shared" ca="1" si="80"/>
        <v>-9508169.1219861824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-9508169.1219861824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-39707.601772919843</v>
      </c>
      <c r="L862" s="444">
        <f t="shared" ca="1" si="80"/>
        <v>-9569532.027273681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-9569532.027273681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-39963.280544951085</v>
      </c>
      <c r="L863" s="444">
        <f t="shared" ca="1" si="80"/>
        <v>-9631150.6113332119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-9631150.6113332119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-40220.024645199126</v>
      </c>
      <c r="L864" s="444">
        <f t="shared" ca="1" si="80"/>
        <v>-9693025.9394929912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-9693025.9394929912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-40477.83851253154</v>
      </c>
      <c r="L865" s="444">
        <f t="shared" ca="1" si="80"/>
        <v>-9755159.0815201029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-9755159.0815201029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-40736.726604311174</v>
      </c>
      <c r="L866" s="444">
        <f t="shared" ca="1" si="80"/>
        <v>-9817551.111638993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-9817551.111638993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-40996.693396473216</v>
      </c>
      <c r="L867" s="444">
        <f t="shared" ca="1" si="80"/>
        <v>-9880203.1085500456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-9880203.1085500456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-41257.743383602603</v>
      </c>
      <c r="L868" s="444">
        <f t="shared" ca="1" si="80"/>
        <v>-9943116.1554482281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-9943116.1554482281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-41519.881079011699</v>
      </c>
      <c r="L869" s="444">
        <f t="shared" ca="1" si="80"/>
        <v>-10006291.34004182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-10006291.34004182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-41783.111014818329</v>
      </c>
      <c r="L870" s="444">
        <f t="shared" ca="1" si="80"/>
        <v>-10069729.754571218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-10069729.754571218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-42047.437742024158</v>
      </c>
      <c r="L871" s="444">
        <f t="shared" ca="1" si="80"/>
        <v>-10133432.495827822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-10133432.495827822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-42312.865830593335</v>
      </c>
      <c r="L872" s="444">
        <f t="shared" ca="1" si="80"/>
        <v>-10197400.665172994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-10197400.665172994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-42579.399869531553</v>
      </c>
      <c r="L873" s="444">
        <f t="shared" ca="1" si="80"/>
        <v>-10261635.368557105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-10261635.368557105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-42847.044466965352</v>
      </c>
      <c r="L874" s="444">
        <f t="shared" ca="1" si="80"/>
        <v>-10326137.716538649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-10326137.716538649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-43115.804250221787</v>
      </c>
      <c r="L875" s="444">
        <f t="shared" ca="1" si="80"/>
        <v>-10390908.82430345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-10390908.82430345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-43385.683865908453</v>
      </c>
      <c r="L876" s="444">
        <f t="shared" ca="1" si="80"/>
        <v>-10455949.811683938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-10455949.811683938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-43656.687979993818</v>
      </c>
      <c r="L877" s="444">
        <f t="shared" ca="1" si="80"/>
        <v>-10521261.803178512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-10521261.803178512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-43928.821277887881</v>
      </c>
      <c r="L878" s="444">
        <f t="shared" ca="1" si="80"/>
        <v>-10586845.927970979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-10586845.927970979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-44202.088464523164</v>
      </c>
      <c r="L879" s="444">
        <f t="shared" ca="1" si="80"/>
        <v>-10652703.319950081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-10652703.319950081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-44476.494264436085</v>
      </c>
      <c r="L880" s="444">
        <f t="shared" ca="1" si="80"/>
        <v>-10718835.117729098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-10718835.117729098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-44752.043421848655</v>
      </c>
      <c r="L881" s="444">
        <f t="shared" ca="1" si="80"/>
        <v>-10785242.464665525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-10785242.464665525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-45028.74070075043</v>
      </c>
      <c r="L882" s="444">
        <f t="shared" ca="1" si="80"/>
        <v>-10851926.508880854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-10851926.508880854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-45306.590884980971</v>
      </c>
      <c r="L883" s="444">
        <f t="shared" ca="1" si="80"/>
        <v>-10918888.403280415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-10918888.403280415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-45585.598778312473</v>
      </c>
      <c r="L884" s="444">
        <f t="shared" ca="1" si="80"/>
        <v>-10986129.305573307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-10986129.305573307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-45865.769204532859</v>
      </c>
      <c r="L885" s="444">
        <f t="shared" ca="1" si="80"/>
        <v>-11053650.378292419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-11053650.378292419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-46147.107007529157</v>
      </c>
      <c r="L886" s="444">
        <f t="shared" ca="1" si="80"/>
        <v>-11121452.788814528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-11121452.788814528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-46429.617051371279</v>
      </c>
      <c r="L887" s="444">
        <f t="shared" ca="1" si="80"/>
        <v>-11189537.709380478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-11189537.709380478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-46713.304220396072</v>
      </c>
      <c r="L888" s="444">
        <f t="shared" ca="1" si="80"/>
        <v>-11257906.317115452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-11257906.317115452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-46998.173419291794</v>
      </c>
      <c r="L889" s="444">
        <f t="shared" ca="1" si="80"/>
        <v>-11326559.794049323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-11326559.794049323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-47284.229573182922</v>
      </c>
      <c r="L890" s="444">
        <f t="shared" ca="1" si="80"/>
        <v>-11395499.327137085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-11395499.327137085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-47571.477627715263</v>
      </c>
      <c r="L891" s="444">
        <f t="shared" ca="1" si="80"/>
        <v>-11464726.108279379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-11464726.108279379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-47859.922549141491</v>
      </c>
      <c r="L892" s="444">
        <f t="shared" ca="1" si="80"/>
        <v>-11534241.3343431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-11534241.3343431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-48149.569324406999</v>
      </c>
      <c r="L893" s="444">
        <f t="shared" ca="1" si="80"/>
        <v>-11604046.207182087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-11604046.207182087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-48440.422961236109</v>
      </c>
      <c r="L894" s="444">
        <f t="shared" ca="1" si="80"/>
        <v>-11674141.933657903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-11674141.933657903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-48732.488488218674</v>
      </c>
      <c r="L895" s="444">
        <f t="shared" ca="1" si="80"/>
        <v>-11744529.7256607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-11744529.7256607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-49025.770954897002</v>
      </c>
      <c r="L896" s="444">
        <f t="shared" ca="1" si="80"/>
        <v>-11815210.800130177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-11815210.800130177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-49320.275431853152</v>
      </c>
      <c r="L897" s="444">
        <f t="shared" ca="1" si="80"/>
        <v>-11886186.379076609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-11886186.379076609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-49616.007010796617</v>
      </c>
      <c r="L898" s="444">
        <f t="shared" ca="1" si="80"/>
        <v>-11957457.689601986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-11957457.689601986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-49912.970804652352</v>
      </c>
      <c r="L899" s="444">
        <f t="shared" ca="1" si="80"/>
        <v>-12029025.963921217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-12029025.963921217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-50211.171947649149</v>
      </c>
      <c r="L900" s="444">
        <f t="shared" ca="1" si="80"/>
        <v>-12100892.439383445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-12100892.439383445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-50510.615595408439</v>
      </c>
      <c r="L901" s="444">
        <f t="shared" ca="1" si="80"/>
        <v>-12173058.358493432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-12173058.358493432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-50811.306925033379</v>
      </c>
      <c r="L902" s="444">
        <f t="shared" ca="1" si="80"/>
        <v>-12245524.968933046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-12245524.968933046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-51113.251135198436</v>
      </c>
      <c r="L903" s="444">
        <f t="shared" ca="1" si="80"/>
        <v>-12318293.523582824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-12318293.523582824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-51416.453446239175</v>
      </c>
      <c r="L904" s="444">
        <f t="shared" ca="1" si="80"/>
        <v>-12391365.280543642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-12391365.280543642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-51720.919100242587</v>
      </c>
      <c r="L905" s="444">
        <f t="shared" ca="1" si="80"/>
        <v>-12464741.503158463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-12464741.503158463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-52026.65336113768</v>
      </c>
      <c r="L906" s="444">
        <f t="shared" ca="1" si="80"/>
        <v>-12538423.46003418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-12538423.46003418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-52333.661514786501</v>
      </c>
      <c r="L907" s="444">
        <f t="shared" ca="1" si="80"/>
        <v>-12612412.425063547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-12612412.425063547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-52641.948869075524</v>
      </c>
      <c r="L908" s="444">
        <f t="shared" ca="1" si="80"/>
        <v>-12686709.677447202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-12686709.677447202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-52951.520754007419</v>
      </c>
      <c r="L909" s="444">
        <f t="shared" ca="1" si="80"/>
        <v>-12761316.501715789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-12761316.501715789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-53262.382521793195</v>
      </c>
      <c r="L910" s="444">
        <f t="shared" ca="1" si="80"/>
        <v>-12836234.187752161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-12836234.187752161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-53574.539546944754</v>
      </c>
      <c r="L911" s="444">
        <f t="shared" ca="1" si="80"/>
        <v>-12911464.030813685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-12911464.030813685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-53887.997226367763</v>
      </c>
      <c r="L912" s="444">
        <f t="shared" ca="1" si="80"/>
        <v>-12987007.331554633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-12987007.331554633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-54202.760979455052</v>
      </c>
      <c r="L913" s="444">
        <f t="shared" ca="1" si="80"/>
        <v>-13062865.396048667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-13062865.396048667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-54518.836248180181</v>
      </c>
      <c r="L914" s="444">
        <f t="shared" ca="1" si="80"/>
        <v>-13139039.535811426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-13139039.535811426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-54836.228497191682</v>
      </c>
      <c r="L915" s="444">
        <f t="shared" ca="1" si="80"/>
        <v>-13215531.067823198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-13215531.067823198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-55154.943213907405</v>
      </c>
      <c r="L916" s="444">
        <f t="shared" ca="1" si="80"/>
        <v>-13292341.314551685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-13292341.314551685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-55474.985908609437</v>
      </c>
      <c r="L917" s="444">
        <f t="shared" ca="1" si="80"/>
        <v>-13369471.603974873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-13369471.603974873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-55796.362114539384</v>
      </c>
      <c r="L918" s="444">
        <f t="shared" ca="1" si="80"/>
        <v>-13446923.269603992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-13446923.269603992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-56119.077387994053</v>
      </c>
      <c r="L919" s="444">
        <f t="shared" ca="1" si="80"/>
        <v>-13524697.650506565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-13524697.650506565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-56443.137308421436</v>
      </c>
      <c r="L920" s="444">
        <f t="shared" ca="1" si="80"/>
        <v>-13602796.091329565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-13602796.091329565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-56768.547478517263</v>
      </c>
      <c r="L921" s="444">
        <f t="shared" ca="1" si="80"/>
        <v>-13681219.942322662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-13681219.942322662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-57095.313524321828</v>
      </c>
      <c r="L922" s="444">
        <f t="shared" ca="1" si="80"/>
        <v>-13759970.559361564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-13759970.559361564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-57423.441095317263</v>
      </c>
      <c r="L923" s="444">
        <f t="shared" ca="1" si="80"/>
        <v>-13839049.30397146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-13839049.30397146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-57752.935864525163</v>
      </c>
      <c r="L924" s="444">
        <f t="shared" ca="1" si="80"/>
        <v>-13918457.543350564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-13918457.543350564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-58083.80352860476</v>
      </c>
      <c r="L925" s="444">
        <f t="shared" ca="1" si="80"/>
        <v>-13998196.650393749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-13998196.650393749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-58416.049807951364</v>
      </c>
      <c r="L926" s="444">
        <f t="shared" ca="1" si="80"/>
        <v>-14078268.003716279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-14078268.003716279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-58749.680446795232</v>
      </c>
      <c r="L927" s="444">
        <f t="shared" ca="1" si="80"/>
        <v>-14158672.987677654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-14158672.987677654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-59084.701213300963</v>
      </c>
      <c r="L928" s="444">
        <f t="shared" ca="1" si="80"/>
        <v>-14239412.992405534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-14239412.992405534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-59421.117899667137</v>
      </c>
      <c r="L929" s="444">
        <f t="shared" ca="1" si="80"/>
        <v>-14320489.413819781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-14320489.413819781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-59758.936322226509</v>
      </c>
      <c r="L930" s="444">
        <f t="shared" ca="1" si="80"/>
        <v>-14401903.653656587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-14401903.653656587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-60098.162321546522</v>
      </c>
      <c r="L931" s="444">
        <f t="shared" ca="1" si="80"/>
        <v>-14483657.119492713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-14483657.119492713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-60438.801762530391</v>
      </c>
      <c r="L932" s="444">
        <f t="shared" ca="1" si="80"/>
        <v>-14565751.224769823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-14565751.224769823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-60780.860534518346</v>
      </c>
      <c r="L933" s="444">
        <f t="shared" ca="1" si="80"/>
        <v>-14648187.388818922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-14648187.388818922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-61124.344551389579</v>
      </c>
      <c r="L934" s="444">
        <f t="shared" ca="1" si="80"/>
        <v>-14730967.036884891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-14730967.036884891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-61469.25975166446</v>
      </c>
      <c r="L935" s="444">
        <f t="shared" ca="1" si="80"/>
        <v>-14814091.600151135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-14814091.600151135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-61815.61209860714</v>
      </c>
      <c r="L936" s="444">
        <f t="shared" ca="1" si="80"/>
        <v>-14897562.51576432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-14897562.51576432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-62163.407580328749</v>
      </c>
      <c r="L937" s="444">
        <f t="shared" ca="1" si="80"/>
        <v>-14981381.226859229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-14981381.226859229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-62512.652209890868</v>
      </c>
      <c r="L938" s="444">
        <f t="shared" ca="1" si="80"/>
        <v>-15065549.182583699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-15065549.182583699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-62863.352025409491</v>
      </c>
      <c r="L939" s="444">
        <f t="shared" ca="1" si="80"/>
        <v>-15150067.838123688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-15150067.838123688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-63215.513090159453</v>
      </c>
      <c r="L940" s="444">
        <f t="shared" ca="1" si="80"/>
        <v>-15234938.654728428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-15234938.654728428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-63569.141492679199</v>
      </c>
      <c r="L941" s="444">
        <f t="shared" ca="1" si="80"/>
        <v>-15320163.099735687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-15320163.099735687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-63924.243346876108</v>
      </c>
      <c r="L942" s="444">
        <f t="shared" ca="1" si="80"/>
        <v>-15405742.646597141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-15405742.646597141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-64280.824792132174</v>
      </c>
      <c r="L943" s="444">
        <f t="shared" ca="1" si="80"/>
        <v>-15491678.774903852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-15491678.774903852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-64638.891993410136</v>
      </c>
      <c r="L944" s="444">
        <f t="shared" ca="1" si="80"/>
        <v>-15577972.970411843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-15577972.970411843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-64998.451141360092</v>
      </c>
      <c r="L945" s="444">
        <f t="shared" ca="1" si="80"/>
        <v>-15664626.725067781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-15664626.725067781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-65359.508452426511</v>
      </c>
      <c r="L946" s="444">
        <f t="shared" ca="1" si="80"/>
        <v>-15751641.537034787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-15751641.537034787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-65722.070168955688</v>
      </c>
      <c r="L947" s="444">
        <f t="shared" ca="1" si="80"/>
        <v>-15839018.910718322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-15839018.910718322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-66086.142559303757</v>
      </c>
      <c r="L948" s="444">
        <f t="shared" ca="1" si="80"/>
        <v>-15926760.356792204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-15926760.356792204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-66451.731917944926</v>
      </c>
      <c r="L949" s="444">
        <f t="shared" ca="1" si="80"/>
        <v>-16014867.392224729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-16014867.392224729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-66818.844565580439</v>
      </c>
      <c r="L950" s="444">
        <f t="shared" ca="1" si="80"/>
        <v>-16103341.540304888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-16103341.540304888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-67187.486849247784</v>
      </c>
      <c r="L951" s="444">
        <f t="shared" ca="1" si="80"/>
        <v>-16192184.330668716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-16192184.330668716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-67557.6651424304</v>
      </c>
      <c r="L952" s="444">
        <f t="shared" ca="1" si="80"/>
        <v>-16281397.299325725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-16281397.299325725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-67929.385845167941</v>
      </c>
      <c r="L953" s="444">
        <f t="shared" ca="1" si="80"/>
        <v>-16370981.988685472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-16370981.988685472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-68302.655384166865</v>
      </c>
      <c r="L954" s="444">
        <f t="shared" ca="1" si="80"/>
        <v>-16460939.947584217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-16460939.947584217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-68677.480212911658</v>
      </c>
      <c r="L955" s="444">
        <f t="shared" ca="1" si="80"/>
        <v>-16551272.731311709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-16551272.731311709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-69053.866811776199</v>
      </c>
      <c r="L956" s="444">
        <f t="shared" ca="1" si="80"/>
        <v>-16641981.901638065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-16641981.901638065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-69431.821688136013</v>
      </c>
      <c r="L957" s="444">
        <f t="shared" ca="1" si="80"/>
        <v>-16733069.02684078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-16733069.02684078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-69811.351376480656</v>
      </c>
      <c r="L958" s="444">
        <f t="shared" ca="1" si="80"/>
        <v>-16824535.681731839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-16824535.681731839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-70192.462438526738</v>
      </c>
      <c r="L959" s="444">
        <f t="shared" ca="1" si="80"/>
        <v>-16916383.447684944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-16916383.447684944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-70575.161463331344</v>
      </c>
      <c r="L960" s="444">
        <f t="shared" ca="1" si="80"/>
        <v>-17008613.912662853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-17008613.912662853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-70959.455067405957</v>
      </c>
      <c r="L961" s="444">
        <f t="shared" ca="1" si="80"/>
        <v>-17101228.671244837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-17101228.671244837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-71345.349894830899</v>
      </c>
      <c r="L962" s="444">
        <f t="shared" ca="1" si="80"/>
        <v>-17194229.324654244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-17194229.324654244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-71732.852617370081</v>
      </c>
      <c r="L963" s="444">
        <f t="shared" ca="1" si="80"/>
        <v>-17287617.480786193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-17287617.480786193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-72121.969934586537</v>
      </c>
      <c r="L964" s="444">
        <f t="shared" ca="1" si="80"/>
        <v>-17381394.754235357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-17381394.754235357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-72512.708573958065</v>
      </c>
      <c r="L965" s="444">
        <f t="shared" ca="1" si="80"/>
        <v>-17475562.766323894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-17475562.766323894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-72905.075290993627</v>
      </c>
      <c r="L966" s="444">
        <f t="shared" ca="1" si="80"/>
        <v>-17570123.145129465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-17570123.145129465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-73299.076869350174</v>
      </c>
      <c r="L967" s="444">
        <f t="shared" ca="1" si="80"/>
        <v>-17665077.525513392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-17665077.525513392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-73694.720120949874</v>
      </c>
      <c r="L968" s="444">
        <f t="shared" ca="1" si="80"/>
        <v>-17760427.549148921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-17760427.549148921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-74092.011886097913</v>
      </c>
      <c r="L969" s="444">
        <f t="shared" ca="1" si="80"/>
        <v>-17856174.864549596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-17856174.864549596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-74490.959033600724</v>
      </c>
      <c r="L970" s="444">
        <f t="shared" ca="1" si="80"/>
        <v>-17952321.127097774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-17952321.127097774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-74891.568460884795</v>
      </c>
      <c r="L971" s="444">
        <f t="shared" ca="1" si="80"/>
        <v>-18048867.999073237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-18048867.999073237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-75293.847094115888</v>
      </c>
      <c r="L972" s="444">
        <f t="shared" ca="1" si="80"/>
        <v>-18145817.149681929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-18145817.149681929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-75697.801888318776</v>
      </c>
      <c r="L973" s="444">
        <f t="shared" ca="1" si="80"/>
        <v>-18243170.255084828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-18243170.255084828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-76103.439827497525</v>
      </c>
      <c r="L974" s="444">
        <f t="shared" ca="1" si="80"/>
        <v>-18340928.998426903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-18340928.998426903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-76510.767924756161</v>
      </c>
      <c r="L975" s="444">
        <f t="shared" ca="1" si="80"/>
        <v>-18439095.069866236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-18439095.069866236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-76919.793222420063</v>
      </c>
      <c r="L976" s="444">
        <f t="shared" ca="1" si="80"/>
        <v>-18537670.166603234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-18537670.166603234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-77330.522792157542</v>
      </c>
      <c r="L977" s="444">
        <f t="shared" ca="1" si="80"/>
        <v>-18636655.992909968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-18636655.992909968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-77742.963735102268</v>
      </c>
      <c r="L978" s="444">
        <f t="shared" ca="1" si="80"/>
        <v>-18736054.260159649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-18736054.260159649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-78157.123181975941</v>
      </c>
      <c r="L979" s="444">
        <f t="shared" ca="1" si="80"/>
        <v>-18835866.686856203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-18835866.686856203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-78573.008293211577</v>
      </c>
      <c r="L980" s="444">
        <f t="shared" ca="1" si="80"/>
        <v>-18936094.998663992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-18936094.998663992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-78990.626259077369</v>
      </c>
      <c r="L981" s="444">
        <f t="shared" ca="1" si="80"/>
        <v>-19036740.928437646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-19036740.928437646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-79409.984299800926</v>
      </c>
      <c r="L982" s="444">
        <f t="shared" ca="1" si="80"/>
        <v>-19137806.216252025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-19137806.216252025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-79831.089665694177</v>
      </c>
      <c r="L983" s="444">
        <f t="shared" ca="1" si="80"/>
        <v>-19239292.609432299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-19239292.609432299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-80253.949637278653</v>
      </c>
      <c r="L984" s="444">
        <f t="shared" ca="1" si="80"/>
        <v>-19341201.862584155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-19341201.862584155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-80678.571525411389</v>
      </c>
      <c r="L985" s="444">
        <f t="shared" ca="1" si="80"/>
        <v>-19443535.737624142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-19443535.737624142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-81104.962671411326</v>
      </c>
      <c r="L986" s="444">
        <f t="shared" ca="1" si="80"/>
        <v>-19546296.00381013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-19546296.00381013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-81533.130447186282</v>
      </c>
      <c r="L987" s="444">
        <f t="shared" ca="1" si="80"/>
        <v>-19649484.437771894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-19649484.437771894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-81963.082255360292</v>
      </c>
      <c r="L988" s="444">
        <f t="shared" ca="1" si="80"/>
        <v>-19753102.823541831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-19753102.823541831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-82394.8255294017</v>
      </c>
      <c r="L989" s="444">
        <f t="shared" ca="1" si="80"/>
        <v>-19857152.952585809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-19857152.952585809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-82828.367733751613</v>
      </c>
      <c r="L990" s="444">
        <f t="shared" ca="1" si="80"/>
        <v>-19961636.623834137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-19961636.623834137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-83263.716363952975</v>
      </c>
      <c r="L991" s="444">
        <f t="shared" ca="1" si="80"/>
        <v>-20066555.643712666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-20066555.643712666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-83700.878946780183</v>
      </c>
      <c r="L992" s="444">
        <f t="shared" ca="1" si="80"/>
        <v>-20171911.826174024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-20171911.826174024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-84139.863040369179</v>
      </c>
      <c r="L993" s="444">
        <f t="shared" ca="1" si="80"/>
        <v>-20277706.992728971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-20277706.992728971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-84580.676234348124</v>
      </c>
      <c r="L994" s="444">
        <f t="shared" ca="1" si="80"/>
        <v>-20383942.972477898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-20383942.972477898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-85023.326149968649</v>
      </c>
      <c r="L995" s="444">
        <f t="shared" ca="1" si="80"/>
        <v>-20490621.602142446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-20490621.602142446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-85467.8204402376</v>
      </c>
      <c r="L996" s="444">
        <f t="shared" ca="1" si="80"/>
        <v>-20597744.72609726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-20597744.72609726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-85914.166790049319</v>
      </c>
      <c r="L997" s="444">
        <f t="shared" ca="1" si="80"/>
        <v>-20705314.196401887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-20705314.196401887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-86362.372916318593</v>
      </c>
      <c r="L998" s="444">
        <f t="shared" ca="1" si="80"/>
        <v>-20813331.872832783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-20813331.872832783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-86812.446568113999</v>
      </c>
      <c r="L999" s="444">
        <f t="shared" ca="1" si="80"/>
        <v>-20921799.622915473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-20921799.622915473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-87264.395526791879</v>
      </c>
      <c r="L1000" s="444">
        <f t="shared" ca="1" si="80"/>
        <v>-21030719.321956843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-21030719.321956843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-87718.227606130924</v>
      </c>
      <c r="L1001" s="444">
        <f t="shared" ca="1" si="80"/>
        <v>-21140092.853077553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-21140092.853077553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-88173.950652467203</v>
      </c>
      <c r="L1002" s="444">
        <f t="shared" ca="1" si="80"/>
        <v>-21249922.1072446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-21249922.1072446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-88631.572544829905</v>
      </c>
      <c r="L1003" s="444">
        <f t="shared" ca="1" si="80"/>
        <v>-21360208.983304005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-21360208.983304005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-89091.101195077426</v>
      </c>
      <c r="L1004" s="444">
        <f t="shared" ca="1" si="80"/>
        <v>-21470955.388013661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-21470955.388013661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-89552.544548034319</v>
      </c>
      <c r="L1005" s="444">
        <f t="shared" ca="1" si="80"/>
        <v>-21582163.236076273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-21582163.236076273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-90015.910581628545</v>
      </c>
      <c r="L1006" s="444">
        <f t="shared" ca="1" si="80"/>
        <v>-21693834.45017248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-21693834.45017248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-90481.207307029399</v>
      </c>
      <c r="L1007" s="444">
        <f t="shared" ca="1" si="80"/>
        <v>-21805970.960994087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-21805970.960994087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-90948.442768786103</v>
      </c>
      <c r="L1008" s="444">
        <f t="shared" ca="1" si="80"/>
        <v>-21918574.707277451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-21918574.707277451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-91417.625044966786</v>
      </c>
      <c r="L1009" s="444">
        <f t="shared" ca="1" si="80"/>
        <v>-22031647.635836996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-22031647.635836996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-91888.762247298218</v>
      </c>
      <c r="L1010" s="444">
        <f t="shared" ca="1" si="80"/>
        <v>-22145191.701598871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-22145191.701598871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-92361.86252130603</v>
      </c>
      <c r="L1011" s="444">
        <f t="shared" ca="1" si="80"/>
        <v>-22259208.867634755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-22259208.867634755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-92836.934046455543</v>
      </c>
      <c r="L1012" s="444">
        <f t="shared" ca="1" si="80"/>
        <v>-22373701.105195787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-22373701.105195787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-93313.98503629319</v>
      </c>
      <c r="L1013" s="444">
        <f t="shared" ca="1" si="80"/>
        <v>-22488670.393746659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-22488670.393746659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-93793.023738588483</v>
      </c>
      <c r="L1014" s="444">
        <f t="shared" ca="1" si="80"/>
        <v>-22604118.720999826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-22604118.720999826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-94274.058435476676</v>
      </c>
      <c r="L1015" s="444">
        <f t="shared" ca="1" si="80"/>
        <v>-22720048.082949881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-22720048.082949881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-94757.097443601902</v>
      </c>
      <c r="L1016" s="444">
        <f t="shared" ca="1" si="80"/>
        <v>-22836460.483908061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-22836460.483908061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-95242.149114260988</v>
      </c>
      <c r="L1017" s="444">
        <f t="shared" ca="1" si="80"/>
        <v>-22953357.936536901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-22953357.936536901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-95729.221833547825</v>
      </c>
      <c r="L1018" s="444">
        <f t="shared" ca="1" si="80"/>
        <v>-23070742.461885028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-23070742.461885028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-96218.32402249836</v>
      </c>
      <c r="L1019" s="444">
        <f t="shared" ca="1" si="80"/>
        <v>-23188616.089422103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-23188616.089422103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-96709.464137236166</v>
      </c>
      <c r="L1020" s="444">
        <f t="shared" ca="1" si="80"/>
        <v>-23306980.857073918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-23306980.857073918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-97202.650669118724</v>
      </c>
      <c r="L1021" s="444">
        <f t="shared" ca="1" si="80"/>
        <v>-23425838.811257616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-23425838.811257616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-97697.892144884143</v>
      </c>
      <c r="L1022" s="444">
        <f t="shared" ca="1" si="80"/>
        <v>-23545192.006917078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-23545192.006917078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-98195.197126798565</v>
      </c>
      <c r="L1023" s="444">
        <f t="shared" ca="1" si="80"/>
        <v>-23665042.507558454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-23665042.507558454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-98694.574212804291</v>
      </c>
      <c r="L1024" s="444">
        <f t="shared" ca="1" si="80"/>
        <v>-23785392.385285836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-23785392.385285836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-99196.032036668388</v>
      </c>
      <c r="L1025" s="444">
        <f t="shared" ca="1" si="80"/>
        <v>-23906243.720837083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-23906243.720837083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-99699.579268131914</v>
      </c>
      <c r="L1026" s="444">
        <f t="shared" ca="1" si="80"/>
        <v>-24027598.603619792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-24027598.603619792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-100205.22461305987</v>
      </c>
      <c r="L1027" s="444">
        <f t="shared" ca="1" si="80"/>
        <v>-24149459.131747428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-24149459.131747428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-100712.9768135917</v>
      </c>
      <c r="L1028" s="444">
        <f t="shared" ref="L1028:L1282" ca="1" si="104">I1028-J1028+K1028</f>
        <v>-24271827.412075598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-24271827.412075598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-101222.84464829239</v>
      </c>
      <c r="L1029" s="444">
        <f t="shared" ca="1" si="104"/>
        <v>-24394705.560238469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-24394705.560238469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-101734.83693230436</v>
      </c>
      <c r="L1030" s="444">
        <f t="shared" ca="1" si="104"/>
        <v>-24518095.700685352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-24518095.700685352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-102248.96251749971</v>
      </c>
      <c r="L1031" s="444">
        <f t="shared" ca="1" si="104"/>
        <v>-24641999.966717429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-24641999.966717429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-102765.23029263337</v>
      </c>
      <c r="L1032" s="444">
        <f t="shared" ca="1" si="104"/>
        <v>-24766420.50052464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-24766420.50052464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-103283.64918349675</v>
      </c>
      <c r="L1033" s="444">
        <f t="shared" ca="1" si="104"/>
        <v>-24891359.453222714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-24891359.453222714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-103804.22815307205</v>
      </c>
      <c r="L1034" s="444">
        <f t="shared" ca="1" si="104"/>
        <v>-25016818.984890364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-25016818.984890364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-104326.97620168726</v>
      </c>
      <c r="L1035" s="444">
        <f t="shared" ca="1" si="104"/>
        <v>-25142801.264606629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-25142801.264606629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-104851.90236717169</v>
      </c>
      <c r="L1036" s="444">
        <f t="shared" ca="1" si="104"/>
        <v>-25269308.470488377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-25269308.470488377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-105379.0157250123</v>
      </c>
      <c r="L1037" s="444">
        <f t="shared" ca="1" si="104"/>
        <v>-25396342.789727967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-25396342.789727967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-105908.3253885106</v>
      </c>
      <c r="L1038" s="444">
        <f t="shared" ca="1" si="104"/>
        <v>-25523906.418631054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-25523906.418631054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-106439.84050894013</v>
      </c>
      <c r="L1039" s="444">
        <f t="shared" ca="1" si="104"/>
        <v>-25652001.562654573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-25652001.562654573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-106973.5702757048</v>
      </c>
      <c r="L1040" s="444">
        <f t="shared" ca="1" si="104"/>
        <v>-25780630.436444856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-25780630.436444856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-107509.52391649764</v>
      </c>
      <c r="L1041" s="444">
        <f t="shared" ca="1" si="104"/>
        <v>-25909795.263875932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-25909795.263875932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-108047.71069746045</v>
      </c>
      <c r="L1042" s="444">
        <f t="shared" ca="1" si="104"/>
        <v>-26039498.27808797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-26039498.27808797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-108588.13992334394</v>
      </c>
      <c r="L1043" s="444">
        <f t="shared" ca="1" si="104"/>
        <v>-26169741.721525893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-26169741.721525893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-109130.82093766863</v>
      </c>
      <c r="L1044" s="444">
        <f t="shared" ca="1" si="104"/>
        <v>-26300527.845978137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-26300527.845978137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-109675.76312288632</v>
      </c>
      <c r="L1045" s="444">
        <f t="shared" ca="1" si="104"/>
        <v>-26431858.912615601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-26431858.912615601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-110222.97590054241</v>
      </c>
      <c r="L1046" s="444">
        <f t="shared" ca="1" si="104"/>
        <v>-26563737.19203072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-26563737.19203072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-110772.46873143873</v>
      </c>
      <c r="L1047" s="444">
        <f t="shared" ca="1" si="104"/>
        <v>-26696164.964276735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-26696164.964276735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-111324.25111579712</v>
      </c>
      <c r="L1048" s="444">
        <f t="shared" ca="1" si="104"/>
        <v>-26829144.518907111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-26829144.518907111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-111878.33259342371</v>
      </c>
      <c r="L1049" s="444">
        <f t="shared" ca="1" si="104"/>
        <v>-26962678.155015111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-26962678.155015111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-112434.72274387372</v>
      </c>
      <c r="L1050" s="444">
        <f t="shared" ca="1" si="104"/>
        <v>-27096768.181273561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-27096768.181273561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-112993.43118661725</v>
      </c>
      <c r="L1051" s="444">
        <f t="shared" ca="1" si="104"/>
        <v>-27231416.915974755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-27231416.915974755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-113554.46758120555</v>
      </c>
      <c r="L1052" s="444">
        <f t="shared" ca="1" si="104"/>
        <v>-27366626.687070537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-27366626.687070537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-114117.84162743796</v>
      </c>
      <c r="L1053" s="444">
        <f t="shared" ca="1" si="104"/>
        <v>-27502399.832212552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-27502399.832212552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-114683.56306552968</v>
      </c>
      <c r="L1054" s="444">
        <f t="shared" ca="1" si="104"/>
        <v>-27638738.698792659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-27638738.698792659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-115251.64167628015</v>
      </c>
      <c r="L1055" s="444">
        <f t="shared" ca="1" si="104"/>
        <v>-27775645.643983517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-27775645.643983517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-115822.08728124206</v>
      </c>
      <c r="L1056" s="444">
        <f t="shared" ca="1" si="104"/>
        <v>-27913123.034779336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-27913123.034779336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-116394.90974289131</v>
      </c>
      <c r="L1057" s="444">
        <f t="shared" ca="1" si="104"/>
        <v>-28051173.248036806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-28051173.248036806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-116970.11896479744</v>
      </c>
      <c r="L1058" s="444">
        <f t="shared" ca="1" si="104"/>
        <v>-28189798.670516182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-28189798.670516182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-117547.72489179483</v>
      </c>
      <c r="L1059" s="444">
        <f t="shared" ca="1" si="104"/>
        <v>-28329001.698922552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-28329001.698922552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-118127.73751015471</v>
      </c>
      <c r="L1060" s="444">
        <f t="shared" ca="1" si="104"/>
        <v>-28468784.739947286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-28468784.739947286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-118710.16684775776</v>
      </c>
      <c r="L1061" s="444">
        <f t="shared" ca="1" si="104"/>
        <v>-28609150.210309621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-28609150.210309621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-119295.02297426749</v>
      </c>
      <c r="L1062" s="444">
        <f t="shared" ca="1" si="104"/>
        <v>-28750100.536798466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-28750100.536798466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-119882.31600130435</v>
      </c>
      <c r="L1063" s="444">
        <f t="shared" ca="1" si="104"/>
        <v>-28891638.156314347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-28891638.156314347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-120472.05608262052</v>
      </c>
      <c r="L1064" s="444">
        <f t="shared" ca="1" si="104"/>
        <v>-29033765.515911546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-29033765.515911546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-121064.25341427552</v>
      </c>
      <c r="L1065" s="444">
        <f t="shared" ca="1" si="104"/>
        <v>-29176485.0728404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-29176485.0728404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-121658.9182348124</v>
      </c>
      <c r="L1066" s="444">
        <f t="shared" ca="1" si="104"/>
        <v>-29319799.294589791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-29319799.294589791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-122256.06082543486</v>
      </c>
      <c r="L1067" s="444">
        <f t="shared" ca="1" si="104"/>
        <v>-29463710.658929802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-29463710.658929802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-122855.69151018492</v>
      </c>
      <c r="L1068" s="444">
        <f t="shared" ca="1" si="104"/>
        <v>-29608221.653954566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-29608221.653954566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-123457.82065612143</v>
      </c>
      <c r="L1069" s="444">
        <f t="shared" ca="1" si="104"/>
        <v>-29753334.778125264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-29753334.778125264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-124062.45867349935</v>
      </c>
      <c r="L1070" s="444">
        <f t="shared" ca="1" si="104"/>
        <v>-29899052.540313341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-29899052.540313341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-124669.61601594965</v>
      </c>
      <c r="L1071" s="444">
        <f t="shared" ca="1" si="104"/>
        <v>-30045377.459843867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-30045377.459843867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-125279.30318066018</v>
      </c>
      <c r="L1072" s="444">
        <f t="shared" ca="1" si="104"/>
        <v>-30192312.066539105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-30192312.066539105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-125891.53070855701</v>
      </c>
      <c r="L1073" s="444">
        <f t="shared" ca="1" si="104"/>
        <v>-30339858.900762241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-30339858.900762241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-126506.30918448674</v>
      </c>
      <c r="L1074" s="444">
        <f t="shared" ca="1" si="104"/>
        <v>-30488020.513461307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-30488020.513461307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-127123.6492373995</v>
      </c>
      <c r="L1075" s="444">
        <f t="shared" ca="1" si="104"/>
        <v>-30636799.466213282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-30636799.466213282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-127743.56154053274</v>
      </c>
      <c r="L1076" s="444">
        <f t="shared" ca="1" si="104"/>
        <v>-30786198.331268393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-30786198.331268393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-128366.0568115957</v>
      </c>
      <c r="L1077" s="444">
        <f t="shared" ca="1" si="104"/>
        <v>-30936219.691594567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-30936219.691594567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-128991.14581295477</v>
      </c>
      <c r="L1078" s="444">
        <f t="shared" ca="1" si="104"/>
        <v>-31086866.140922099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-31086866.140922099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-129618.83935181949</v>
      </c>
      <c r="L1079" s="444">
        <f t="shared" ca="1" si="104"/>
        <v>-31238140.283788495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-31238140.283788495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-130249.14828042948</v>
      </c>
      <c r="L1080" s="444">
        <f t="shared" ca="1" si="104"/>
        <v>-31390044.735583503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-31390044.735583503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-130882.083496242</v>
      </c>
      <c r="L1081" s="444">
        <f t="shared" ca="1" si="104"/>
        <v>-31542582.122594323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-31542582.122594323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-131517.65594212041</v>
      </c>
      <c r="L1082" s="444">
        <f t="shared" ca="1" si="104"/>
        <v>-31695755.08205102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-31695755.08205102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-132155.87660652332</v>
      </c>
      <c r="L1083" s="444">
        <f t="shared" ca="1" si="104"/>
        <v>-31849566.262172122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-31849566.262172122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-132796.75652369458</v>
      </c>
      <c r="L1084" s="444">
        <f t="shared" ca="1" si="104"/>
        <v>-32004018.322210394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-32004018.322210394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-133440.30677385404</v>
      </c>
      <c r="L1085" s="444">
        <f t="shared" ca="1" si="104"/>
        <v>-32159113.932498824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-32159113.932498824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-134086.53848338916</v>
      </c>
      <c r="L1086" s="444">
        <f t="shared" ca="1" si="104"/>
        <v>-32314855.77449679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-32314855.77449679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-134735.46282504738</v>
      </c>
      <c r="L1087" s="444">
        <f t="shared" ca="1" si="104"/>
        <v>-32471246.540836416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-32471246.540836416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-135387.09101812914</v>
      </c>
      <c r="L1088" s="444">
        <f t="shared" ca="1" si="104"/>
        <v>-32628288.935369123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-32628288.935369123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-136041.43432868208</v>
      </c>
      <c r="L1089" s="444">
        <f t="shared" ca="1" si="104"/>
        <v>-32785985.673212383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-32785985.673212383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-136698.50406969566</v>
      </c>
      <c r="L1090" s="444">
        <f t="shared" ca="1" si="104"/>
        <v>-32944339.480796658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-32944339.480796658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-137358.31160129679</v>
      </c>
      <c r="L1091" s="444">
        <f t="shared" ca="1" si="104"/>
        <v>-33103353.095912531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-33103353.095912531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-138020.86833094631</v>
      </c>
      <c r="L1092" s="444">
        <f t="shared" ca="1" si="104"/>
        <v>-33263029.267758057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-33263029.267758057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-138686.18571363599</v>
      </c>
      <c r="L1093" s="444">
        <f t="shared" ca="1" si="104"/>
        <v>-33423370.756986272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-33423370.756986272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-139354.27525208687</v>
      </c>
      <c r="L1094" s="444">
        <f t="shared" ca="1" si="104"/>
        <v>-33584380.335752934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-33584380.335752934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-140025.14849694795</v>
      </c>
      <c r="L1095" s="444">
        <f t="shared" ca="1" si="104"/>
        <v>-33746060.78776446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-33746060.78776446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-140698.81704699597</v>
      </c>
      <c r="L1096" s="444">
        <f t="shared" ca="1" si="104"/>
        <v>-33908414.90832603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-33908414.90832603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-141375.29254933586</v>
      </c>
      <c r="L1097" s="444">
        <f t="shared" ca="1" si="104"/>
        <v>-34071445.504389942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-34071445.504389942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-142054.58669960217</v>
      </c>
      <c r="L1098" s="444">
        <f t="shared" ca="1" si="104"/>
        <v>-34235155.394604124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-34235155.394604124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-142736.71124216125</v>
      </c>
      <c r="L1099" s="444">
        <f t="shared" ca="1" si="104"/>
        <v>-34399547.409360863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-34399547.409360863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-143421.67797031434</v>
      </c>
      <c r="L1100" s="444">
        <f t="shared" ca="1" si="104"/>
        <v>-34564624.390845753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-34564624.390845753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-144109.49872650136</v>
      </c>
      <c r="L1101" s="444">
        <f t="shared" ca="1" si="104"/>
        <v>-34730389.193086833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-34730389.193086833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-144800.18540250589</v>
      </c>
      <c r="L1102" s="444">
        <f t="shared" ca="1" si="104"/>
        <v>-34896844.682003915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-34896844.682003915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-145493.7499396604</v>
      </c>
      <c r="L1103" s="444">
        <f t="shared" ca="1" si="104"/>
        <v>-35063993.735458151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-35063993.735458151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-146190.20432905303</v>
      </c>
      <c r="L1104" s="444">
        <f t="shared" ca="1" si="104"/>
        <v>-35231839.243301779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-35231839.243301779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-146889.56061173481</v>
      </c>
      <c r="L1105" s="444">
        <f t="shared" ca="1" si="104"/>
        <v>-35400384.107428089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-35400384.107428089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-147591.83087892778</v>
      </c>
      <c r="L1106" s="444">
        <f t="shared" ca="1" si="104"/>
        <v>-35569631.241821595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-35569631.241821595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-148297.02727223406</v>
      </c>
      <c r="L1107" s="444">
        <f t="shared" ca="1" si="104"/>
        <v>-35739583.572608404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-35739583.572608404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-149005.16198384576</v>
      </c>
      <c r="L1108" s="444">
        <f t="shared" ca="1" si="104"/>
        <v>-35910244.038106829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-35910244.038106829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-149716.24725675586</v>
      </c>
      <c r="L1109" s="444">
        <f t="shared" ca="1" si="104"/>
        <v>-36081615.588878162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-36081615.588878162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-150430.29538496974</v>
      </c>
      <c r="L1110" s="444">
        <f t="shared" ca="1" si="104"/>
        <v>-36253701.187777713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-36253701.187777713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-151147.31871371786</v>
      </c>
      <c r="L1111" s="444">
        <f t="shared" ca="1" si="104"/>
        <v>-36426503.810006008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-36426503.810006008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-151867.3296396691</v>
      </c>
      <c r="L1112" s="444">
        <f t="shared" ca="1" si="104"/>
        <v>-36600026.443160251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-36600026.443160251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-152590.3406111451</v>
      </c>
      <c r="L1113" s="444">
        <f t="shared" ca="1" si="104"/>
        <v>-36774272.087285973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-36774272.087285973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-153316.36412833561</v>
      </c>
      <c r="L1114" s="444">
        <f t="shared" ca="1" si="104"/>
        <v>-36949243.754928887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-36949243.754928887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-154045.41274351443</v>
      </c>
      <c r="L1115" s="444">
        <f t="shared" ca="1" si="104"/>
        <v>-37124944.471186981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-37124944.471186981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-154777.4990612565</v>
      </c>
      <c r="L1116" s="444">
        <f t="shared" ca="1" si="104"/>
        <v>-37301377.273762815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-37301377.273762815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-155512.63573865581</v>
      </c>
      <c r="L1117" s="444">
        <f t="shared" ca="1" si="104"/>
        <v>-37478545.213016048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-37478545.213016048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-156250.83548554426</v>
      </c>
      <c r="L1118" s="444">
        <f t="shared" ca="1" si="104"/>
        <v>-37656451.352016173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-37656451.352016173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-156992.11106471147</v>
      </c>
      <c r="L1119" s="444">
        <f t="shared" ca="1" si="104"/>
        <v>-37835098.76659546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-37835098.76659546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-157736.47529212516</v>
      </c>
      <c r="L1120" s="444">
        <f t="shared" ca="1" si="104"/>
        <v>-38014490.545402162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-38014490.545402162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-158483.94103715307</v>
      </c>
      <c r="L1121" s="444">
        <f t="shared" ca="1" si="104"/>
        <v>-38194629.789953895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-38194629.789953895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-159234.52122278529</v>
      </c>
      <c r="L1122" s="444">
        <f t="shared" ca="1" si="104"/>
        <v>-38375519.614691257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-38375519.614691257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-159988.22882585763</v>
      </c>
      <c r="L1123" s="444">
        <f t="shared" ca="1" si="104"/>
        <v>-38557163.147031695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-38557163.147031695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-160745.07687727612</v>
      </c>
      <c r="L1124" s="444">
        <f t="shared" ca="1" si="104"/>
        <v>-38739563.527423546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-38739563.527423546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-161505.07846224218</v>
      </c>
      <c r="L1125" s="444">
        <f t="shared" ca="1" si="104"/>
        <v>-38922723.909400366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-38922723.909400366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-162268.24672047893</v>
      </c>
      <c r="L1126" s="444">
        <f t="shared" ca="1" si="104"/>
        <v>-39106647.459635422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-39106647.459635422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-163034.59484645832</v>
      </c>
      <c r="L1127" s="444">
        <f t="shared" ca="1" si="104"/>
        <v>-39291337.357996456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-39291337.357996456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-163804.13608962932</v>
      </c>
      <c r="L1128" s="444">
        <f t="shared" ca="1" si="104"/>
        <v>-39476796.797600664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-39476796.797600664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-164576.88375464684</v>
      </c>
      <c r="L1129" s="444">
        <f t="shared" ca="1" si="104"/>
        <v>-39663028.98486989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-39663028.98486989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-165352.85120160194</v>
      </c>
      <c r="L1130" s="444">
        <f t="shared" ca="1" si="104"/>
        <v>-39850037.139586069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-39850037.139586069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-166132.0518462527</v>
      </c>
      <c r="L1131" s="444">
        <f t="shared" ca="1" si="104"/>
        <v>-40037824.494946897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-40037824.494946897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-166914.49916025615</v>
      </c>
      <c r="L1132" s="444">
        <f t="shared" ca="1" si="104"/>
        <v>-40226394.297621727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-40226394.297621727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-167700.20667140128</v>
      </c>
      <c r="L1133" s="444">
        <f t="shared" ca="1" si="104"/>
        <v>-40415749.807807706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-40415749.807807706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-168489.18796384285</v>
      </c>
      <c r="L1134" s="444">
        <f t="shared" ca="1" si="104"/>
        <v>-40605894.299286127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-40605894.299286127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-169281.45667833625</v>
      </c>
      <c r="L1135" s="444">
        <f t="shared" ca="1" si="104"/>
        <v>-40796831.059479043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-40796831.059479043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-170077.02651247341</v>
      </c>
      <c r="L1136" s="444">
        <f t="shared" ca="1" si="104"/>
        <v>-40988563.389506094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-40988563.389506094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-170875.91122091946</v>
      </c>
      <c r="L1137" s="444">
        <f t="shared" ca="1" si="104"/>
        <v>-41181094.604241595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-41181094.604241595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-171678.12461565071</v>
      </c>
      <c r="L1138" s="444">
        <f t="shared" ca="1" si="104"/>
        <v>-41374428.032371826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-41374428.032371826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-172483.68056619336</v>
      </c>
      <c r="L1139" s="444">
        <f t="shared" ca="1" si="104"/>
        <v>-41568567.016452596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-41568567.016452596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-173292.59299986321</v>
      </c>
      <c r="L1140" s="444">
        <f t="shared" ca="1" si="104"/>
        <v>-41763514.912967034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-41763514.912967034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-174104.87590200672</v>
      </c>
      <c r="L1141" s="444">
        <f t="shared" ca="1" si="104"/>
        <v>-41959275.092383616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-41959275.092383616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-174920.54331624246</v>
      </c>
      <c r="L1142" s="444">
        <f t="shared" ca="1" si="104"/>
        <v>-42155850.939214438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-42155850.939214438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-175739.60934470422</v>
      </c>
      <c r="L1143" s="444">
        <f t="shared" ca="1" si="104"/>
        <v>-42353245.852073722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-42353245.852073722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-176562.08814828459</v>
      </c>
      <c r="L1144" s="444">
        <f t="shared" ca="1" si="104"/>
        <v>-42551463.24373658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-42551463.24373658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-177387.99394687981</v>
      </c>
      <c r="L1145" s="444">
        <f t="shared" ca="1" si="104"/>
        <v>-42750506.541198038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-42750506.541198038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-178217.3410196359</v>
      </c>
      <c r="L1146" s="444">
        <f t="shared" ca="1" si="104"/>
        <v>-42950379.185732253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-42950379.185732253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-179050.14370519514</v>
      </c>
      <c r="L1147" s="444">
        <f t="shared" ca="1" si="104"/>
        <v>-43151084.632952027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-43151084.632952027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-179886.41640194418</v>
      </c>
      <c r="L1148" s="444">
        <f t="shared" ca="1" si="104"/>
        <v>-43352626.35286855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-43352626.35286855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-180726.17356826304</v>
      </c>
      <c r="L1149" s="444">
        <f t="shared" ca="1" si="104"/>
        <v>-43555007.829951391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-43555007.829951391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-181569.42972277486</v>
      </c>
      <c r="L1150" s="444">
        <f t="shared" ca="1" si="104"/>
        <v>-43758232.563188747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-43758232.563188747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-182416.19944459718</v>
      </c>
      <c r="L1151" s="444">
        <f t="shared" ca="1" si="104"/>
        <v>-43962304.066147923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-43962304.066147923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-183266.49737359374</v>
      </c>
      <c r="L1152" s="444">
        <f t="shared" ca="1" si="104"/>
        <v>-44167225.867036097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-44167225.867036097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-184120.33821062781</v>
      </c>
      <c r="L1153" s="444">
        <f t="shared" ca="1" si="104"/>
        <v>-44373001.508761302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-44373001.508761302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-184977.73671781615</v>
      </c>
      <c r="L1154" s="444">
        <f t="shared" ca="1" si="104"/>
        <v>-44579634.548993692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-44579634.548993692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-185838.70771878446</v>
      </c>
      <c r="L1155" s="444">
        <f t="shared" ca="1" si="104"/>
        <v>-44787128.560227051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-44787128.560227051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-186703.26609892346</v>
      </c>
      <c r="L1156" s="444">
        <f t="shared" ca="1" si="104"/>
        <v>-44995487.129840553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-44995487.129840553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-187571.42680564636</v>
      </c>
      <c r="L1157" s="444">
        <f t="shared" ca="1" si="104"/>
        <v>-45204713.860160775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-45204713.860160775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-188443.20484864729</v>
      </c>
      <c r="L1158" s="444">
        <f t="shared" ca="1" si="104"/>
        <v>-45414812.368524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-45414812.368524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-189318.61530016075</v>
      </c>
      <c r="L1159" s="444">
        <f t="shared" ca="1" si="104"/>
        <v>-45625786.287338741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-45625786.287338741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-190197.67329522216</v>
      </c>
      <c r="L1160" s="444">
        <f t="shared" ca="1" si="104"/>
        <v>-45837639.264148541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-45837639.264148541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-191080.39403192967</v>
      </c>
      <c r="L1161" s="444">
        <f t="shared" ca="1" si="104"/>
        <v>-46050374.961695045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-46050374.961695045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-191966.79277170677</v>
      </c>
      <c r="L1162" s="444">
        <f t="shared" ca="1" si="104"/>
        <v>-46263997.057981327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-46263997.057981327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-192856.88483956628</v>
      </c>
      <c r="L1163" s="444">
        <f t="shared" ca="1" si="104"/>
        <v>-46478509.246335469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-46478509.246335469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-193750.68562437518</v>
      </c>
      <c r="L1164" s="444">
        <f t="shared" ca="1" si="104"/>
        <v>-46693915.235474423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-46693915.235474423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-194648.21057912085</v>
      </c>
      <c r="L1165" s="444">
        <f t="shared" ca="1" si="104"/>
        <v>-46910218.74956812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-46910218.74956812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-195549.47522117791</v>
      </c>
      <c r="L1166" s="444">
        <f t="shared" ca="1" si="104"/>
        <v>-47127423.528303877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-47127423.528303877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-196454.49513257688</v>
      </c>
      <c r="L1167" s="444">
        <f t="shared" ca="1" si="104"/>
        <v>-47345533.326951034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-47345533.326951034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-197363.28596027338</v>
      </c>
      <c r="L1168" s="444">
        <f t="shared" ca="1" si="104"/>
        <v>-47564551.916425884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-47564551.916425884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-198185.63298510783</v>
      </c>
      <c r="L1169" s="444">
        <f t="shared" ca="1" si="104"/>
        <v>-47762737.549410991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-47762737.549410991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-199011.40645587913</v>
      </c>
      <c r="L1170" s="444">
        <f t="shared" ca="1" si="104"/>
        <v>-47961748.955866873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-47961748.955866873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-199840.62064944531</v>
      </c>
      <c r="L1171" s="444">
        <f t="shared" ca="1" si="104"/>
        <v>-48161589.576516315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-48161589.576516315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-200673.2899021513</v>
      </c>
      <c r="L1172" s="444">
        <f t="shared" ca="1" si="104"/>
        <v>-48362262.866418466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-48362262.866418466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-201509.42861007695</v>
      </c>
      <c r="L1173" s="444">
        <f t="shared" ca="1" si="104"/>
        <v>-48563772.295028545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-48563772.295028545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-202349.0512292856</v>
      </c>
      <c r="L1174" s="444">
        <f t="shared" ca="1" si="104"/>
        <v>-48766121.346257828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-48766121.346257828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-203192.17227607427</v>
      </c>
      <c r="L1175" s="444">
        <f t="shared" ca="1" si="104"/>
        <v>-48969313.5185339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-48969313.5185339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-204038.80632722459</v>
      </c>
      <c r="L1176" s="444">
        <f t="shared" ca="1" si="104"/>
        <v>-49173352.324861124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-49173352.324861124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-204888.96802025469</v>
      </c>
      <c r="L1177" s="444">
        <f t="shared" ca="1" si="104"/>
        <v>-49378241.292881377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-49378241.292881377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-205742.6720536724</v>
      </c>
      <c r="L1178" s="444">
        <f t="shared" ca="1" si="104"/>
        <v>-49583983.964935049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-49583983.964935049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-206599.93318722938</v>
      </c>
      <c r="L1179" s="444">
        <f t="shared" ca="1" si="104"/>
        <v>-49790583.898122281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-49790583.898122281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-207460.76624217618</v>
      </c>
      <c r="L1180" s="444">
        <f t="shared" ca="1" si="104"/>
        <v>-49998044.664364457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-49998044.664364457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-208325.18610151857</v>
      </c>
      <c r="L1181" s="444">
        <f t="shared" ca="1" si="104"/>
        <v>-50206369.850465976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-50206369.850465976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-209193.2077102749</v>
      </c>
      <c r="L1182" s="444">
        <f t="shared" ca="1" si="104"/>
        <v>-50415563.058176249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-50415563.058176249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-210064.84607573436</v>
      </c>
      <c r="L1183" s="444">
        <f t="shared" ca="1" si="104"/>
        <v>-50625627.904251985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-50625627.904251985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-210940.1162677166</v>
      </c>
      <c r="L1184" s="444">
        <f t="shared" ca="1" si="104"/>
        <v>-50836568.020519704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-50836568.020519704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-211819.03341883208</v>
      </c>
      <c r="L1185" s="444">
        <f t="shared" ca="1" si="104"/>
        <v>-51048387.053938538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-51048387.053938538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-212701.6127247439</v>
      </c>
      <c r="L1186" s="444">
        <f t="shared" ca="1" si="104"/>
        <v>-51261088.666663282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-51261088.666663282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-213587.86944443034</v>
      </c>
      <c r="L1187" s="444">
        <f t="shared" ca="1" si="104"/>
        <v>-51474676.536107711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-51474676.536107711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-214477.81890044879</v>
      </c>
      <c r="L1188" s="444">
        <f t="shared" ca="1" si="104"/>
        <v>-51689154.355008163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-51689154.355008163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-215371.47647920068</v>
      </c>
      <c r="L1189" s="444">
        <f t="shared" ca="1" si="104"/>
        <v>-51904525.831487365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-51904525.831487365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-216268.85763119734</v>
      </c>
      <c r="L1190" s="444">
        <f t="shared" ca="1" si="104"/>
        <v>-52120794.689118564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-52120794.689118564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-217169.97787132734</v>
      </c>
      <c r="L1191" s="444">
        <f t="shared" ca="1" si="104"/>
        <v>-52337964.666989893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-52337964.666989893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-218074.85277912454</v>
      </c>
      <c r="L1192" s="444">
        <f t="shared" ca="1" si="104"/>
        <v>-52556039.51976902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-52556039.51976902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-218983.49799903756</v>
      </c>
      <c r="L1193" s="444">
        <f t="shared" ca="1" si="104"/>
        <v>-52775023.017768055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-52775023.017768055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-219895.92924070024</v>
      </c>
      <c r="L1194" s="444">
        <f t="shared" ca="1" si="104"/>
        <v>-52994918.947008759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-52994918.947008759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-220812.16227920316</v>
      </c>
      <c r="L1195" s="444">
        <f t="shared" ca="1" si="104"/>
        <v>-53215731.109287962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-53215731.109287962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-221732.2129553665</v>
      </c>
      <c r="L1196" s="444">
        <f t="shared" ca="1" si="104"/>
        <v>-53437463.322243325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-53437463.322243325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-222656.09717601383</v>
      </c>
      <c r="L1197" s="444">
        <f t="shared" ca="1" si="104"/>
        <v>-53660119.419419341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-53660119.419419341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-223583.83091424726</v>
      </c>
      <c r="L1198" s="444">
        <f t="shared" ca="1" si="104"/>
        <v>-53883703.250333585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-53883703.250333585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-224515.43020972327</v>
      </c>
      <c r="L1199" s="444">
        <f t="shared" ca="1" si="104"/>
        <v>-54108218.680543311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-54108218.680543311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-225450.91116893047</v>
      </c>
      <c r="L1200" s="444">
        <f t="shared" ca="1" si="104"/>
        <v>-54333669.591712244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-54333669.591712244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-226390.28996546767</v>
      </c>
      <c r="L1201" s="444">
        <f t="shared" ca="1" si="104"/>
        <v>-54560059.88167771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-54560059.88167771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-227333.5828403238</v>
      </c>
      <c r="L1202" s="444">
        <f t="shared" ca="1" si="104"/>
        <v>-54787393.464518033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-54787393.464518033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-228280.80610215847</v>
      </c>
      <c r="L1203" s="444">
        <f t="shared" ca="1" si="104"/>
        <v>-55015674.27062019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-55015674.27062019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-229231.97612758409</v>
      </c>
      <c r="L1204" s="444">
        <f t="shared" ca="1" si="104"/>
        <v>-55244906.246747777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-55244906.246747777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-230187.10936144911</v>
      </c>
      <c r="L1205" s="444">
        <f t="shared" ca="1" si="104"/>
        <v>-55475093.356109224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-55475093.356109224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-231146.22231712178</v>
      </c>
      <c r="L1206" s="444">
        <f t="shared" ca="1" si="104"/>
        <v>-55706239.578426346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-55706239.578426346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-232109.33157677643</v>
      </c>
      <c r="L1207" s="444">
        <f t="shared" ca="1" si="104"/>
        <v>-55938348.910003126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-55938348.910003126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-233076.4537916797</v>
      </c>
      <c r="L1208" s="444">
        <f t="shared" ca="1" si="104"/>
        <v>-56171425.363794804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-56171425.363794804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-234047.60568247837</v>
      </c>
      <c r="L1209" s="444">
        <f t="shared" ca="1" si="104"/>
        <v>-56405472.969477281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-56405472.969477281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-235022.80403948863</v>
      </c>
      <c r="L1210" s="444">
        <f t="shared" ca="1" si="104"/>
        <v>-56640495.773516767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-56640495.773516767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-236002.06572298656</v>
      </c>
      <c r="L1211" s="444">
        <f t="shared" ca="1" si="104"/>
        <v>-56876497.839239754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-56876497.839239754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-236985.40766349898</v>
      </c>
      <c r="L1212" s="444">
        <f t="shared" ca="1" si="104"/>
        <v>-57113483.246903256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-57113483.246903256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-237972.84686209689</v>
      </c>
      <c r="L1213" s="444">
        <f t="shared" ca="1" si="104"/>
        <v>-57351456.093765356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-57351456.093765356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-238964.40039068894</v>
      </c>
      <c r="L1214" s="444">
        <f t="shared" ca="1" si="104"/>
        <v>-57590420.494156048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-57590420.494156048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-239960.08539231686</v>
      </c>
      <c r="L1215" s="444">
        <f t="shared" ca="1" si="104"/>
        <v>-57830380.579548366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-57830380.579548366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-240959.91908145149</v>
      </c>
      <c r="L1216" s="444">
        <f t="shared" ca="1" si="104"/>
        <v>-58071340.498629816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-58071340.498629816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-241963.91874429089</v>
      </c>
      <c r="L1217" s="444">
        <f t="shared" ca="1" si="104"/>
        <v>-58313304.417374104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-58313304.417374104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-242972.10173905877</v>
      </c>
      <c r="L1218" s="444">
        <f t="shared" ca="1" si="104"/>
        <v>-58556276.519113161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-58556276.519113161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-243984.48549630487</v>
      </c>
      <c r="L1219" s="444">
        <f t="shared" ca="1" si="104"/>
        <v>-58800261.004609466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-58800261.004609466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-245001.08751920611</v>
      </c>
      <c r="L1220" s="444">
        <f t="shared" ca="1" si="104"/>
        <v>-59045262.092128672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-59045262.092128672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-246021.92538386944</v>
      </c>
      <c r="L1221" s="444">
        <f t="shared" ca="1" si="104"/>
        <v>-59291284.017512538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-59291284.017512538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-247047.01673963558</v>
      </c>
      <c r="L1222" s="444">
        <f t="shared" ca="1" si="104"/>
        <v>-59538331.034252174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-59538331.034252174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-248076.37930938406</v>
      </c>
      <c r="L1223" s="444">
        <f t="shared" ca="1" si="104"/>
        <v>-59786407.41356156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-59786407.41356156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-249110.03088983984</v>
      </c>
      <c r="L1224" s="444">
        <f t="shared" ca="1" si="104"/>
        <v>-60035517.444451399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-60035517.444451399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-250147.98935188082</v>
      </c>
      <c r="L1225" s="444">
        <f t="shared" ca="1" si="104"/>
        <v>-60285665.433803283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-60285665.433803283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-251190.27264084702</v>
      </c>
      <c r="L1226" s="444">
        <f t="shared" ca="1" si="104"/>
        <v>-60536855.706444129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-60536855.706444129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-252236.89877685052</v>
      </c>
      <c r="L1227" s="444">
        <f t="shared" ca="1" si="104"/>
        <v>-60789092.605220981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-60789092.605220981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-253287.88585508743</v>
      </c>
      <c r="L1228" s="444">
        <f t="shared" ca="1" si="104"/>
        <v>-61042380.491076067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-61042380.491076067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-254343.25204615027</v>
      </c>
      <c r="L1229" s="444">
        <f t="shared" ca="1" si="104"/>
        <v>-61296723.74312222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-61296723.74312222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-255403.01559634259</v>
      </c>
      <c r="L1230" s="444">
        <f t="shared" ca="1" si="104"/>
        <v>-61552126.758718565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-61552126.758718565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-256467.19482799398</v>
      </c>
      <c r="L1231" s="444">
        <f t="shared" ca="1" si="104"/>
        <v>-61808593.953546561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-61808593.953546561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-257535.80813977733</v>
      </c>
      <c r="L1232" s="444">
        <f t="shared" ca="1" si="104"/>
        <v>-62066129.76168634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-62066129.76168634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-258608.8740070264</v>
      </c>
      <c r="L1233" s="444">
        <f t="shared" ca="1" si="104"/>
        <v>-62324738.635693364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-62324738.635693364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-259686.41098205565</v>
      </c>
      <c r="L1234" s="444">
        <f t="shared" ca="1" si="104"/>
        <v>-62584425.046675421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-62584425.046675421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-260768.4376944809</v>
      </c>
      <c r="L1235" s="444">
        <f t="shared" ca="1" si="104"/>
        <v>-62845193.484369904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-62845193.484369904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-261854.9728515413</v>
      </c>
      <c r="L1236" s="444">
        <f t="shared" ca="1" si="104"/>
        <v>-63107048.457221448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-63107048.457221448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-262946.03523842269</v>
      </c>
      <c r="L1237" s="444">
        <f t="shared" ca="1" si="104"/>
        <v>-63369994.492459871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-63369994.492459871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-264041.64371858281</v>
      </c>
      <c r="L1238" s="444">
        <f t="shared" ca="1" si="104"/>
        <v>-63634036.136178456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-63634036.136178456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-265141.81723407685</v>
      </c>
      <c r="L1239" s="444">
        <f t="shared" ca="1" si="104"/>
        <v>-63899177.953412533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-63899177.953412533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-266246.57480588555</v>
      </c>
      <c r="L1240" s="444">
        <f t="shared" ca="1" si="104"/>
        <v>-64165424.528218418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-64165424.528218418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-267355.93553424341</v>
      </c>
      <c r="L1241" s="444">
        <f t="shared" ca="1" si="104"/>
        <v>-64432780.463752665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-64432780.463752665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-268469.91859896947</v>
      </c>
      <c r="L1242" s="444">
        <f t="shared" ca="1" si="104"/>
        <v>-64701250.382351637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-64701250.382351637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-269588.54325979849</v>
      </c>
      <c r="L1243" s="444">
        <f t="shared" ca="1" si="104"/>
        <v>-64970838.925611436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-64970838.925611436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-270711.8288567143</v>
      </c>
      <c r="L1244" s="444">
        <f t="shared" ca="1" si="104"/>
        <v>-65241550.75446815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-65241550.75446815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-271839.79481028393</v>
      </c>
      <c r="L1245" s="444">
        <f t="shared" ca="1" si="104"/>
        <v>-65513390.549278438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-65513390.549278438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-272972.46062199346</v>
      </c>
      <c r="L1246" s="444">
        <f t="shared" ca="1" si="104"/>
        <v>-65786363.009900428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-65786363.009900428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-274109.84587458509</v>
      </c>
      <c r="L1247" s="444">
        <f t="shared" ca="1" si="104"/>
        <v>-66060472.855775014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-66060472.855775014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-275251.97023239586</v>
      </c>
      <c r="L1248" s="444">
        <f t="shared" ca="1" si="104"/>
        <v>-66335724.826007411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-66335724.826007411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-276398.85344169749</v>
      </c>
      <c r="L1249" s="444">
        <f t="shared" ca="1" si="104"/>
        <v>-66612123.679449111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-66612123.679449111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-277550.51533103798</v>
      </c>
      <c r="L1250" s="444">
        <f t="shared" ca="1" si="104"/>
        <v>-66889674.194780149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-66889674.194780149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-278706.97581158398</v>
      </c>
      <c r="L1251" s="444">
        <f t="shared" ca="1" si="104"/>
        <v>-67168381.170591727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-67168381.170591727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-279868.25487746554</v>
      </c>
      <c r="L1252" s="444">
        <f t="shared" ca="1" si="104"/>
        <v>-67448249.42546919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-67448249.42546919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-281034.37260612164</v>
      </c>
      <c r="L1253" s="444">
        <f t="shared" ca="1" si="104"/>
        <v>-67729283.798075318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-67729283.798075318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-282205.34915864718</v>
      </c>
      <c r="L1254" s="444">
        <f t="shared" ca="1" si="104"/>
        <v>-68011489.147233963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-68011489.147233963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-283381.20478014153</v>
      </c>
      <c r="L1255" s="444">
        <f t="shared" ca="1" si="104"/>
        <v>-68294870.352014109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-68294870.352014109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-284561.9598000588</v>
      </c>
      <c r="L1256" s="444">
        <f t="shared" ca="1" si="104"/>
        <v>-68579432.311814174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-68579432.311814174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-285747.63463255903</v>
      </c>
      <c r="L1257" s="444">
        <f t="shared" ca="1" si="104"/>
        <v>-68865179.946446732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-68865179.946446732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-286938.2497768614</v>
      </c>
      <c r="L1258" s="444">
        <f t="shared" ca="1" si="104"/>
        <v>-69152118.196223587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-69152118.196223587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-288133.82581759826</v>
      </c>
      <c r="L1259" s="444">
        <f t="shared" ca="1" si="104"/>
        <v>-69440252.022041187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-69440252.022041187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-289334.3834251716</v>
      </c>
      <c r="L1260" s="444">
        <f t="shared" ca="1" si="104"/>
        <v>-69729586.405466363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-69729586.405466363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-290539.94335610984</v>
      </c>
      <c r="L1261" s="444">
        <f t="shared" ca="1" si="104"/>
        <v>-70020126.348822474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-70020126.348822474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-291750.52645342698</v>
      </c>
      <c r="L1262" s="444">
        <f t="shared" ca="1" si="104"/>
        <v>-70311876.875275895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-70311876.875275895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-292966.15364698292</v>
      </c>
      <c r="L1263" s="444">
        <f t="shared" ca="1" si="104"/>
        <v>-70604843.028922871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-70604843.028922871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-294186.8459538453</v>
      </c>
      <c r="L1264" s="444">
        <f t="shared" ca="1" si="104"/>
        <v>-70899029.874876723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-70899029.874876723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-295412.62447865302</v>
      </c>
      <c r="L1265" s="444">
        <f t="shared" ca="1" si="104"/>
        <v>-71194442.499355376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-71194442.499355376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-296643.51041398075</v>
      </c>
      <c r="L1266" s="444">
        <f t="shared" ca="1" si="104"/>
        <v>-71491086.00976935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-71491086.00976935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-297879.52504070563</v>
      </c>
      <c r="L1267" s="444">
        <f t="shared" ca="1" si="104"/>
        <v>-71788965.534810051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-71788965.534810051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-299120.68972837523</v>
      </c>
      <c r="L1268" s="444">
        <f t="shared" ca="1" si="104"/>
        <v>-72088086.224538431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-72088086.224538431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-300367.02593557676</v>
      </c>
      <c r="L1269" s="444">
        <f t="shared" ca="1" si="104"/>
        <v>-72388453.250474006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-72388453.250474006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-301618.55521030835</v>
      </c>
      <c r="L1270" s="444">
        <f t="shared" ca="1" si="104"/>
        <v>-72690071.805684313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-72690071.805684313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-302875.29919035127</v>
      </c>
      <c r="L1271" s="444">
        <f t="shared" ca="1" si="104"/>
        <v>-72992947.104874671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-72992947.104874671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-304137.27960364445</v>
      </c>
      <c r="L1272" s="444">
        <f t="shared" ca="1" si="104"/>
        <v>-73297084.384478316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-73297084.384478316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-305404.51826865965</v>
      </c>
      <c r="L1273" s="444">
        <f t="shared" ca="1" si="104"/>
        <v>-73602488.902746975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-73602488.902746975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-306677.03709477908</v>
      </c>
      <c r="L1274" s="444">
        <f t="shared" ca="1" si="104"/>
        <v>-73909165.939841747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-73909165.939841747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-307954.85808267392</v>
      </c>
      <c r="L1275" s="444">
        <f t="shared" ca="1" si="104"/>
        <v>-74217120.797924414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-74217120.797924414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-309238.00332468504</v>
      </c>
      <c r="L1276" s="444">
        <f t="shared" ca="1" si="104"/>
        <v>-74526358.801249102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-74526358.801249102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-310526.49500520458</v>
      </c>
      <c r="L1277" s="444">
        <f t="shared" ca="1" si="104"/>
        <v>-74836885.296254307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-74836885.296254307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-311820.35540105961</v>
      </c>
      <c r="L1278" s="444">
        <f t="shared" ca="1" si="104"/>
        <v>-75148705.651655361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-75148705.651655361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-313119.60688189731</v>
      </c>
      <c r="L1279" s="444">
        <f t="shared" ca="1" si="104"/>
        <v>-75461825.258537263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-75461825.258537263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-314424.2719105719</v>
      </c>
      <c r="L1280" s="444">
        <f t="shared" ca="1" si="104"/>
        <v>-75776249.530447841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-75776249.530447841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-315734.37304353266</v>
      </c>
      <c r="L1281" s="444">
        <f t="shared" ca="1" si="104"/>
        <v>-76091983.903491378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-76091983.903491378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-317049.93293121405</v>
      </c>
      <c r="L1282" s="444">
        <f t="shared" ca="1" si="104"/>
        <v>-76409033.836422592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-76409033.836422592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-318370.97431842744</v>
      </c>
      <c r="L1283" s="444">
        <f t="shared" ref="L1283:L1537" ca="1" si="109">I1283-J1283+K1283</f>
        <v>-76727404.810741022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-76727404.810741022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-319697.52004475426</v>
      </c>
      <c r="L1284" s="444">
        <f t="shared" ca="1" si="109"/>
        <v>-77047102.330785781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-77047102.330785781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-321029.59304494073</v>
      </c>
      <c r="L1285" s="444">
        <f t="shared" ca="1" si="109"/>
        <v>-77368131.923830718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-77368131.923830718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-322367.21634929464</v>
      </c>
      <c r="L1286" s="444">
        <f t="shared" ca="1" si="109"/>
        <v>-77690499.140180007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-77690499.140180007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-323710.41308408335</v>
      </c>
      <c r="L1287" s="444">
        <f t="shared" ca="1" si="109"/>
        <v>-78014209.553264096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-78014209.553264096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-325059.20647193375</v>
      </c>
      <c r="L1288" s="444">
        <f t="shared" ca="1" si="109"/>
        <v>-78339268.759736031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-78339268.759736031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-326413.61983223347</v>
      </c>
      <c r="L1289" s="444">
        <f t="shared" ca="1" si="109"/>
        <v>-78665682.379568264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-78665682.379568264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-327773.67658153444</v>
      </c>
      <c r="L1290" s="444">
        <f t="shared" ca="1" si="109"/>
        <v>-78993456.056149796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-78993456.056149796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-329139.40023395745</v>
      </c>
      <c r="L1291" s="444">
        <f t="shared" ca="1" si="109"/>
        <v>-79322595.45638375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-79322595.45638375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-330510.81440159894</v>
      </c>
      <c r="L1292" s="444">
        <f t="shared" ca="1" si="109"/>
        <v>-79653106.270785347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-79653106.270785347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-331887.94279493892</v>
      </c>
      <c r="L1293" s="444">
        <f t="shared" ca="1" si="109"/>
        <v>-79984994.213580281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-79984994.213580281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-333270.80922325118</v>
      </c>
      <c r="L1294" s="444">
        <f t="shared" ca="1" si="109"/>
        <v>-80318265.02280353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-80318265.02280353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-334659.43759501469</v>
      </c>
      <c r="L1295" s="444">
        <f t="shared" ca="1" si="109"/>
        <v>-80652924.46039854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-80652924.46039854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-336053.85191832727</v>
      </c>
      <c r="L1296" s="444">
        <f t="shared" ca="1" si="109"/>
        <v>-80988978.312316865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-80988978.312316865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-337454.07630132028</v>
      </c>
      <c r="L1297" s="444">
        <f t="shared" ca="1" si="109"/>
        <v>-81326432.388618186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-81326432.388618186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-338860.13495257578</v>
      </c>
      <c r="L1298" s="444">
        <f t="shared" ca="1" si="109"/>
        <v>-81665292.523570761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-81665292.523570761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-340272.05218154483</v>
      </c>
      <c r="L1299" s="444">
        <f t="shared" ca="1" si="109"/>
        <v>-82005564.575752303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-82005564.575752303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-341689.85239896795</v>
      </c>
      <c r="L1300" s="444">
        <f t="shared" ca="1" si="109"/>
        <v>-82347254.428151265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-82347254.428151265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-343113.56011729693</v>
      </c>
      <c r="L1301" s="444">
        <f t="shared" ca="1" si="109"/>
        <v>-82690367.988268569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-82690367.988268569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-344543.19995111902</v>
      </c>
      <c r="L1302" s="444">
        <f t="shared" ca="1" si="109"/>
        <v>-83034911.188219681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-83034911.188219681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-345978.79661758197</v>
      </c>
      <c r="L1303" s="444">
        <f t="shared" ca="1" si="109"/>
        <v>-83380889.984837264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-83380889.984837264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-347420.37493682193</v>
      </c>
      <c r="L1304" s="444">
        <f t="shared" ca="1" si="109"/>
        <v>-83728310.359774083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-83728310.359774083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-348867.95983239199</v>
      </c>
      <c r="L1305" s="444">
        <f t="shared" ca="1" si="109"/>
        <v>-84077178.319606468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-84077178.319606468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-350321.57633169362</v>
      </c>
      <c r="L1306" s="444">
        <f t="shared" ca="1" si="109"/>
        <v>-84427499.895938158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-84427499.895938158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-351781.24956640898</v>
      </c>
      <c r="L1307" s="444">
        <f t="shared" ca="1" si="109"/>
        <v>-84779281.145504564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-84779281.145504564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-353247.0047729357</v>
      </c>
      <c r="L1308" s="444">
        <f t="shared" ca="1" si="109"/>
        <v>-85132528.150277495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-85132528.150277495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-354718.86729282292</v>
      </c>
      <c r="L1309" s="444">
        <f t="shared" ca="1" si="109"/>
        <v>-85487247.017570317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-85487247.017570317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-356196.86257320963</v>
      </c>
      <c r="L1310" s="444">
        <f t="shared" ca="1" si="109"/>
        <v>-85843443.880143523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-85843443.880143523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-357681.01616726466</v>
      </c>
      <c r="L1311" s="444">
        <f t="shared" ca="1" si="109"/>
        <v>-86201124.896310791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-86201124.896310791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-359171.3537346283</v>
      </c>
      <c r="L1312" s="444">
        <f t="shared" ca="1" si="109"/>
        <v>-86560296.250045419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-86560296.250045419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-360667.90104185592</v>
      </c>
      <c r="L1313" s="444">
        <f t="shared" ca="1" si="109"/>
        <v>-86920964.151087269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-86920964.151087269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-362170.68396286364</v>
      </c>
      <c r="L1314" s="444">
        <f t="shared" ca="1" si="109"/>
        <v>-87283134.835050136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-87283134.835050136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-363679.72847937554</v>
      </c>
      <c r="L1315" s="444">
        <f t="shared" ca="1" si="109"/>
        <v>-87646814.563529506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-87646814.563529506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-365195.06068137294</v>
      </c>
      <c r="L1316" s="444">
        <f t="shared" ca="1" si="109"/>
        <v>-88012009.624210879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-88012009.624210879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-366716.70676754531</v>
      </c>
      <c r="L1317" s="444">
        <f t="shared" ca="1" si="109"/>
        <v>-88378726.330978423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-88378726.330978423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-368244.69304574345</v>
      </c>
      <c r="L1318" s="444">
        <f t="shared" ca="1" si="109"/>
        <v>-88746971.024024174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-88746971.024024174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-369779.04593343404</v>
      </c>
      <c r="L1319" s="444">
        <f t="shared" ca="1" si="109"/>
        <v>-89116750.069957614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-89116750.069957614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-371319.79195815674</v>
      </c>
      <c r="L1320" s="444">
        <f t="shared" ca="1" si="109"/>
        <v>-89488069.861915767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-89488069.861915767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-372866.95775798237</v>
      </c>
      <c r="L1321" s="444">
        <f t="shared" ca="1" si="109"/>
        <v>-89860936.819673747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-89860936.819673747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-374420.57008197391</v>
      </c>
      <c r="L1322" s="444">
        <f t="shared" ca="1" si="109"/>
        <v>-90235357.389755726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-90235357.389755726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-375980.65579064883</v>
      </c>
      <c r="L1323" s="444">
        <f t="shared" ca="1" si="109"/>
        <v>-90611338.045546368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-90611338.045546368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-377547.24185644317</v>
      </c>
      <c r="L1324" s="444">
        <f t="shared" ca="1" si="109"/>
        <v>-90988885.287402809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-90988885.287402809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-379120.35536417837</v>
      </c>
      <c r="L1325" s="444">
        <f t="shared" ca="1" si="109"/>
        <v>-91368005.642766982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-91368005.642766982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-380700.02351152909</v>
      </c>
      <c r="L1326" s="444">
        <f t="shared" ca="1" si="109"/>
        <v>-91748705.666278511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-91748705.666278511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-382286.2736094938</v>
      </c>
      <c r="L1327" s="444">
        <f t="shared" ca="1" si="109"/>
        <v>-92130991.939888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-92130991.939888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-383879.13308286667</v>
      </c>
      <c r="L1328" s="444">
        <f t="shared" ca="1" si="109"/>
        <v>-92514871.072970867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-92514871.072970867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-385478.62947071192</v>
      </c>
      <c r="L1329" s="444">
        <f t="shared" ca="1" si="109"/>
        <v>-92900349.702441573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-92900349.702441573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-387084.7904268399</v>
      </c>
      <c r="L1330" s="444">
        <f t="shared" ca="1" si="109"/>
        <v>-93287434.492868409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-93287434.492868409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-388697.64372028504</v>
      </c>
      <c r="L1331" s="444">
        <f t="shared" ca="1" si="109"/>
        <v>-93676132.136588693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-93676132.136588693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-390317.2172357862</v>
      </c>
      <c r="L1332" s="444">
        <f t="shared" ca="1" si="109"/>
        <v>-94066449.353824481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-94066449.353824481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-391943.53897426865</v>
      </c>
      <c r="L1333" s="444">
        <f t="shared" ca="1" si="109"/>
        <v>-94458392.892798752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-94458392.892798752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-393576.6370533281</v>
      </c>
      <c r="L1334" s="444">
        <f t="shared" ca="1" si="109"/>
        <v>-94851969.529852077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-94851969.529852077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-395216.53970771696</v>
      </c>
      <c r="L1335" s="444">
        <f t="shared" ca="1" si="109"/>
        <v>-95247186.069559798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-95247186.069559798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-396863.2752898325</v>
      </c>
      <c r="L1336" s="444">
        <f t="shared" ca="1" si="109"/>
        <v>-95644049.344849631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-95644049.344849631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-398516.8722702068</v>
      </c>
      <c r="L1337" s="444">
        <f t="shared" ca="1" si="109"/>
        <v>-96042566.217119843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-96042566.217119843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-400177.35923799936</v>
      </c>
      <c r="L1338" s="444">
        <f t="shared" ca="1" si="109"/>
        <v>-96442743.576357841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-96442743.576357841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-401844.764901491</v>
      </c>
      <c r="L1339" s="444">
        <f t="shared" ca="1" si="109"/>
        <v>-96844588.341259331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-96844588.341259331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-403519.11808858055</v>
      </c>
      <c r="L1340" s="444">
        <f t="shared" ca="1" si="109"/>
        <v>-97248107.459347904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-97248107.459347904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-405200.44774728292</v>
      </c>
      <c r="L1341" s="444">
        <f t="shared" ca="1" si="109"/>
        <v>-97653307.907095194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-97653307.907095194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-406888.78294622997</v>
      </c>
      <c r="L1342" s="444">
        <f t="shared" ca="1" si="109"/>
        <v>-98060196.690041423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-98060196.690041423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-408584.15287517261</v>
      </c>
      <c r="L1343" s="444">
        <f t="shared" ca="1" si="109"/>
        <v>-98468780.842916593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-98468780.842916593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-410286.58684548578</v>
      </c>
      <c r="L1344" s="444">
        <f t="shared" ca="1" si="109"/>
        <v>-98879067.42976208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-98879067.42976208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-411996.11429067532</v>
      </c>
      <c r="L1345" s="444">
        <f t="shared" ca="1" si="109"/>
        <v>-99291063.54405275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-99291063.54405275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-413712.76476688648</v>
      </c>
      <c r="L1346" s="444">
        <f t="shared" ca="1" si="109"/>
        <v>-99704776.308819637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-99704776.308819637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-415436.56795341516</v>
      </c>
      <c r="L1347" s="444">
        <f t="shared" ca="1" si="109"/>
        <v>-100120212.87677304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-100120212.87677304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-417167.553653221</v>
      </c>
      <c r="L1348" s="444">
        <f t="shared" ca="1" si="109"/>
        <v>-100537380.43042627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-100537380.43042627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-418905.75179344276</v>
      </c>
      <c r="L1349" s="444">
        <f t="shared" ca="1" si="109"/>
        <v>-100956286.18221971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-100956286.18221971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-420651.19242591545</v>
      </c>
      <c r="L1350" s="444">
        <f t="shared" ca="1" si="109"/>
        <v>-101376937.37464564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-101376937.37464564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-422403.90572769014</v>
      </c>
      <c r="L1351" s="444">
        <f t="shared" ca="1" si="109"/>
        <v>-101799341.28037332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-101799341.28037332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-424163.9220015555</v>
      </c>
      <c r="L1352" s="444">
        <f t="shared" ca="1" si="109"/>
        <v>-102223505.20237488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-102223505.20237488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-425931.27167656197</v>
      </c>
      <c r="L1353" s="444">
        <f t="shared" ca="1" si="109"/>
        <v>-102649436.47405143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-102649436.47405143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-427705.98530854762</v>
      </c>
      <c r="L1354" s="444">
        <f t="shared" ca="1" si="109"/>
        <v>-103077142.45935997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-103077142.45935997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-429488.09358066652</v>
      </c>
      <c r="L1355" s="444">
        <f t="shared" ca="1" si="109"/>
        <v>-103506630.55294064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-103506630.55294064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-431277.62730391929</v>
      </c>
      <c r="L1356" s="444">
        <f t="shared" ca="1" si="109"/>
        <v>-103937908.18024455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-103937908.18024455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-433074.61741768563</v>
      </c>
      <c r="L1357" s="444">
        <f t="shared" ca="1" si="109"/>
        <v>-104370982.79766223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-104370982.79766223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-434879.09499025927</v>
      </c>
      <c r="L1358" s="444">
        <f t="shared" ca="1" si="109"/>
        <v>-104805861.89265248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-104805861.89265248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-436691.09121938533</v>
      </c>
      <c r="L1359" s="444">
        <f t="shared" ca="1" si="109"/>
        <v>-105242552.98387186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-105242552.98387186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-438510.63743279944</v>
      </c>
      <c r="L1360" s="444">
        <f t="shared" ca="1" si="109"/>
        <v>-105681063.62130466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-105681063.62130466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-440337.76508876943</v>
      </c>
      <c r="L1361" s="444">
        <f t="shared" ca="1" si="109"/>
        <v>-106121401.38639343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-106121401.38639343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-442172.50577663927</v>
      </c>
      <c r="L1362" s="444">
        <f t="shared" ca="1" si="109"/>
        <v>-106563573.89217007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-106563573.89217007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-444014.89121737523</v>
      </c>
      <c r="L1363" s="444">
        <f t="shared" ca="1" si="109"/>
        <v>-107007588.78338745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-107007588.78338745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-445864.95326411445</v>
      </c>
      <c r="L1364" s="444">
        <f t="shared" ca="1" si="109"/>
        <v>-107453453.73665157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-107453453.73665157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-447722.72390271485</v>
      </c>
      <c r="L1365" s="444">
        <f t="shared" ca="1" si="109"/>
        <v>-107901176.46055429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-107901176.46055429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-449588.23525230947</v>
      </c>
      <c r="L1366" s="444">
        <f t="shared" ca="1" si="109"/>
        <v>-108350764.69580659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-108350764.69580659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-451461.5195658608</v>
      </c>
      <c r="L1367" s="444">
        <f t="shared" ca="1" si="109"/>
        <v>-108802226.21537246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-108802226.21537246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-453342.60923071858</v>
      </c>
      <c r="L1368" s="444">
        <f t="shared" ca="1" si="109"/>
        <v>-109255568.82460317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-109255568.82460317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-455231.53676917986</v>
      </c>
      <c r="L1369" s="444">
        <f t="shared" ca="1" si="109"/>
        <v>-109710800.36137235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-109710800.36137235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-457128.33483905153</v>
      </c>
      <c r="L1370" s="444">
        <f t="shared" ca="1" si="109"/>
        <v>-110167928.6962114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-110167928.6962114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-459033.03623421415</v>
      </c>
      <c r="L1371" s="444">
        <f t="shared" ca="1" si="109"/>
        <v>-110626961.73244561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-110626961.73244561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-460945.67388519004</v>
      </c>
      <c r="L1372" s="444">
        <f t="shared" ca="1" si="109"/>
        <v>-111087907.40633081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-111087907.40633081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-462866.2808597117</v>
      </c>
      <c r="L1373" s="444">
        <f t="shared" ca="1" si="109"/>
        <v>-111550773.68719052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-111550773.68719052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-464794.89036329382</v>
      </c>
      <c r="L1374" s="444">
        <f t="shared" ca="1" si="109"/>
        <v>-112015568.57755381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-112015568.57755381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-466731.53573980753</v>
      </c>
      <c r="L1375" s="444">
        <f t="shared" ca="1" si="109"/>
        <v>-112482300.11329362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-112482300.11329362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-468676.2504720568</v>
      </c>
      <c r="L1376" s="444">
        <f t="shared" ca="1" si="109"/>
        <v>-112950976.36376567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-112950976.36376567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-470629.06818235689</v>
      </c>
      <c r="L1377" s="444">
        <f t="shared" ca="1" si="109"/>
        <v>-113421605.43194804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-113421605.43194804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-472590.02263311681</v>
      </c>
      <c r="L1378" s="444">
        <f t="shared" ca="1" si="109"/>
        <v>-113894195.45458116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-113894195.45458116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-474559.14772742148</v>
      </c>
      <c r="L1379" s="444">
        <f t="shared" ca="1" si="109"/>
        <v>-114368754.60230857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-114368754.60230857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-476536.47750961897</v>
      </c>
      <c r="L1380" s="444">
        <f t="shared" ca="1" si="109"/>
        <v>-114845291.07981819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-114845291.07981819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-478522.04616590909</v>
      </c>
      <c r="L1381" s="444">
        <f t="shared" ca="1" si="109"/>
        <v>-115323813.1259841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-115323813.1259841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-480515.88802493381</v>
      </c>
      <c r="L1382" s="444">
        <f t="shared" ca="1" si="109"/>
        <v>-115804329.01400904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-115804329.01400904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-482518.03755837103</v>
      </c>
      <c r="L1383" s="444">
        <f t="shared" ca="1" si="109"/>
        <v>-116286847.05156742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-116286847.05156742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-484528.52938153088</v>
      </c>
      <c r="L1384" s="444">
        <f t="shared" ca="1" si="109"/>
        <v>-116771375.58094895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-116771375.58094895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-486547.39825395396</v>
      </c>
      <c r="L1385" s="444">
        <f t="shared" ca="1" si="109"/>
        <v>-117257922.9792029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-117257922.9792029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-488574.67908001208</v>
      </c>
      <c r="L1386" s="444">
        <f t="shared" ca="1" si="109"/>
        <v>-117746497.65828291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-117746497.65828291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-490610.40690951206</v>
      </c>
      <c r="L1387" s="444">
        <f t="shared" ca="1" si="109"/>
        <v>-118237108.06519242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-118237108.06519242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-492654.61693830171</v>
      </c>
      <c r="L1388" s="444">
        <f t="shared" ca="1" si="109"/>
        <v>-118729762.68213072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-118729762.68213072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-494707.34450887801</v>
      </c>
      <c r="L1389" s="444">
        <f t="shared" ca="1" si="109"/>
        <v>-119224470.0266396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-119224470.0266396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-496768.62511099823</v>
      </c>
      <c r="L1390" s="444">
        <f t="shared" ca="1" si="109"/>
        <v>-119721238.65175059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-119721238.65175059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-498838.49438229413</v>
      </c>
      <c r="L1391" s="444">
        <f t="shared" ca="1" si="109"/>
        <v>-120220077.14613289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-120220077.14613289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-500916.98810888693</v>
      </c>
      <c r="L1392" s="444">
        <f t="shared" ca="1" si="109"/>
        <v>-120720994.13424177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-120720994.13424177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-503004.14222600748</v>
      </c>
      <c r="L1393" s="444">
        <f t="shared" ca="1" si="109"/>
        <v>-121223998.27646779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-121223998.27646779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-505099.99281861581</v>
      </c>
      <c r="L1394" s="444">
        <f t="shared" ca="1" si="109"/>
        <v>-121729098.26928639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-121729098.26928639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-507204.57612202666</v>
      </c>
      <c r="L1395" s="444">
        <f t="shared" ca="1" si="109"/>
        <v>-122236302.84540842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-122236302.84540842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-509317.92852253508</v>
      </c>
      <c r="L1396" s="444">
        <f t="shared" ca="1" si="109"/>
        <v>-122745620.77393097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-122745620.77393097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-511440.08655804564</v>
      </c>
      <c r="L1397" s="444">
        <f t="shared" ca="1" si="109"/>
        <v>-123257060.86048901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-123257060.86048901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-513571.08691870421</v>
      </c>
      <c r="L1398" s="444">
        <f t="shared" ca="1" si="109"/>
        <v>-123770631.94740772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-123770631.94740772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-515710.96644753218</v>
      </c>
      <c r="L1399" s="444">
        <f t="shared" ca="1" si="109"/>
        <v>-124286342.91385525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-124286342.91385525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-517859.76214106358</v>
      </c>
      <c r="L1400" s="444">
        <f t="shared" ca="1" si="109"/>
        <v>-124804202.67599632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-124804202.67599632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-520017.51114998467</v>
      </c>
      <c r="L1401" s="444">
        <f t="shared" ca="1" si="109"/>
        <v>-125324220.18714631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-125324220.18714631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-522184.25077977625</v>
      </c>
      <c r="L1402" s="444">
        <f t="shared" ca="1" si="109"/>
        <v>-125846404.43792608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-125846404.43792608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-524360.01849135873</v>
      </c>
      <c r="L1403" s="444">
        <f t="shared" ca="1" si="109"/>
        <v>-126370764.45641744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-126370764.45641744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-526544.85190173937</v>
      </c>
      <c r="L1404" s="444">
        <f t="shared" ca="1" si="109"/>
        <v>-126897309.30831918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-126897309.30831918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-528738.78878466331</v>
      </c>
      <c r="L1405" s="444">
        <f t="shared" ca="1" si="109"/>
        <v>-127426048.09710385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-127426048.09710385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-530941.86707126605</v>
      </c>
      <c r="L1406" s="444">
        <f t="shared" ca="1" si="109"/>
        <v>-127956989.96417512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-127956989.96417512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-533154.12485072971</v>
      </c>
      <c r="L1407" s="444">
        <f t="shared" ca="1" si="109"/>
        <v>-128490144.08902586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-128490144.08902586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-535375.60037094099</v>
      </c>
      <c r="L1408" s="444">
        <f t="shared" ca="1" si="109"/>
        <v>-129025519.6893968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-129025519.6893968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-537606.33203915344</v>
      </c>
      <c r="L1409" s="444">
        <f t="shared" ca="1" si="109"/>
        <v>-129563126.02143595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-129563126.02143595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-539846.35842264979</v>
      </c>
      <c r="L1410" s="444">
        <f t="shared" ca="1" si="109"/>
        <v>-130102972.3798586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-130102972.3798586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-542095.71824941086</v>
      </c>
      <c r="L1411" s="444">
        <f t="shared" ca="1" si="109"/>
        <v>-130645068.09810801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-130645068.09810801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-544354.45040878339</v>
      </c>
      <c r="L1412" s="444">
        <f t="shared" ca="1" si="109"/>
        <v>-131189422.5485168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-131189422.5485168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-546622.59395215334</v>
      </c>
      <c r="L1413" s="444">
        <f t="shared" ca="1" si="109"/>
        <v>-131736045.14246894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-131736045.14246894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-548900.18809362059</v>
      </c>
      <c r="L1414" s="444">
        <f t="shared" ca="1" si="109"/>
        <v>-132284945.33056256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-132284945.33056256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-551187.27221067739</v>
      </c>
      <c r="L1415" s="444">
        <f t="shared" ca="1" si="109"/>
        <v>-132836132.60277323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-132836132.60277323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-553483.8858448884</v>
      </c>
      <c r="L1416" s="444">
        <f t="shared" ca="1" si="109"/>
        <v>-133389616.48861812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-133389616.48861812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-555790.06870257552</v>
      </c>
      <c r="L1417" s="444">
        <f t="shared" ca="1" si="109"/>
        <v>-133945406.5573207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-133945406.5573207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-558105.86065550288</v>
      </c>
      <c r="L1418" s="444">
        <f t="shared" ca="1" si="109"/>
        <v>-134503512.4179762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-134503512.4179762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-560431.30174156744</v>
      </c>
      <c r="L1419" s="444">
        <f t="shared" ca="1" si="109"/>
        <v>-135063943.71971777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-135063943.71971777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-562766.4321654907</v>
      </c>
      <c r="L1420" s="444">
        <f t="shared" ca="1" si="109"/>
        <v>-135626710.15188327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-135626710.15188327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-565111.29229951359</v>
      </c>
      <c r="L1421" s="444">
        <f t="shared" ca="1" si="109"/>
        <v>-136191821.44418278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-136191821.44418278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-567465.92268409487</v>
      </c>
      <c r="L1422" s="444">
        <f t="shared" ca="1" si="109"/>
        <v>-136759287.36686689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-136759287.36686689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-569830.36402861204</v>
      </c>
      <c r="L1423" s="444">
        <f t="shared" ca="1" si="109"/>
        <v>-137329117.73089549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-137329117.73089549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-572204.65721206449</v>
      </c>
      <c r="L1424" s="444">
        <f t="shared" ca="1" si="109"/>
        <v>-137901322.38810757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-137901322.38810757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-574588.84328378155</v>
      </c>
      <c r="L1425" s="444">
        <f t="shared" ca="1" si="109"/>
        <v>-138475911.23139134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-138475911.23139134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-576982.96346413053</v>
      </c>
      <c r="L1426" s="444">
        <f t="shared" ca="1" si="109"/>
        <v>-139052894.19485548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-139052894.19485548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-579387.05914523115</v>
      </c>
      <c r="L1427" s="444">
        <f t="shared" ca="1" si="109"/>
        <v>-139632281.25400072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-139632281.25400072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-581801.17189166963</v>
      </c>
      <c r="L1428" s="444">
        <f t="shared" ca="1" si="109"/>
        <v>-140214082.42589238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-140214082.42589238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-584225.34344121825</v>
      </c>
      <c r="L1429" s="444">
        <f t="shared" ca="1" si="109"/>
        <v>-140798307.7693336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-140798307.7693336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-586659.6157055567</v>
      </c>
      <c r="L1430" s="444">
        <f t="shared" ca="1" si="109"/>
        <v>-141384967.38503915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-141384967.38503915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-589104.03077099647</v>
      </c>
      <c r="L1431" s="444">
        <f t="shared" ca="1" si="109"/>
        <v>-141974071.41581014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-141974071.41581014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-591558.63089920895</v>
      </c>
      <c r="L1432" s="444">
        <f t="shared" ca="1" si="109"/>
        <v>-142565630.04670936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-142565630.04670936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-594023.45852795569</v>
      </c>
      <c r="L1433" s="444">
        <f t="shared" ca="1" si="109"/>
        <v>-143159653.50523731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-143159653.50523731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-596498.55627182208</v>
      </c>
      <c r="L1434" s="444">
        <f t="shared" ca="1" si="109"/>
        <v>-143756152.06150913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-143756152.06150913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-598983.96692295466</v>
      </c>
      <c r="L1435" s="444">
        <f t="shared" ca="1" si="109"/>
        <v>-144355136.0284321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-144355136.0284321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-601479.73345180042</v>
      </c>
      <c r="L1436" s="444">
        <f t="shared" ca="1" si="109"/>
        <v>-144956615.76188391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-144956615.76188391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-603985.89900784963</v>
      </c>
      <c r="L1437" s="444">
        <f t="shared" ca="1" si="109"/>
        <v>-145560601.66089177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-145560601.66089177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-606502.50692038238</v>
      </c>
      <c r="L1438" s="444">
        <f t="shared" ca="1" si="109"/>
        <v>-146167104.16781217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-146167104.16781217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-609029.60069921741</v>
      </c>
      <c r="L1439" s="444">
        <f t="shared" ca="1" si="109"/>
        <v>-146776133.76851138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-146776133.76851138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-611567.22403546411</v>
      </c>
      <c r="L1440" s="444">
        <f t="shared" ca="1" si="109"/>
        <v>-147387700.99254686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-147387700.99254686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-614115.42080227856</v>
      </c>
      <c r="L1441" s="444">
        <f t="shared" ca="1" si="109"/>
        <v>-148001816.41334912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-148001816.41334912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-616674.23505562136</v>
      </c>
      <c r="L1442" s="444">
        <f t="shared" ca="1" si="109"/>
        <v>-148618490.64840475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-148618490.64840475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-619243.71103501972</v>
      </c>
      <c r="L1443" s="444">
        <f t="shared" ca="1" si="109"/>
        <v>-149237734.35943976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-149237734.35943976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-621823.89316433237</v>
      </c>
      <c r="L1444" s="444">
        <f t="shared" ca="1" si="109"/>
        <v>-149859558.2526041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-149859558.2526041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-624414.82605251705</v>
      </c>
      <c r="L1445" s="444">
        <f t="shared" ca="1" si="109"/>
        <v>-150483973.07865661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-150483973.07865661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-627016.5544944026</v>
      </c>
      <c r="L1446" s="444">
        <f t="shared" ca="1" si="109"/>
        <v>-151110989.63315102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-151110989.63315102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-629629.12347146263</v>
      </c>
      <c r="L1447" s="444">
        <f t="shared" ca="1" si="109"/>
        <v>-151740618.75662249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-151740618.75662249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-632252.57815259369</v>
      </c>
      <c r="L1448" s="444">
        <f t="shared" ca="1" si="109"/>
        <v>-152372871.33477509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-152372871.33477509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-634886.96389489621</v>
      </c>
      <c r="L1449" s="444">
        <f t="shared" ca="1" si="109"/>
        <v>-153007758.29866999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-153007758.29866999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-637532.32624445832</v>
      </c>
      <c r="L1450" s="444">
        <f t="shared" ca="1" si="109"/>
        <v>-153645290.62491444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-153645290.62491444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-640188.71093714354</v>
      </c>
      <c r="L1451" s="444">
        <f t="shared" ca="1" si="109"/>
        <v>-154285479.33585158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-154285479.33585158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-642856.16389938153</v>
      </c>
      <c r="L1452" s="444">
        <f t="shared" ca="1" si="109"/>
        <v>-154928335.49975097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-154928335.49975097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-645534.73124896234</v>
      </c>
      <c r="L1453" s="444">
        <f t="shared" ca="1" si="109"/>
        <v>-155573870.23099995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-155573870.23099995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-648224.45929583313</v>
      </c>
      <c r="L1454" s="444">
        <f t="shared" ca="1" si="109"/>
        <v>-156222094.69029579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-156222094.69029579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-650925.3945428991</v>
      </c>
      <c r="L1455" s="444">
        <f t="shared" ca="1" si="109"/>
        <v>-156873020.08483869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-156873020.08483869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-653637.58368682791</v>
      </c>
      <c r="L1456" s="444">
        <f t="shared" ca="1" si="109"/>
        <v>-157526657.66852552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-157526657.66852552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-656361.07361885626</v>
      </c>
      <c r="L1457" s="444">
        <f t="shared" ca="1" si="109"/>
        <v>-158183018.74214438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-158183018.74214438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-659095.91142560157</v>
      </c>
      <c r="L1458" s="444">
        <f t="shared" ca="1" si="109"/>
        <v>-158842114.65356997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-158842114.65356997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-661842.14438987488</v>
      </c>
      <c r="L1459" s="444">
        <f t="shared" ca="1" si="109"/>
        <v>-159503956.79795983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-159503956.79795983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-664599.8199914993</v>
      </c>
      <c r="L1460" s="444">
        <f t="shared" ca="1" si="109"/>
        <v>-160168556.61795133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-160168556.61795133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-667368.98590813053</v>
      </c>
      <c r="L1461" s="444">
        <f t="shared" ca="1" si="109"/>
        <v>-160835925.60385945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-160835925.60385945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-670149.69001608109</v>
      </c>
      <c r="L1462" s="444">
        <f t="shared" ca="1" si="109"/>
        <v>-161506075.29387555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-161506075.29387555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-672941.98039114813</v>
      </c>
      <c r="L1463" s="444">
        <f t="shared" ca="1" si="109"/>
        <v>-162179017.27426669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-162179017.27426669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-675745.90530944453</v>
      </c>
      <c r="L1464" s="444">
        <f t="shared" ca="1" si="109"/>
        <v>-162854763.17957613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-162854763.17957613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-678561.51324823382</v>
      </c>
      <c r="L1465" s="444">
        <f t="shared" ca="1" si="109"/>
        <v>-163533324.69282436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-163533324.69282436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-681388.85288676817</v>
      </c>
      <c r="L1466" s="444">
        <f t="shared" ca="1" si="109"/>
        <v>-164214713.54571113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-164214713.54571113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-684227.97310712968</v>
      </c>
      <c r="L1467" s="444">
        <f t="shared" ca="1" si="109"/>
        <v>-164898941.51881826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-164898941.51881826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-687078.92299507605</v>
      </c>
      <c r="L1468" s="444">
        <f t="shared" ca="1" si="109"/>
        <v>-165586020.44181335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-165586020.44181335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-689941.75184088899</v>
      </c>
      <c r="L1469" s="444">
        <f t="shared" ca="1" si="109"/>
        <v>-166275962.19365424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-166275962.19365424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-692816.50914022594</v>
      </c>
      <c r="L1470" s="444">
        <f t="shared" ca="1" si="109"/>
        <v>-166968778.70279446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-166968778.70279446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-695703.24459497689</v>
      </c>
      <c r="L1471" s="444">
        <f t="shared" ca="1" si="109"/>
        <v>-167664481.94738945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-167664481.94738945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-698602.00811412267</v>
      </c>
      <c r="L1472" s="444">
        <f t="shared" ca="1" si="109"/>
        <v>-168363083.95550358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-168363083.95550358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-701512.84981459822</v>
      </c>
      <c r="L1473" s="444">
        <f t="shared" ca="1" si="109"/>
        <v>-169064596.80531818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-169064596.80531818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-704435.82002215902</v>
      </c>
      <c r="L1474" s="444">
        <f t="shared" ca="1" si="109"/>
        <v>-169769032.62534034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-169769032.62534034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-707370.96927225147</v>
      </c>
      <c r="L1475" s="444">
        <f t="shared" ca="1" si="109"/>
        <v>-170476403.5946126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-170476403.5946126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-710318.34831088583</v>
      </c>
      <c r="L1476" s="444">
        <f t="shared" ca="1" si="109"/>
        <v>-171186721.94292349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-171186721.94292349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-713278.00809551449</v>
      </c>
      <c r="L1477" s="444">
        <f t="shared" ca="1" si="109"/>
        <v>-171899999.95101899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-171899999.95101899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-716249.99979591242</v>
      </c>
      <c r="L1478" s="444">
        <f t="shared" ca="1" si="109"/>
        <v>-172616249.9508149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-172616249.9508149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-719234.37479506212</v>
      </c>
      <c r="L1479" s="444">
        <f t="shared" ca="1" si="109"/>
        <v>-173335484.32560995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-173335484.32560995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-722231.18469004147</v>
      </c>
      <c r="L1480" s="444">
        <f t="shared" ca="1" si="109"/>
        <v>-174057715.51029998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-174057715.51029998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-725240.48129291658</v>
      </c>
      <c r="L1481" s="444">
        <f t="shared" ca="1" si="109"/>
        <v>-174782955.99159288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-174782955.99159288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-728262.31663163705</v>
      </c>
      <c r="L1482" s="444">
        <f t="shared" ca="1" si="109"/>
        <v>-175511218.30822453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-175511218.30822453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-731296.7429509355</v>
      </c>
      <c r="L1483" s="444">
        <f t="shared" ca="1" si="109"/>
        <v>-176242515.05117548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-176242515.05117548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-734343.81271323119</v>
      </c>
      <c r="L1484" s="444">
        <f t="shared" ca="1" si="109"/>
        <v>-176976858.86388871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-176976858.86388871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-737403.57859953633</v>
      </c>
      <c r="L1485" s="444">
        <f t="shared" ca="1" si="109"/>
        <v>-177714262.44248825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-177714262.44248825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-740476.09351036767</v>
      </c>
      <c r="L1486" s="444">
        <f t="shared" ca="1" si="109"/>
        <v>-178454738.53599861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-178454738.53599861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-743561.41056666092</v>
      </c>
      <c r="L1487" s="444">
        <f t="shared" ca="1" si="109"/>
        <v>-179198299.94656527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-179198299.94656527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-746659.5831106886</v>
      </c>
      <c r="L1488" s="444">
        <f t="shared" ca="1" si="109"/>
        <v>-179944959.52967596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-179944959.52967596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-749770.66470698314</v>
      </c>
      <c r="L1489" s="444">
        <f t="shared" ca="1" si="109"/>
        <v>-180694730.19438294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-180694730.19438294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-752894.70914326224</v>
      </c>
      <c r="L1490" s="444">
        <f t="shared" ca="1" si="109"/>
        <v>-181447624.90352619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-181447624.90352619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-756031.77043135907</v>
      </c>
      <c r="L1491" s="444">
        <f t="shared" ca="1" si="109"/>
        <v>-182203656.67395756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-182203656.67395756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-759181.90280815645</v>
      </c>
      <c r="L1492" s="444">
        <f t="shared" ca="1" si="109"/>
        <v>-182962838.57676572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-182962838.57676572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-762345.1607365238</v>
      </c>
      <c r="L1493" s="444">
        <f t="shared" ca="1" si="109"/>
        <v>-183725183.73750225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-183725183.73750225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-765521.5989062594</v>
      </c>
      <c r="L1494" s="444">
        <f t="shared" ca="1" si="109"/>
        <v>-184490705.3364085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-184490705.3364085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-768711.27223503543</v>
      </c>
      <c r="L1495" s="444">
        <f t="shared" ca="1" si="109"/>
        <v>-185259416.60864353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-185259416.60864353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-771914.23586934805</v>
      </c>
      <c r="L1496" s="444">
        <f t="shared" ca="1" si="109"/>
        <v>-186031330.84451288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-186031330.84451288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-775130.54518547037</v>
      </c>
      <c r="L1497" s="444">
        <f t="shared" ca="1" si="109"/>
        <v>-186806461.38969836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-186806461.38969836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-778360.25579040986</v>
      </c>
      <c r="L1498" s="444">
        <f t="shared" ca="1" si="109"/>
        <v>-187584821.64548877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-187584821.64548877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-781603.42352286982</v>
      </c>
      <c r="L1499" s="444">
        <f t="shared" ca="1" si="109"/>
        <v>-188366425.06901163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-188366425.06901163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-784860.10445421515</v>
      </c>
      <c r="L1500" s="444">
        <f t="shared" ca="1" si="109"/>
        <v>-189151285.17346585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-189151285.17346585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-788130.35488944105</v>
      </c>
      <c r="L1501" s="444">
        <f t="shared" ca="1" si="109"/>
        <v>-189939415.5283553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-189939415.5283553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-791414.23136814707</v>
      </c>
      <c r="L1502" s="444">
        <f t="shared" ca="1" si="109"/>
        <v>-190730829.75972345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-190730829.75972345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-794711.79066551442</v>
      </c>
      <c r="L1503" s="444">
        <f t="shared" ca="1" si="109"/>
        <v>-191525541.55038896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-191525541.55038896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-798023.08979328733</v>
      </c>
      <c r="L1504" s="444">
        <f t="shared" ca="1" si="109"/>
        <v>-192323564.64018226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-192323564.64018226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-801348.18600075936</v>
      </c>
      <c r="L1505" s="444">
        <f t="shared" ca="1" si="109"/>
        <v>-193124912.82618302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-193124912.82618302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-804687.13677576254</v>
      </c>
      <c r="L1506" s="444">
        <f t="shared" ca="1" si="109"/>
        <v>-193929599.96295878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-193929599.96295878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-808039.99984566157</v>
      </c>
      <c r="L1507" s="444">
        <f t="shared" ca="1" si="109"/>
        <v>-194737639.96280444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-194737639.96280444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-811406.83317835187</v>
      </c>
      <c r="L1508" s="444">
        <f t="shared" ca="1" si="109"/>
        <v>-195549046.79598278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-195549046.79598278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-814787.69498326152</v>
      </c>
      <c r="L1509" s="444">
        <f t="shared" ca="1" si="109"/>
        <v>-196363834.49096605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-196363834.49096605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-818182.64371235855</v>
      </c>
      <c r="L1510" s="444">
        <f t="shared" ca="1" si="109"/>
        <v>-197182017.13467842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-197182017.13467842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-821591.73806116008</v>
      </c>
      <c r="L1511" s="444">
        <f t="shared" ca="1" si="109"/>
        <v>-198003608.87273958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-198003608.87273958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-825015.03696974821</v>
      </c>
      <c r="L1512" s="444">
        <f t="shared" ca="1" si="109"/>
        <v>-198828623.90970933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-198828623.90970933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-828452.59962378885</v>
      </c>
      <c r="L1513" s="444">
        <f t="shared" ca="1" si="109"/>
        <v>-199657076.50933313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-199657076.50933313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-831904.48545555468</v>
      </c>
      <c r="L1514" s="444">
        <f t="shared" ca="1" si="109"/>
        <v>-200488980.99478868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-200488980.99478868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-835370.75414495287</v>
      </c>
      <c r="L1515" s="444">
        <f t="shared" ca="1" si="109"/>
        <v>-201324351.74893364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-201324351.74893364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-838851.46562055685</v>
      </c>
      <c r="L1516" s="444">
        <f t="shared" ca="1" si="109"/>
        <v>-202163203.21455419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-202163203.21455419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-842346.68006064242</v>
      </c>
      <c r="L1517" s="444">
        <f t="shared" ca="1" si="109"/>
        <v>-203005549.89461485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-203005549.89461485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-845856.45789422852</v>
      </c>
      <c r="L1518" s="444">
        <f t="shared" ca="1" si="109"/>
        <v>-203851406.35250908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-203851406.35250908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-849380.85980212118</v>
      </c>
      <c r="L1519" s="444">
        <f t="shared" ca="1" si="109"/>
        <v>-204700787.21231121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-204700787.21231121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-852919.94671796332</v>
      </c>
      <c r="L1520" s="444">
        <f t="shared" ca="1" si="109"/>
        <v>-205553707.15902919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-205553707.15902919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-856473.77982928825</v>
      </c>
      <c r="L1521" s="444">
        <f t="shared" ca="1" si="109"/>
        <v>-206410180.93885848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-206410180.93885848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-860042.42057857697</v>
      </c>
      <c r="L1522" s="444">
        <f t="shared" ca="1" si="109"/>
        <v>-207270223.35943705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-207270223.35943705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-863625.93066432106</v>
      </c>
      <c r="L1523" s="444">
        <f t="shared" ca="1" si="109"/>
        <v>-208133849.29010138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-208133849.29010138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-867224.37204208912</v>
      </c>
      <c r="L1524" s="444">
        <f t="shared" ca="1" si="109"/>
        <v>-209001073.66214347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-209001073.66214347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-870837.80692559772</v>
      </c>
      <c r="L1525" s="444">
        <f t="shared" ca="1" si="109"/>
        <v>-209871911.46906906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-209871911.46906906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-874466.29778778774</v>
      </c>
      <c r="L1526" s="444">
        <f t="shared" ca="1" si="109"/>
        <v>-210746377.76685685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-210746377.76685685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-878109.90736190358</v>
      </c>
      <c r="L1527" s="444">
        <f t="shared" ca="1" si="109"/>
        <v>-211624487.67421874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-211624487.67421874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-881768.69864257821</v>
      </c>
      <c r="L1528" s="444">
        <f t="shared" ca="1" si="109"/>
        <v>-212506256.37286133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-212506256.37286133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-885442.73488692206</v>
      </c>
      <c r="L1529" s="444">
        <f t="shared" ca="1" si="109"/>
        <v>-213391699.10774824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-213391699.10774824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-889132.07961561752</v>
      </c>
      <c r="L1530" s="444">
        <f t="shared" ca="1" si="109"/>
        <v>-214280831.18736386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-214280831.18736386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-892836.79661401606</v>
      </c>
      <c r="L1531" s="444">
        <f t="shared" ca="1" si="109"/>
        <v>-215173667.98397788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-215173667.98397788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-896556.94993324112</v>
      </c>
      <c r="L1532" s="444">
        <f t="shared" ca="1" si="109"/>
        <v>-216070224.93391111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-216070224.93391111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-900292.60389129631</v>
      </c>
      <c r="L1533" s="444">
        <f t="shared" ca="1" si="109"/>
        <v>-216970517.5378024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-216970517.5378024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-904043.82307417667</v>
      </c>
      <c r="L1534" s="444">
        <f t="shared" ca="1" si="109"/>
        <v>-217874561.36087656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-217874561.36087656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-907810.67233698582</v>
      </c>
      <c r="L1535" s="444">
        <f t="shared" ca="1" si="109"/>
        <v>-218782372.03321356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-218782372.03321356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-911593.21680505632</v>
      </c>
      <c r="L1536" s="444">
        <f t="shared" ca="1" si="109"/>
        <v>-219693965.25001863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-219693965.25001863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-915391.52187507774</v>
      </c>
      <c r="L1537" s="444">
        <f t="shared" ca="1" si="109"/>
        <v>-220609356.77189371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-220609356.77189371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-919205.65321622381</v>
      </c>
      <c r="L1538" s="444">
        <f t="shared" ref="L1538:L1792" ca="1" si="114">I1538-J1538+K1538</f>
        <v>-221528562.42510992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-221528562.42510992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-923035.6767712913</v>
      </c>
      <c r="L1539" s="444">
        <f t="shared" ca="1" si="114"/>
        <v>-222451598.10188121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-222451598.10188121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-926881.6587578383</v>
      </c>
      <c r="L1540" s="444">
        <f t="shared" ca="1" si="114"/>
        <v>-223378479.76063904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-223378479.76063904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-930743.66566932935</v>
      </c>
      <c r="L1541" s="444">
        <f t="shared" ca="1" si="114"/>
        <v>-224309223.42630836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-224309223.42630836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-934621.76427628496</v>
      </c>
      <c r="L1542" s="444">
        <f t="shared" ca="1" si="114"/>
        <v>-225243845.19058466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-225243845.19058466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-938516.02162743604</v>
      </c>
      <c r="L1543" s="444">
        <f t="shared" ca="1" si="114"/>
        <v>-226182361.21221209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-226182361.21221209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-942426.50505088374</v>
      </c>
      <c r="L1544" s="444">
        <f t="shared" ca="1" si="114"/>
        <v>-227124787.71726298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-227124787.71726298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-946353.28215526242</v>
      </c>
      <c r="L1545" s="444">
        <f t="shared" ca="1" si="114"/>
        <v>-228071140.99941826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-228071140.99941826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-950296.4208309094</v>
      </c>
      <c r="L1546" s="444">
        <f t="shared" ca="1" si="114"/>
        <v>-229021437.42024916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-229021437.42024916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-954255.98925103818</v>
      </c>
      <c r="L1547" s="444">
        <f t="shared" ca="1" si="114"/>
        <v>-229975693.40950021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-229975693.40950021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-958232.05587291752</v>
      </c>
      <c r="L1548" s="444">
        <f t="shared" ca="1" si="114"/>
        <v>-230933925.46537313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-230933925.46537313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-962224.68943905469</v>
      </c>
      <c r="L1549" s="444">
        <f t="shared" ca="1" si="114"/>
        <v>-231896150.15481219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-231896150.15481219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-966233.95897838415</v>
      </c>
      <c r="L1550" s="444">
        <f t="shared" ca="1" si="114"/>
        <v>-232862384.11379057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-232862384.11379057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-970259.93380746071</v>
      </c>
      <c r="L1551" s="444">
        <f t="shared" ca="1" si="114"/>
        <v>-233832644.04759803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-233832644.04759803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-974302.68353165849</v>
      </c>
      <c r="L1552" s="444">
        <f t="shared" ca="1" si="114"/>
        <v>-234806946.73112971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-234806946.73112971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-978362.27804637374</v>
      </c>
      <c r="L1553" s="444">
        <f t="shared" ca="1" si="114"/>
        <v>-235785309.00917608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-235785309.00917608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-982438.78753823356</v>
      </c>
      <c r="L1554" s="444">
        <f t="shared" ca="1" si="114"/>
        <v>-236767747.79671431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-236767747.79671431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-986532.28248630965</v>
      </c>
      <c r="L1555" s="444">
        <f t="shared" ca="1" si="114"/>
        <v>-237754280.07920063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-237754280.07920063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-990642.83366333588</v>
      </c>
      <c r="L1556" s="444">
        <f t="shared" ca="1" si="114"/>
        <v>-238744922.91286397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-238744922.91286397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-994770.51213693316</v>
      </c>
      <c r="L1557" s="444">
        <f t="shared" ca="1" si="114"/>
        <v>-239739693.42500091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-239739693.42500091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-998915.38927083707</v>
      </c>
      <c r="L1558" s="444">
        <f t="shared" ca="1" si="114"/>
        <v>-240738608.81427175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-240738608.81427175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-1003077.5367261323</v>
      </c>
      <c r="L1559" s="444">
        <f t="shared" ca="1" si="114"/>
        <v>-241741686.3509979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-241741686.3509979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-1007257.0264624913</v>
      </c>
      <c r="L1560" s="444">
        <f t="shared" ca="1" si="114"/>
        <v>-242748943.37746039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-242748943.37746039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-1011453.9307394183</v>
      </c>
      <c r="L1561" s="444">
        <f t="shared" ca="1" si="114"/>
        <v>-243760397.30819982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-243760397.30819982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-1015668.3221174994</v>
      </c>
      <c r="L1562" s="444">
        <f t="shared" ca="1" si="114"/>
        <v>-244776065.63031733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-244776065.63031733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-1019900.2734596553</v>
      </c>
      <c r="L1563" s="444">
        <f t="shared" ca="1" si="114"/>
        <v>-245795965.90377697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-245795965.90377697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-1024149.857932404</v>
      </c>
      <c r="L1564" s="444">
        <f t="shared" ca="1" si="114"/>
        <v>-246820115.76170939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-246820115.76170939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-1028417.1490071225</v>
      </c>
      <c r="L1565" s="444">
        <f t="shared" ca="1" si="114"/>
        <v>-247848532.9107165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-247848532.9107165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-1032702.2204613187</v>
      </c>
      <c r="L1566" s="444">
        <f t="shared" ca="1" si="114"/>
        <v>-248881235.13117781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-248881235.13117781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-1037005.1463799075</v>
      </c>
      <c r="L1567" s="444">
        <f t="shared" ca="1" si="114"/>
        <v>-249918240.27755773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-249918240.27755773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-1041326.0011564905</v>
      </c>
      <c r="L1568" s="444">
        <f t="shared" ca="1" si="114"/>
        <v>-250959566.27871421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-250959566.27871421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-1045664.8594946425</v>
      </c>
      <c r="L1569" s="444">
        <f t="shared" ca="1" si="114"/>
        <v>-252005231.13820887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-252005231.13820887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-1050021.7964092037</v>
      </c>
      <c r="L1570" s="444">
        <f t="shared" ca="1" si="114"/>
        <v>-253055252.93461806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-253055252.93461806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-1054396.8872275753</v>
      </c>
      <c r="L1571" s="444">
        <f t="shared" ca="1" si="114"/>
        <v>-254109649.82184562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-254109649.82184562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-1058790.2075910233</v>
      </c>
      <c r="L1572" s="444">
        <f t="shared" ca="1" si="114"/>
        <v>-255168440.02943665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-255168440.02943665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-1063201.8334559861</v>
      </c>
      <c r="L1573" s="444">
        <f t="shared" ca="1" si="114"/>
        <v>-256231641.86289263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-256231641.86289263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-1067631.8410953858</v>
      </c>
      <c r="L1574" s="444">
        <f t="shared" ca="1" si="114"/>
        <v>-257299273.70398802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-257299273.70398802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-1072080.30709995</v>
      </c>
      <c r="L1575" s="444">
        <f t="shared" ca="1" si="114"/>
        <v>-258371354.01108795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-258371354.01108795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-1076547.3083795332</v>
      </c>
      <c r="L1576" s="444">
        <f t="shared" ca="1" si="114"/>
        <v>-259447901.31946748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-259447901.31946748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-1081032.9221644478</v>
      </c>
      <c r="L1577" s="444">
        <f t="shared" ca="1" si="114"/>
        <v>-260528934.24163193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-260528934.24163193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-1085537.2260067996</v>
      </c>
      <c r="L1578" s="444">
        <f t="shared" ca="1" si="114"/>
        <v>-261614471.46763873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-261614471.46763873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-1090060.2977818279</v>
      </c>
      <c r="L1579" s="444">
        <f t="shared" ca="1" si="114"/>
        <v>-262704531.76542056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-262704531.76542056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-1094602.2156892524</v>
      </c>
      <c r="L1580" s="444">
        <f t="shared" ca="1" si="114"/>
        <v>-263799133.9811098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-263799133.9811098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-1099163.0582546243</v>
      </c>
      <c r="L1581" s="444">
        <f t="shared" ca="1" si="114"/>
        <v>-264898297.03936443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-264898297.03936443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-1103742.904330685</v>
      </c>
      <c r="L1582" s="444">
        <f t="shared" ca="1" si="114"/>
        <v>-266002039.9436951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-266002039.9436951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-1108341.8330987296</v>
      </c>
      <c r="L1583" s="444">
        <f t="shared" ca="1" si="114"/>
        <v>-267110381.77679384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-267110381.77679384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-1112959.9240699743</v>
      </c>
      <c r="L1584" s="444">
        <f t="shared" ca="1" si="114"/>
        <v>-268223341.70086381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-268223341.70086381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-1117597.2570869324</v>
      </c>
      <c r="L1585" s="444">
        <f t="shared" ca="1" si="114"/>
        <v>-269340938.95795071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-269340938.95795071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-1122253.9123247946</v>
      </c>
      <c r="L1586" s="444">
        <f t="shared" ca="1" si="114"/>
        <v>-270463192.8702755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-270463192.8702755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-1126929.9702928145</v>
      </c>
      <c r="L1587" s="444">
        <f t="shared" ca="1" si="114"/>
        <v>-271590122.8405683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-271590122.8405683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-1131625.5118357013</v>
      </c>
      <c r="L1588" s="444">
        <f t="shared" ca="1" si="114"/>
        <v>-272721748.352404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-272721748.352404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-1136340.6181350166</v>
      </c>
      <c r="L1589" s="444">
        <f t="shared" ca="1" si="114"/>
        <v>-273858088.97053903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-273858088.97053903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-1141075.3707105792</v>
      </c>
      <c r="L1590" s="444">
        <f t="shared" ca="1" si="114"/>
        <v>-274999164.34124959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-274999164.34124959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-1145829.8514218733</v>
      </c>
      <c r="L1591" s="444">
        <f t="shared" ca="1" si="114"/>
        <v>-276144994.19267148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-276144994.19267148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-1150604.1424694646</v>
      </c>
      <c r="L1592" s="444">
        <f t="shared" ca="1" si="114"/>
        <v>-277295598.33514094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-277295598.33514094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-1155398.3263964206</v>
      </c>
      <c r="L1593" s="444">
        <f t="shared" ca="1" si="114"/>
        <v>-278450996.66153735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-278450996.66153735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-1160212.486089739</v>
      </c>
      <c r="L1594" s="444">
        <f t="shared" ca="1" si="114"/>
        <v>-279611209.14762712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-279611209.14762712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-1165046.7047817796</v>
      </c>
      <c r="L1595" s="444">
        <f t="shared" ca="1" si="114"/>
        <v>-280776255.85240889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-280776255.85240889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-1169901.0660517036</v>
      </c>
      <c r="L1596" s="444">
        <f t="shared" ca="1" si="114"/>
        <v>-281946156.91846061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-281946156.91846061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-1174775.6538269192</v>
      </c>
      <c r="L1597" s="444">
        <f t="shared" ca="1" si="114"/>
        <v>-283120932.5722875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-283120932.5722875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-1179670.5523845311</v>
      </c>
      <c r="L1598" s="444">
        <f t="shared" ca="1" si="114"/>
        <v>-284300603.12467206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-284300603.12467206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-1184585.8463528003</v>
      </c>
      <c r="L1599" s="444">
        <f t="shared" ca="1" si="114"/>
        <v>-285485188.97102487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-285485188.97102487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-1189521.6207126037</v>
      </c>
      <c r="L1600" s="444">
        <f t="shared" ca="1" si="114"/>
        <v>-286674710.59173745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-286674710.59173745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-1194477.9607989059</v>
      </c>
      <c r="L1601" s="444">
        <f t="shared" ca="1" si="114"/>
        <v>-287869188.55253637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-287869188.55253637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-1199454.9523022349</v>
      </c>
      <c r="L1602" s="444">
        <f t="shared" ca="1" si="114"/>
        <v>-289068643.50483859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-289068643.50483859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-1204452.6812701607</v>
      </c>
      <c r="L1603" s="444">
        <f t="shared" ca="1" si="114"/>
        <v>-290273096.18610877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-290273096.18610877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-1209471.2341087866</v>
      </c>
      <c r="L1604" s="444">
        <f t="shared" ca="1" si="114"/>
        <v>-291482567.42021757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-291482567.42021757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-1214510.6975842398</v>
      </c>
      <c r="L1605" s="444">
        <f t="shared" ca="1" si="114"/>
        <v>-292697078.11780179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-292697078.11780179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-1219571.1588241742</v>
      </c>
      <c r="L1606" s="444">
        <f t="shared" ca="1" si="114"/>
        <v>-293916649.27662593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-293916649.27662593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-1224652.7053192747</v>
      </c>
      <c r="L1607" s="444">
        <f t="shared" ca="1" si="114"/>
        <v>-295141301.98194522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-295141301.98194522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-1229755.4249247718</v>
      </c>
      <c r="L1608" s="444">
        <f t="shared" ca="1" si="114"/>
        <v>-296371057.40687001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-296371057.40687001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-1234879.4058619584</v>
      </c>
      <c r="L1609" s="444">
        <f t="shared" ca="1" si="114"/>
        <v>-297605936.81273198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-297605936.81273198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-1240024.7367197166</v>
      </c>
      <c r="L1610" s="444">
        <f t="shared" ca="1" si="114"/>
        <v>-298845961.54945171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-298845961.54945171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-1245191.5064560487</v>
      </c>
      <c r="L1611" s="444">
        <f t="shared" ca="1" si="114"/>
        <v>-300091153.05590779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-300091153.05590779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-1250379.8043996159</v>
      </c>
      <c r="L1612" s="444">
        <f t="shared" ca="1" si="114"/>
        <v>-301341532.8603074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-301341532.8603074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-1255589.7202512808</v>
      </c>
      <c r="L1613" s="444">
        <f t="shared" ca="1" si="114"/>
        <v>-302597122.58055866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-302597122.58055866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-1260821.344085661</v>
      </c>
      <c r="L1614" s="444">
        <f t="shared" ca="1" si="114"/>
        <v>-303857943.92464429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-303857943.92464429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-1266074.7663526845</v>
      </c>
      <c r="L1615" s="444">
        <f t="shared" ca="1" si="114"/>
        <v>-305124018.690997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-305124018.690997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-1271350.0778791541</v>
      </c>
      <c r="L1616" s="444">
        <f t="shared" ca="1" si="114"/>
        <v>-306395368.76887614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-306395368.76887614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-1276647.3698703172</v>
      </c>
      <c r="L1617" s="444">
        <f t="shared" ca="1" si="114"/>
        <v>-307672016.13874644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-307672016.13874644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-1281966.7339114435</v>
      </c>
      <c r="L1618" s="444">
        <f t="shared" ca="1" si="114"/>
        <v>-308953982.8726579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-308953982.8726579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-1287308.2619694078</v>
      </c>
      <c r="L1619" s="444">
        <f t="shared" ca="1" si="114"/>
        <v>-310241291.13462728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-310241291.13462728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-1292672.0463942804</v>
      </c>
      <c r="L1620" s="444">
        <f t="shared" ca="1" si="114"/>
        <v>-311533963.18102157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-311533963.18102157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-1298058.1799209232</v>
      </c>
      <c r="L1621" s="444">
        <f t="shared" ca="1" si="114"/>
        <v>-312832021.36094248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-312832021.36094248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-1303466.7556705936</v>
      </c>
      <c r="L1622" s="444">
        <f t="shared" ca="1" si="114"/>
        <v>-314135488.11661309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-314135488.11661309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-1308897.8671525544</v>
      </c>
      <c r="L1623" s="444">
        <f t="shared" ca="1" si="114"/>
        <v>-315444385.98376566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-315444385.98376566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-1314351.6082656903</v>
      </c>
      <c r="L1624" s="444">
        <f t="shared" ca="1" si="114"/>
        <v>-316758737.59203136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-316758737.59203136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-1319828.0733001307</v>
      </c>
      <c r="L1625" s="444">
        <f t="shared" ca="1" si="114"/>
        <v>-318078565.66533148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-318078565.66533148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-1325327.3569388811</v>
      </c>
      <c r="L1626" s="444">
        <f t="shared" ca="1" si="114"/>
        <v>-319403893.02227038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-319403893.02227038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-1330849.55425946</v>
      </c>
      <c r="L1627" s="444">
        <f t="shared" ca="1" si="114"/>
        <v>-320734742.57652986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-320734742.57652986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-1336394.7607355411</v>
      </c>
      <c r="L1628" s="444">
        <f t="shared" ca="1" si="114"/>
        <v>-322071137.33726537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-322071137.33726537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-1341963.0722386057</v>
      </c>
      <c r="L1629" s="444">
        <f t="shared" ca="1" si="114"/>
        <v>-323413100.409504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-323413100.409504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-1347554.5850396</v>
      </c>
      <c r="L1630" s="444">
        <f t="shared" ca="1" si="114"/>
        <v>-324760654.99454361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-324760654.99454361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-1353169.3958105983</v>
      </c>
      <c r="L1631" s="444">
        <f t="shared" ca="1" si="114"/>
        <v>-326113824.39035422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-326113824.39035422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-1358807.6016264758</v>
      </c>
      <c r="L1632" s="444">
        <f t="shared" ca="1" si="114"/>
        <v>-327472631.99198067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-327472631.99198067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-1364469.2999665861</v>
      </c>
      <c r="L1633" s="444">
        <f t="shared" ca="1" si="114"/>
        <v>-328837101.29194725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-328837101.29194725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-1370154.5887164469</v>
      </c>
      <c r="L1634" s="444">
        <f t="shared" ca="1" si="114"/>
        <v>-330207255.88066369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-330207255.88066369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-1375863.5661694321</v>
      </c>
      <c r="L1635" s="444">
        <f t="shared" ca="1" si="114"/>
        <v>-331583119.44683313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-331583119.44683313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-1381596.3310284715</v>
      </c>
      <c r="L1636" s="444">
        <f t="shared" ca="1" si="114"/>
        <v>-332964715.7778616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-332964715.7778616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-1387352.9824077566</v>
      </c>
      <c r="L1637" s="444">
        <f t="shared" ca="1" si="114"/>
        <v>-334352068.76026934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-334352068.76026934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-1393133.6198344557</v>
      </c>
      <c r="L1638" s="444">
        <f t="shared" ca="1" si="114"/>
        <v>-335745202.38010383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-335745202.38010383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-1398938.3432504325</v>
      </c>
      <c r="L1639" s="444">
        <f t="shared" ca="1" si="114"/>
        <v>-337144140.72335428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-337144140.72335428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-1404767.2530139762</v>
      </c>
      <c r="L1640" s="444">
        <f t="shared" ca="1" si="114"/>
        <v>-338548907.97636825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-338548907.97636825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-1410620.4499015342</v>
      </c>
      <c r="L1641" s="444">
        <f t="shared" ca="1" si="114"/>
        <v>-339959528.42626977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-339959528.42626977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-1416498.0351094573</v>
      </c>
      <c r="L1642" s="444">
        <f t="shared" ca="1" si="114"/>
        <v>-341376026.46137923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-341376026.46137923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-1422400.1102557469</v>
      </c>
      <c r="L1643" s="444">
        <f t="shared" ca="1" si="114"/>
        <v>-342798426.57163495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-342798426.57163495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-1428326.7773818122</v>
      </c>
      <c r="L1644" s="444">
        <f t="shared" ca="1" si="114"/>
        <v>-344226753.34901679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-344226753.34901679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-1434278.1389542366</v>
      </c>
      <c r="L1645" s="444">
        <f t="shared" ca="1" si="114"/>
        <v>-345661031.48797101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-345661031.48797101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-1440254.2978665459</v>
      </c>
      <c r="L1646" s="444">
        <f t="shared" ca="1" si="114"/>
        <v>-347101285.78583753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-347101285.78583753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-1446255.3574409897</v>
      </c>
      <c r="L1647" s="444">
        <f t="shared" ca="1" si="114"/>
        <v>-348547541.14327854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-348547541.14327854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-1452281.4214303272</v>
      </c>
      <c r="L1648" s="444">
        <f t="shared" ca="1" si="114"/>
        <v>-349999822.56470889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-349999822.56470889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-1458332.5940196204</v>
      </c>
      <c r="L1649" s="444">
        <f t="shared" ca="1" si="114"/>
        <v>-351458155.15872848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-351458155.15872848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-1464408.9798280352</v>
      </c>
      <c r="L1650" s="444">
        <f t="shared" ca="1" si="114"/>
        <v>-352922564.13855654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-352922564.13855654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-1470510.6839106523</v>
      </c>
      <c r="L1651" s="444">
        <f t="shared" ca="1" si="114"/>
        <v>-354393074.82246721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-354393074.82246721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-1476637.81176028</v>
      </c>
      <c r="L1652" s="444">
        <f t="shared" ca="1" si="114"/>
        <v>-355869712.63422751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-355869712.63422751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-1482790.4693092813</v>
      </c>
      <c r="L1653" s="444">
        <f t="shared" ca="1" si="114"/>
        <v>-357352503.10353678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-357352503.10353678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-1488968.7629314032</v>
      </c>
      <c r="L1654" s="444">
        <f t="shared" ca="1" si="114"/>
        <v>-358841471.86646819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-358841471.86646819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-1495172.7994436175</v>
      </c>
      <c r="L1655" s="444">
        <f t="shared" ca="1" si="114"/>
        <v>-360336644.66591179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-360336644.66591179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-1501402.6861079659</v>
      </c>
      <c r="L1656" s="444">
        <f t="shared" ca="1" si="114"/>
        <v>-361838047.35201979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-361838047.35201979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-1507658.5306334158</v>
      </c>
      <c r="L1657" s="444">
        <f t="shared" ca="1" si="114"/>
        <v>-363345705.88265318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-363345705.88265318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-1513940.4411777216</v>
      </c>
      <c r="L1658" s="444">
        <f t="shared" ca="1" si="114"/>
        <v>-364859646.3238309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-364859646.3238309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-1520248.5263492954</v>
      </c>
      <c r="L1659" s="444">
        <f t="shared" ca="1" si="114"/>
        <v>-366379894.85018021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-366379894.85018021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-1526582.8952090843</v>
      </c>
      <c r="L1660" s="444">
        <f t="shared" ca="1" si="114"/>
        <v>-367906477.74538928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-367906477.74538928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-1532943.6572724553</v>
      </c>
      <c r="L1661" s="444">
        <f t="shared" ca="1" si="114"/>
        <v>-369439421.40266174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-369439421.40266174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-1539330.9225110905</v>
      </c>
      <c r="L1662" s="444">
        <f t="shared" ca="1" si="114"/>
        <v>-370978752.32517284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-370978752.32517284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-1545744.8013548867</v>
      </c>
      <c r="L1663" s="444">
        <f t="shared" ca="1" si="114"/>
        <v>-372524497.12652773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-372524497.12652773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-1552185.4046938655</v>
      </c>
      <c r="L1664" s="444">
        <f t="shared" ca="1" si="114"/>
        <v>-374076682.53122157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-374076682.53122157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-1558652.8438800899</v>
      </c>
      <c r="L1665" s="444">
        <f t="shared" ca="1" si="114"/>
        <v>-375635335.37510169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-375635335.37510169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-1565147.2307295904</v>
      </c>
      <c r="L1666" s="444">
        <f t="shared" ca="1" si="114"/>
        <v>-377200482.60583127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-377200482.60583127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-1571668.677524297</v>
      </c>
      <c r="L1667" s="444">
        <f t="shared" ca="1" si="114"/>
        <v>-378772151.28335553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-378772151.28335553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-1578217.2970139813</v>
      </c>
      <c r="L1668" s="444">
        <f t="shared" ca="1" si="114"/>
        <v>-380350368.58036953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-380350368.58036953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-1584793.2024182063</v>
      </c>
      <c r="L1669" s="444">
        <f t="shared" ca="1" si="114"/>
        <v>-381935161.78278774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-381935161.78278774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-1591396.5074282822</v>
      </c>
      <c r="L1670" s="444">
        <f t="shared" ca="1" si="114"/>
        <v>-383526558.29021603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-383526558.29021603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-1598027.3262092334</v>
      </c>
      <c r="L1671" s="444">
        <f t="shared" ca="1" si="114"/>
        <v>-385124585.61642528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-385124585.61642528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-1604685.7734017719</v>
      </c>
      <c r="L1672" s="444">
        <f t="shared" ca="1" si="114"/>
        <v>-386729271.38982707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-386729271.38982707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-1611371.9641242796</v>
      </c>
      <c r="L1673" s="444">
        <f t="shared" ca="1" si="114"/>
        <v>-388340643.35395133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-388340643.35395133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-1618086.0139747972</v>
      </c>
      <c r="L1674" s="444">
        <f t="shared" ca="1" si="114"/>
        <v>-389958729.36792612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-389958729.36792612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-1624828.0390330255</v>
      </c>
      <c r="L1675" s="444">
        <f t="shared" ca="1" si="114"/>
        <v>-391583557.40695918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-391583557.40695918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-1631598.15586233</v>
      </c>
      <c r="L1676" s="444">
        <f t="shared" ca="1" si="114"/>
        <v>-393215155.56282151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-393215155.56282151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-1638396.4815117563</v>
      </c>
      <c r="L1677" s="444">
        <f t="shared" ca="1" si="114"/>
        <v>-394853552.04433328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-394853552.04433328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-1645223.1335180553</v>
      </c>
      <c r="L1678" s="444">
        <f t="shared" ca="1" si="114"/>
        <v>-396498775.17785132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-396498775.17785132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-1652078.2299077138</v>
      </c>
      <c r="L1679" s="444">
        <f t="shared" ca="1" si="114"/>
        <v>-398150853.40775901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-398150853.40775901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-1658961.8891989959</v>
      </c>
      <c r="L1680" s="444">
        <f t="shared" ca="1" si="114"/>
        <v>-399809815.29695803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-399809815.29695803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-1665874.2304039919</v>
      </c>
      <c r="L1681" s="444">
        <f t="shared" ca="1" si="114"/>
        <v>-401475689.52736205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-401475689.52736205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-1672815.3730306751</v>
      </c>
      <c r="L1682" s="444">
        <f t="shared" ca="1" si="114"/>
        <v>-403148504.90039271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-403148504.90039271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-1679785.4370849696</v>
      </c>
      <c r="L1683" s="444">
        <f t="shared" ca="1" si="114"/>
        <v>-404828290.33747768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-404828290.33747768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-1686784.5430728237</v>
      </c>
      <c r="L1684" s="444">
        <f t="shared" ca="1" si="114"/>
        <v>-406515074.8805505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-406515074.8805505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-1693812.8120022938</v>
      </c>
      <c r="L1685" s="444">
        <f t="shared" ca="1" si="114"/>
        <v>-408208887.6925528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-408208887.6925528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-1700870.3653856367</v>
      </c>
      <c r="L1686" s="444">
        <f t="shared" ca="1" si="114"/>
        <v>-409909758.05793846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-409909758.05793846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-1707957.3252414102</v>
      </c>
      <c r="L1687" s="444">
        <f t="shared" ca="1" si="114"/>
        <v>-411617715.38317984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-411617715.38317984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-1715073.8140965826</v>
      </c>
      <c r="L1688" s="444">
        <f t="shared" ca="1" si="114"/>
        <v>-413332789.19727641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-413332789.19727641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-1722219.9549886517</v>
      </c>
      <c r="L1689" s="444">
        <f t="shared" ca="1" si="114"/>
        <v>-415055009.15226507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-415055009.15226507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-1729395.871467771</v>
      </c>
      <c r="L1690" s="444">
        <f t="shared" ca="1" si="114"/>
        <v>-416784405.02373284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-416784405.02373284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-1736601.6875988869</v>
      </c>
      <c r="L1691" s="444">
        <f t="shared" ca="1" si="114"/>
        <v>-418521006.71133173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-418521006.71133173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-1743837.5279638823</v>
      </c>
      <c r="L1692" s="444">
        <f t="shared" ca="1" si="114"/>
        <v>-420264844.2392956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-420264844.2392956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-1751103.5176637317</v>
      </c>
      <c r="L1693" s="444">
        <f t="shared" ca="1" si="114"/>
        <v>-422015947.75695932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-422015947.75695932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-1758399.7823206638</v>
      </c>
      <c r="L1694" s="444">
        <f t="shared" ca="1" si="114"/>
        <v>-423774347.53928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-423774347.53928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-1765726.4480803332</v>
      </c>
      <c r="L1695" s="444">
        <f t="shared" ca="1" si="114"/>
        <v>-425540073.98736036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-425540073.98736036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-1773083.6416140015</v>
      </c>
      <c r="L1696" s="444">
        <f t="shared" ca="1" si="114"/>
        <v>-427313157.62897438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-427313157.62897438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-1780471.4901207266</v>
      </c>
      <c r="L1697" s="444">
        <f t="shared" ca="1" si="114"/>
        <v>-429093629.11909509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-429093629.11909509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-1787890.121329563</v>
      </c>
      <c r="L1698" s="444">
        <f t="shared" ca="1" si="114"/>
        <v>-430881519.24042463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-430881519.24042463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-1795339.6635017693</v>
      </c>
      <c r="L1699" s="444">
        <f t="shared" ca="1" si="114"/>
        <v>-432676858.90392637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-432676858.90392637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-1802820.2454330265</v>
      </c>
      <c r="L1700" s="444">
        <f t="shared" ca="1" si="114"/>
        <v>-434479679.14935941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-434479679.14935941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-1810331.996455664</v>
      </c>
      <c r="L1701" s="444">
        <f t="shared" ca="1" si="114"/>
        <v>-436290011.14581507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-436290011.14581507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-1817875.0464408961</v>
      </c>
      <c r="L1702" s="444">
        <f t="shared" ca="1" si="114"/>
        <v>-438107886.19225597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-438107886.19225597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-1825449.5258010663</v>
      </c>
      <c r="L1703" s="444">
        <f t="shared" ca="1" si="114"/>
        <v>-439933335.71805704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-439933335.71805704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-1833055.5654919043</v>
      </c>
      <c r="L1704" s="444">
        <f t="shared" ca="1" si="114"/>
        <v>-441766391.28354895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-441766391.28354895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-1840693.2970147873</v>
      </c>
      <c r="L1705" s="444">
        <f t="shared" ca="1" si="114"/>
        <v>-443607084.58056372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-443607084.58056372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-1848362.8524190157</v>
      </c>
      <c r="L1706" s="444">
        <f t="shared" ca="1" si="114"/>
        <v>-445455447.43298274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-445455447.43298274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-1856064.3643040948</v>
      </c>
      <c r="L1707" s="444">
        <f t="shared" ca="1" si="114"/>
        <v>-447311511.79728681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-447311511.79728681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-1863797.965822028</v>
      </c>
      <c r="L1708" s="444">
        <f t="shared" ca="1" si="114"/>
        <v>-449175309.76310885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-449175309.76310885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-1871563.7906796201</v>
      </c>
      <c r="L1709" s="444">
        <f t="shared" ca="1" si="114"/>
        <v>-451046873.55378848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-451046873.55378848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-1879361.9731407852</v>
      </c>
      <c r="L1710" s="444">
        <f t="shared" ca="1" si="114"/>
        <v>-452926235.52692926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-452926235.52692926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-1887192.648028872</v>
      </c>
      <c r="L1711" s="444">
        <f t="shared" ca="1" si="114"/>
        <v>-454813428.17495811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-454813428.17495811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-1895055.950728992</v>
      </c>
      <c r="L1712" s="444">
        <f t="shared" ca="1" si="114"/>
        <v>-456708484.12568712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-456708484.12568712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-1902952.017190363</v>
      </c>
      <c r="L1713" s="444">
        <f t="shared" ca="1" si="114"/>
        <v>-458611436.14287746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-458611436.14287746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-1910880.9839286562</v>
      </c>
      <c r="L1714" s="444">
        <f t="shared" ca="1" si="114"/>
        <v>-460522317.12680614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-460522317.12680614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-1918842.9880283589</v>
      </c>
      <c r="L1715" s="444">
        <f t="shared" ca="1" si="114"/>
        <v>-462441160.11483449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-462441160.11483449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-1926838.1671451437</v>
      </c>
      <c r="L1716" s="444">
        <f t="shared" ca="1" si="114"/>
        <v>-464367998.28197962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-464367998.28197962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-1934866.6595082483</v>
      </c>
      <c r="L1717" s="444">
        <f t="shared" ca="1" si="114"/>
        <v>-466302864.94148785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-466302864.94148785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-1942928.6039228661</v>
      </c>
      <c r="L1718" s="444">
        <f t="shared" ca="1" si="114"/>
        <v>-468245793.54541069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-468245793.54541069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-1951024.1397725444</v>
      </c>
      <c r="L1719" s="444">
        <f t="shared" ca="1" si="114"/>
        <v>-470196817.68518323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-470196817.68518323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-1959153.4070215968</v>
      </c>
      <c r="L1720" s="444">
        <f t="shared" ca="1" si="114"/>
        <v>-472155971.09220481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-472155971.09220481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-1967316.54621752</v>
      </c>
      <c r="L1721" s="444">
        <f t="shared" ca="1" si="114"/>
        <v>-474123287.63842231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-474123287.63842231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-1975513.6984934262</v>
      </c>
      <c r="L1722" s="444">
        <f t="shared" ca="1" si="114"/>
        <v>-476098801.33691573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-476098801.33691573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-1983745.0055704822</v>
      </c>
      <c r="L1723" s="444">
        <f t="shared" ca="1" si="114"/>
        <v>-478082546.3424862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-478082546.3424862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-1992010.6097603592</v>
      </c>
      <c r="L1724" s="444">
        <f t="shared" ca="1" si="114"/>
        <v>-480074556.95224655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-480074556.95224655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-2000310.6539676939</v>
      </c>
      <c r="L1725" s="444">
        <f t="shared" ca="1" si="114"/>
        <v>-482074867.60621423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-482074867.60621423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-2008645.2816925591</v>
      </c>
      <c r="L1726" s="444">
        <f t="shared" ca="1" si="114"/>
        <v>-484083512.88790679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-484083512.88790679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-2017014.6370329452</v>
      </c>
      <c r="L1727" s="444">
        <f t="shared" ca="1" si="114"/>
        <v>-486100527.52493972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-486100527.52493972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-2025418.8646872488</v>
      </c>
      <c r="L1728" s="444">
        <f t="shared" ca="1" si="114"/>
        <v>-488125946.38962698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-488125946.38962698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-2033858.1099567793</v>
      </c>
      <c r="L1729" s="444">
        <f t="shared" ca="1" si="114"/>
        <v>-490159804.49958378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-490159804.49958378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-2042332.5187482657</v>
      </c>
      <c r="L1730" s="444">
        <f t="shared" ca="1" si="114"/>
        <v>-492202137.01833206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-492202137.01833206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-2050842.2375763836</v>
      </c>
      <c r="L1731" s="444">
        <f t="shared" ca="1" si="114"/>
        <v>-494252979.25590843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-494252979.25590843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-2059387.413566285</v>
      </c>
      <c r="L1732" s="444">
        <f t="shared" ca="1" si="114"/>
        <v>-496312366.66947472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-496312366.66947472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-2067968.1944561445</v>
      </c>
      <c r="L1733" s="444">
        <f t="shared" ca="1" si="114"/>
        <v>-498380334.86393088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-498380334.86393088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-2076584.7285997118</v>
      </c>
      <c r="L1734" s="444">
        <f t="shared" ca="1" si="114"/>
        <v>-500456919.59253061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-500456919.59253061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-2085237.1649688776</v>
      </c>
      <c r="L1735" s="444">
        <f t="shared" ca="1" si="114"/>
        <v>-502542156.75749946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-502542156.75749946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-2093925.6531562477</v>
      </c>
      <c r="L1736" s="444">
        <f t="shared" ca="1" si="114"/>
        <v>-504636082.41065568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-504636082.41065568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-2102650.3433777317</v>
      </c>
      <c r="L1737" s="444">
        <f t="shared" ca="1" si="114"/>
        <v>-506738732.75403339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-506738732.75403339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-2111411.3864751393</v>
      </c>
      <c r="L1738" s="444">
        <f t="shared" ca="1" si="114"/>
        <v>-508850144.14050853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-508850144.14050853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-2120208.9339187853</v>
      </c>
      <c r="L1739" s="444">
        <f t="shared" ca="1" si="114"/>
        <v>-510970353.07442731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-510970353.07442731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-2129043.1378101138</v>
      </c>
      <c r="L1740" s="444">
        <f t="shared" ca="1" si="114"/>
        <v>-513099396.21223742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-513099396.21223742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-2137914.1508843224</v>
      </c>
      <c r="L1741" s="444">
        <f t="shared" ca="1" si="114"/>
        <v>-515237310.36312175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-515237310.36312175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-2146822.1265130076</v>
      </c>
      <c r="L1742" s="444">
        <f t="shared" ca="1" si="114"/>
        <v>-517384132.48963475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-517384132.48963475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-2155767.2187068113</v>
      </c>
      <c r="L1743" s="444">
        <f t="shared" ca="1" si="114"/>
        <v>-519539899.70834154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-519539899.70834154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-2164749.5821180898</v>
      </c>
      <c r="L1744" s="444">
        <f t="shared" ca="1" si="114"/>
        <v>-521704649.29045963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-521704649.29045963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-2173769.3720435817</v>
      </c>
      <c r="L1745" s="444">
        <f t="shared" ca="1" si="114"/>
        <v>-523878418.66250324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-523878418.66250324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-2182826.7444270966</v>
      </c>
      <c r="L1746" s="444">
        <f t="shared" ca="1" si="114"/>
        <v>-526061245.40693033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-526061245.40693033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-2191921.85586221</v>
      </c>
      <c r="L1747" s="444">
        <f t="shared" ca="1" si="114"/>
        <v>-528253167.26279253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-528253167.26279253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-2201054.8635949693</v>
      </c>
      <c r="L1748" s="444">
        <f t="shared" ca="1" si="114"/>
        <v>-530454222.12638748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-530454222.12638748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-2210225.9255266143</v>
      </c>
      <c r="L1749" s="444">
        <f t="shared" ca="1" si="114"/>
        <v>-532664448.0519141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-532664448.0519141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-2219435.2002163087</v>
      </c>
      <c r="L1750" s="444">
        <f t="shared" ca="1" si="114"/>
        <v>-534883883.25213039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-534883883.25213039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-2228682.8468838767</v>
      </c>
      <c r="L1751" s="444">
        <f t="shared" ca="1" si="114"/>
        <v>-537112566.09901428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-537112566.09901428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-2237969.0254125595</v>
      </c>
      <c r="L1752" s="444">
        <f t="shared" ca="1" si="114"/>
        <v>-539350535.12442684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-539350535.12442684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-2247293.8963517784</v>
      </c>
      <c r="L1753" s="444">
        <f t="shared" ca="1" si="114"/>
        <v>-541597829.02077866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-541597829.02077866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-2256657.6209199112</v>
      </c>
      <c r="L1754" s="444">
        <f t="shared" ca="1" si="114"/>
        <v>-543854486.6416986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-543854486.6416986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-2266060.3610070776</v>
      </c>
      <c r="L1755" s="444">
        <f t="shared" ca="1" si="114"/>
        <v>-546120547.00270569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-546120547.00270569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-2275502.2791779405</v>
      </c>
      <c r="L1756" s="444">
        <f t="shared" ca="1" si="114"/>
        <v>-548396049.2818836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-548396049.2818836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-2284983.5386745147</v>
      </c>
      <c r="L1757" s="444">
        <f t="shared" ca="1" si="114"/>
        <v>-550681032.82055807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-550681032.82055807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-2294504.3034189921</v>
      </c>
      <c r="L1758" s="444">
        <f t="shared" ca="1" si="114"/>
        <v>-552975537.12397707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-552975537.12397707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-2304064.7380165709</v>
      </c>
      <c r="L1759" s="444">
        <f t="shared" ca="1" si="114"/>
        <v>-555279601.86199367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-555279601.86199367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-2313665.0077583068</v>
      </c>
      <c r="L1760" s="444">
        <f t="shared" ca="1" si="114"/>
        <v>-557593266.86975193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-557593266.86975193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-2323305.2786239665</v>
      </c>
      <c r="L1761" s="444">
        <f t="shared" ca="1" si="114"/>
        <v>-559916572.14837587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-559916572.14837587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-2332985.7172848992</v>
      </c>
      <c r="L1762" s="444">
        <f t="shared" ca="1" si="114"/>
        <v>-562249557.86566079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-562249557.86566079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-2342706.4911069199</v>
      </c>
      <c r="L1763" s="444">
        <f t="shared" ca="1" si="114"/>
        <v>-564592264.35676765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-564592264.35676765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-2352467.7681531985</v>
      </c>
      <c r="L1764" s="444">
        <f t="shared" ca="1" si="114"/>
        <v>-566944732.12492085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-566944732.12492085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-2362269.7171871699</v>
      </c>
      <c r="L1765" s="444">
        <f t="shared" ca="1" si="114"/>
        <v>-569307001.84210801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-569307001.84210801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-2372112.5076754498</v>
      </c>
      <c r="L1766" s="444">
        <f t="shared" ca="1" si="114"/>
        <v>-571679114.34978342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-571679114.34978342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-2381996.309790764</v>
      </c>
      <c r="L1767" s="444">
        <f t="shared" ca="1" si="114"/>
        <v>-574061110.65957415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-574061110.65957415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-2391921.2944148923</v>
      </c>
      <c r="L1768" s="444">
        <f t="shared" ca="1" si="114"/>
        <v>-576453031.95398903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-576453031.95398903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-2401887.633141621</v>
      </c>
      <c r="L1769" s="444">
        <f t="shared" ca="1" si="114"/>
        <v>-578854919.58713067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-578854919.58713067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-2411895.4982797112</v>
      </c>
      <c r="L1770" s="444">
        <f t="shared" ca="1" si="114"/>
        <v>-581266815.08541036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-581266815.08541036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-2421945.0628558765</v>
      </c>
      <c r="L1771" s="444">
        <f t="shared" ca="1" si="114"/>
        <v>-583688760.1482662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-583688760.1482662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-2432036.5006177756</v>
      </c>
      <c r="L1772" s="444">
        <f t="shared" ca="1" si="114"/>
        <v>-586120796.64888394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-586120796.64888394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-2442169.9860370164</v>
      </c>
      <c r="L1773" s="444">
        <f t="shared" ca="1" si="114"/>
        <v>-588562966.63492095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-588562966.63492095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-2452345.6943121706</v>
      </c>
      <c r="L1774" s="444">
        <f t="shared" ca="1" si="114"/>
        <v>-591015312.32923317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-591015312.32923317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-2462563.8013718049</v>
      </c>
      <c r="L1775" s="444">
        <f t="shared" ca="1" si="114"/>
        <v>-593477876.13060498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-593477876.13060498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-2472824.4838775205</v>
      </c>
      <c r="L1776" s="444">
        <f t="shared" ca="1" si="114"/>
        <v>-595950700.61448252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-595950700.61448252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-2483127.9192270106</v>
      </c>
      <c r="L1777" s="444">
        <f t="shared" ca="1" si="114"/>
        <v>-598433828.53370953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-598433828.53370953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-2493474.2855571229</v>
      </c>
      <c r="L1778" s="444">
        <f t="shared" ca="1" si="114"/>
        <v>-600927302.81926668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-600927302.81926668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-2503863.7617469444</v>
      </c>
      <c r="L1779" s="444">
        <f t="shared" ca="1" si="114"/>
        <v>-603431166.58101368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-603431166.58101368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-2514296.5274208905</v>
      </c>
      <c r="L1780" s="444">
        <f t="shared" ca="1" si="114"/>
        <v>-605945463.10843456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-605945463.10843456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-2524772.7629518108</v>
      </c>
      <c r="L1781" s="444">
        <f t="shared" ca="1" si="114"/>
        <v>-608470235.87138641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-608470235.87138641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-2535292.6494641099</v>
      </c>
      <c r="L1782" s="444">
        <f t="shared" ca="1" si="114"/>
        <v>-611005528.52085054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-611005528.52085054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-2545856.3688368774</v>
      </c>
      <c r="L1783" s="444">
        <f t="shared" ca="1" si="114"/>
        <v>-613551384.88968742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-613551384.88968742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-2556464.1037070309</v>
      </c>
      <c r="L1784" s="444">
        <f t="shared" ca="1" si="114"/>
        <v>-616107848.99339449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-616107848.99339449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-2567116.0374724772</v>
      </c>
      <c r="L1785" s="444">
        <f t="shared" ca="1" si="114"/>
        <v>-618674965.03086698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-618674965.03086698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-2577812.3542952789</v>
      </c>
      <c r="L1786" s="444">
        <f t="shared" ca="1" si="114"/>
        <v>-621252777.38516223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-621252777.38516223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-2588553.2391048428</v>
      </c>
      <c r="L1787" s="444">
        <f t="shared" ca="1" si="114"/>
        <v>-623841330.6242671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-623841330.6242671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-2599338.8776011127</v>
      </c>
      <c r="L1788" s="444">
        <f t="shared" ca="1" si="114"/>
        <v>-626440669.50186825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-626440669.50186825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-2610169.4562577843</v>
      </c>
      <c r="L1789" s="444">
        <f t="shared" ca="1" si="114"/>
        <v>-629050838.95812607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-629050838.95812607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-2621045.1623255252</v>
      </c>
      <c r="L1790" s="444">
        <f t="shared" ca="1" si="114"/>
        <v>-631671884.12045157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-631671884.12045157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-2631966.1838352149</v>
      </c>
      <c r="L1791" s="444">
        <f t="shared" ca="1" si="114"/>
        <v>-634303850.30428684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-634303850.30428684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-2642932.7096011951</v>
      </c>
      <c r="L1792" s="444">
        <f t="shared" ca="1" si="114"/>
        <v>-636946783.013888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-636946783.013888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-2653944.9292245335</v>
      </c>
      <c r="L1793" s="444">
        <f t="shared" ref="L1793:L2047" ca="1" si="119">I1793-J1793+K1793</f>
        <v>-639600727.94311249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-639600727.94311249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-2665003.0330963018</v>
      </c>
      <c r="L1794" s="444">
        <f t="shared" ca="1" si="119"/>
        <v>-642265730.97620881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-642265730.97620881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-2676107.2124008699</v>
      </c>
      <c r="L1795" s="444">
        <f t="shared" ca="1" si="119"/>
        <v>-644941838.18860972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-644941838.18860972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-2687257.6591192069</v>
      </c>
      <c r="L1796" s="444">
        <f t="shared" ca="1" si="119"/>
        <v>-647629095.84772897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-647629095.84772897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-2698454.5660322038</v>
      </c>
      <c r="L1797" s="444">
        <f t="shared" ca="1" si="119"/>
        <v>-650327550.41376114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-650327550.41376114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-2709698.1267240047</v>
      </c>
      <c r="L1798" s="444">
        <f t="shared" ca="1" si="119"/>
        <v>-653037248.54048514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-653037248.54048514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-2720988.5355853545</v>
      </c>
      <c r="L1799" s="444">
        <f t="shared" ca="1" si="119"/>
        <v>-655758237.07607055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-655758237.07607055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-2732325.9878169606</v>
      </c>
      <c r="L1800" s="444">
        <f t="shared" ca="1" si="119"/>
        <v>-658490563.06388748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-658490563.06388748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-2743710.6794328643</v>
      </c>
      <c r="L1801" s="444">
        <f t="shared" ca="1" si="119"/>
        <v>-661234273.74332035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-661234273.74332035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-2755142.8072638349</v>
      </c>
      <c r="L1802" s="444">
        <f t="shared" ca="1" si="119"/>
        <v>-663989416.5505842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-663989416.5505842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-2766622.5689607672</v>
      </c>
      <c r="L1803" s="444">
        <f t="shared" ca="1" si="119"/>
        <v>-666756039.11954498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-666756039.11954498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-2778150.162998104</v>
      </c>
      <c r="L1804" s="444">
        <f t="shared" ca="1" si="119"/>
        <v>-669534189.28254306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-669534189.28254306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-2789725.7886772626</v>
      </c>
      <c r="L1805" s="444">
        <f t="shared" ca="1" si="119"/>
        <v>-672323915.07122028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-672323915.07122028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-2801349.6461300845</v>
      </c>
      <c r="L1806" s="444">
        <f t="shared" ca="1" si="119"/>
        <v>-675125264.71735036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-675125264.71735036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-2813021.9363222932</v>
      </c>
      <c r="L1807" s="444">
        <f t="shared" ca="1" si="119"/>
        <v>-677938286.6536727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-677938286.6536727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-2824742.8610569695</v>
      </c>
      <c r="L1808" s="444">
        <f t="shared" ca="1" si="119"/>
        <v>-680763029.51472962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-680763029.51472962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-2836512.62297804</v>
      </c>
      <c r="L1809" s="444">
        <f t="shared" ca="1" si="119"/>
        <v>-683599542.13770771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-683599542.13770771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-2848331.4255737821</v>
      </c>
      <c r="L1810" s="444">
        <f t="shared" ca="1" si="119"/>
        <v>-686447873.56328154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-686447873.56328154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-2860199.4731803397</v>
      </c>
      <c r="L1811" s="444">
        <f t="shared" ca="1" si="119"/>
        <v>-689308073.03646183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-689308073.03646183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-2872116.9709852575</v>
      </c>
      <c r="L1812" s="444">
        <f t="shared" ca="1" si="119"/>
        <v>-692180190.00744712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-692180190.00744712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-2884084.1250310298</v>
      </c>
      <c r="L1813" s="444">
        <f t="shared" ca="1" si="119"/>
        <v>-695064274.13247812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-695064274.13247812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-2896101.1422186587</v>
      </c>
      <c r="L1814" s="444">
        <f t="shared" ca="1" si="119"/>
        <v>-697960375.27469683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-697960375.27469683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-2908168.2303112368</v>
      </c>
      <c r="L1815" s="444">
        <f t="shared" ca="1" si="119"/>
        <v>-700868543.5050081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-700868543.5050081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-2920285.5979375336</v>
      </c>
      <c r="L1816" s="444">
        <f t="shared" ca="1" si="119"/>
        <v>-703788829.10294569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-703788829.10294569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-2932453.4545956068</v>
      </c>
      <c r="L1817" s="444">
        <f t="shared" ca="1" si="119"/>
        <v>-706721282.55754125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-706721282.55754125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-2944672.010656422</v>
      </c>
      <c r="L1818" s="444">
        <f t="shared" ca="1" si="119"/>
        <v>-709665954.56819773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-709665954.56819773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-2956941.4773674905</v>
      </c>
      <c r="L1819" s="444">
        <f t="shared" ca="1" si="119"/>
        <v>-712622896.04556525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-712622896.04556525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-2969262.0668565216</v>
      </c>
      <c r="L1820" s="444">
        <f t="shared" ca="1" si="119"/>
        <v>-715592158.11242175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-715592158.11242175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-2981633.9921350908</v>
      </c>
      <c r="L1821" s="444">
        <f t="shared" ca="1" si="119"/>
        <v>-718573792.1045568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-718573792.1045568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-2994057.4671023199</v>
      </c>
      <c r="L1822" s="444">
        <f t="shared" ca="1" si="119"/>
        <v>-721567849.57165909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-721567849.57165909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-3006532.7065485795</v>
      </c>
      <c r="L1823" s="444">
        <f t="shared" ca="1" si="119"/>
        <v>-724574382.27820766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-724574382.27820766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-3019059.9261591984</v>
      </c>
      <c r="L1824" s="444">
        <f t="shared" ca="1" si="119"/>
        <v>-727593442.2043668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-727593442.2043668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-3031639.342518195</v>
      </c>
      <c r="L1825" s="444">
        <f t="shared" ca="1" si="119"/>
        <v>-730625081.54688501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-730625081.54688501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-3044271.1731120208</v>
      </c>
      <c r="L1826" s="444">
        <f t="shared" ca="1" si="119"/>
        <v>-733669352.71999705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-733669352.71999705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-3056955.6363333212</v>
      </c>
      <c r="L1827" s="444">
        <f t="shared" ca="1" si="119"/>
        <v>-736726308.35633039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-736726308.35633039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-3069692.95148471</v>
      </c>
      <c r="L1828" s="444">
        <f t="shared" ca="1" si="119"/>
        <v>-739796001.30781507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-739796001.30781507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-3082483.3387825629</v>
      </c>
      <c r="L1829" s="444">
        <f t="shared" ca="1" si="119"/>
        <v>-742878484.64659762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-742878484.64659762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-3095327.0193608236</v>
      </c>
      <c r="L1830" s="444">
        <f t="shared" ca="1" si="119"/>
        <v>-745973811.6659584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-745973811.6659584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-3108224.2152748266</v>
      </c>
      <c r="L1831" s="444">
        <f t="shared" ca="1" si="119"/>
        <v>-749082035.88123322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-749082035.88123322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-3121175.1495051384</v>
      </c>
      <c r="L1832" s="444">
        <f t="shared" ca="1" si="119"/>
        <v>-752203211.03073835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-752203211.03073835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-3134180.0459614098</v>
      </c>
      <c r="L1833" s="444">
        <f t="shared" ca="1" si="119"/>
        <v>-755337391.07669973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-755337391.07669973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-3147239.1294862488</v>
      </c>
      <c r="L1834" s="444">
        <f t="shared" ca="1" si="119"/>
        <v>-758484630.20618594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-758484630.20618594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-3160352.6258591078</v>
      </c>
      <c r="L1835" s="444">
        <f t="shared" ca="1" si="119"/>
        <v>-761644982.83204508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-761644982.83204508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-3173520.7618001876</v>
      </c>
      <c r="L1836" s="444">
        <f t="shared" ca="1" si="119"/>
        <v>-764818503.59384525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-764818503.59384525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-3186743.7649743552</v>
      </c>
      <c r="L1837" s="444">
        <f t="shared" ca="1" si="119"/>
        <v>-768005247.3588196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-768005247.3588196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-3200021.8639950817</v>
      </c>
      <c r="L1838" s="444">
        <f t="shared" ca="1" si="119"/>
        <v>-771205269.22281468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-771205269.22281468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-3213355.2884283946</v>
      </c>
      <c r="L1839" s="444">
        <f t="shared" ca="1" si="119"/>
        <v>-774418624.5112431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-774418624.5112431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-3226744.2687968463</v>
      </c>
      <c r="L1840" s="444">
        <f t="shared" ca="1" si="119"/>
        <v>-777645368.78003991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-777645368.78003991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-3240189.0365834995</v>
      </c>
      <c r="L1841" s="444">
        <f t="shared" ca="1" si="119"/>
        <v>-780885557.81662345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-780885557.81662345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-3253689.824235931</v>
      </c>
      <c r="L1842" s="444">
        <f t="shared" ca="1" si="119"/>
        <v>-784139247.64085937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-784139247.64085937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-3267246.8651702474</v>
      </c>
      <c r="L1843" s="444">
        <f t="shared" ca="1" si="119"/>
        <v>-787406494.50602961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-787406494.50602961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-3280860.3937751232</v>
      </c>
      <c r="L1844" s="444">
        <f t="shared" ca="1" si="119"/>
        <v>-790687354.89980471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-790687354.89980471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-3294530.6454158528</v>
      </c>
      <c r="L1845" s="444">
        <f t="shared" ca="1" si="119"/>
        <v>-793981885.54522061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-793981885.54522061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-3308257.8564384193</v>
      </c>
      <c r="L1846" s="444">
        <f t="shared" ca="1" si="119"/>
        <v>-797290143.40165901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-797290143.40165901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-3322042.2641735794</v>
      </c>
      <c r="L1847" s="444">
        <f t="shared" ca="1" si="119"/>
        <v>-800612185.66583264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-800612185.66583264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-3335884.1069409694</v>
      </c>
      <c r="L1848" s="444">
        <f t="shared" ca="1" si="119"/>
        <v>-803948069.77277362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-803948069.77277362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-3349783.6240532235</v>
      </c>
      <c r="L1849" s="444">
        <f t="shared" ca="1" si="119"/>
        <v>-807297853.39682686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-807297853.39682686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-3363741.0558201117</v>
      </c>
      <c r="L1850" s="444">
        <f t="shared" ca="1" si="119"/>
        <v>-810661594.45264697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-810661594.45264697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-3377756.6435526959</v>
      </c>
      <c r="L1851" s="444">
        <f t="shared" ca="1" si="119"/>
        <v>-814039351.09619963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-814039351.09619963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-3391830.6295674983</v>
      </c>
      <c r="L1852" s="444">
        <f t="shared" ca="1" si="119"/>
        <v>-817431181.72576714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-817431181.72576714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-3405963.2571906964</v>
      </c>
      <c r="L1853" s="444">
        <f t="shared" ca="1" si="119"/>
        <v>-820837144.98295784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-820837144.98295784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-3420154.7707623243</v>
      </c>
      <c r="L1854" s="444">
        <f t="shared" ca="1" si="119"/>
        <v>-824257299.75372016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-824257299.75372016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-3434405.4156405008</v>
      </c>
      <c r="L1855" s="444">
        <f t="shared" ca="1" si="119"/>
        <v>-827691705.16936064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-827691705.16936064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-3448715.4382056692</v>
      </c>
      <c r="L1856" s="444">
        <f t="shared" ca="1" si="119"/>
        <v>-831140420.60756636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-831140420.60756636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-3463085.0858648596</v>
      </c>
      <c r="L1857" s="444">
        <f t="shared" ca="1" si="119"/>
        <v>-834603505.69343126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-834603505.69343126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-3477514.6070559635</v>
      </c>
      <c r="L1858" s="444">
        <f t="shared" ca="1" si="119"/>
        <v>-838081020.30048728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-838081020.30048728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-3492004.2512520296</v>
      </c>
      <c r="L1859" s="444">
        <f t="shared" ca="1" si="119"/>
        <v>-841573024.55173934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-841573024.55173934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-3506554.2689655805</v>
      </c>
      <c r="L1860" s="444">
        <f t="shared" ca="1" si="119"/>
        <v>-845079578.82070494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-845079578.82070494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-3521164.9117529374</v>
      </c>
      <c r="L1861" s="444">
        <f t="shared" ca="1" si="119"/>
        <v>-848600743.73245788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-848600743.73245788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-3535836.432218574</v>
      </c>
      <c r="L1862" s="444">
        <f t="shared" ca="1" si="119"/>
        <v>-852136580.16467643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-852136580.16467643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-3550569.0840194849</v>
      </c>
      <c r="L1863" s="444">
        <f t="shared" ca="1" si="119"/>
        <v>-855687149.24869597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-855687149.24869597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-3565363.1218695659</v>
      </c>
      <c r="L1864" s="444">
        <f t="shared" ca="1" si="119"/>
        <v>-859252512.37056553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-859252512.37056553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-3580218.8015440237</v>
      </c>
      <c r="L1865" s="444">
        <f t="shared" ca="1" si="119"/>
        <v>-862832731.1721096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-862832731.1721096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-3595136.3798837904</v>
      </c>
      <c r="L1866" s="444">
        <f t="shared" ca="1" si="119"/>
        <v>-866427867.55199337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-866427867.55199337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-3610116.1147999722</v>
      </c>
      <c r="L1867" s="444">
        <f t="shared" ca="1" si="119"/>
        <v>-870037983.66679335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-870037983.66679335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-3625158.2652783049</v>
      </c>
      <c r="L1868" s="444">
        <f t="shared" ca="1" si="119"/>
        <v>-873663141.93207169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-873663141.93207169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-3640263.0913836323</v>
      </c>
      <c r="L1869" s="444">
        <f t="shared" ca="1" si="119"/>
        <v>-877303405.02345526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-877303405.02345526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-3655430.8542643967</v>
      </c>
      <c r="L1870" s="444">
        <f t="shared" ca="1" si="119"/>
        <v>-880958835.87771964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-880958835.87771964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-3670661.816157165</v>
      </c>
      <c r="L1871" s="444">
        <f t="shared" ca="1" si="119"/>
        <v>-884629497.69387686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-884629497.69387686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-3685956.2403911534</v>
      </c>
      <c r="L1872" s="444">
        <f t="shared" ca="1" si="119"/>
        <v>-888315453.934268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-888315453.934268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-3701314.3913927833</v>
      </c>
      <c r="L1873" s="444">
        <f t="shared" ca="1" si="119"/>
        <v>-892016768.32566082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-892016768.32566082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-3716736.5346902534</v>
      </c>
      <c r="L1874" s="444">
        <f t="shared" ca="1" si="119"/>
        <v>-895733504.86035109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-895733504.86035109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-3732222.9369181297</v>
      </c>
      <c r="L1875" s="444">
        <f t="shared" ca="1" si="119"/>
        <v>-899465727.79726923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-899465727.79726923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-3747773.8658219553</v>
      </c>
      <c r="L1876" s="444">
        <f t="shared" ca="1" si="119"/>
        <v>-903213501.66309118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-903213501.66309118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-3763389.5902628792</v>
      </c>
      <c r="L1877" s="444">
        <f t="shared" ca="1" si="119"/>
        <v>-906976891.25335407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-906976891.25335407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-3779070.3802223084</v>
      </c>
      <c r="L1878" s="444">
        <f t="shared" ca="1" si="119"/>
        <v>-910755961.63357639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-910755961.63357639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-3794816.5068065678</v>
      </c>
      <c r="L1879" s="444">
        <f t="shared" ca="1" si="119"/>
        <v>-914550778.14038301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-914550778.14038301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-3810628.2422515964</v>
      </c>
      <c r="L1880" s="444">
        <f t="shared" ca="1" si="119"/>
        <v>-918361406.38263464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-918361406.38263464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-3826505.8599276445</v>
      </c>
      <c r="L1881" s="444">
        <f t="shared" ca="1" si="119"/>
        <v>-922187912.24256229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-922187912.24256229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-3842449.6343440097</v>
      </c>
      <c r="L1882" s="444">
        <f t="shared" ca="1" si="119"/>
        <v>-926030361.87690628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-926030361.87690628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-3858459.8411537767</v>
      </c>
      <c r="L1883" s="444">
        <f t="shared" ca="1" si="119"/>
        <v>-929888821.71806002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-929888821.71806002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-3874536.7571585835</v>
      </c>
      <c r="L1884" s="444">
        <f t="shared" ca="1" si="119"/>
        <v>-933763358.47521865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-933763358.47521865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-3890680.6603134112</v>
      </c>
      <c r="L1885" s="444">
        <f t="shared" ca="1" si="119"/>
        <v>-937654039.13553202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-937654039.13553202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-3906891.8297313834</v>
      </c>
      <c r="L1886" s="444">
        <f t="shared" ca="1" si="119"/>
        <v>-941560930.96526337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-941560930.96526337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-3923170.5456885975</v>
      </c>
      <c r="L1887" s="444">
        <f t="shared" ca="1" si="119"/>
        <v>-945484101.510952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-945484101.510952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-3939517.089628967</v>
      </c>
      <c r="L1888" s="444">
        <f t="shared" ca="1" si="119"/>
        <v>-949423618.60058093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-949423618.60058093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-3955931.7441690871</v>
      </c>
      <c r="L1889" s="444">
        <f t="shared" ca="1" si="119"/>
        <v>-953379550.34475005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-953379550.34475005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-3972414.7931031254</v>
      </c>
      <c r="L1890" s="444">
        <f t="shared" ca="1" si="119"/>
        <v>-957351965.13785315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-957351965.13785315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-3988966.5214077216</v>
      </c>
      <c r="L1891" s="444">
        <f t="shared" ca="1" si="119"/>
        <v>-961340931.65926087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-961340931.65926087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-4005587.21524692</v>
      </c>
      <c r="L1892" s="444">
        <f t="shared" ca="1" si="119"/>
        <v>-965346518.87450778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-965346518.87450778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-4022277.1619771156</v>
      </c>
      <c r="L1893" s="444">
        <f t="shared" ca="1" si="119"/>
        <v>-969368796.03648496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-969368796.03648496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-4039036.6501520206</v>
      </c>
      <c r="L1894" s="444">
        <f t="shared" ca="1" si="119"/>
        <v>-973407832.68663692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-973407832.68663692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-4055865.9695276539</v>
      </c>
      <c r="L1895" s="444">
        <f t="shared" ca="1" si="119"/>
        <v>-977463698.65616453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-977463698.65616453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-4072765.4110673522</v>
      </c>
      <c r="L1896" s="444">
        <f t="shared" ca="1" si="119"/>
        <v>-981536464.06723189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-981536464.06723189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-4089735.2669467996</v>
      </c>
      <c r="L1897" s="444">
        <f t="shared" ca="1" si="119"/>
        <v>-985626199.33417869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-985626199.33417869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-4106775.8305590777</v>
      </c>
      <c r="L1898" s="444">
        <f t="shared" ca="1" si="119"/>
        <v>-989732975.16473782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-989732975.16473782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-4123887.396519741</v>
      </c>
      <c r="L1899" s="444">
        <f t="shared" ca="1" si="119"/>
        <v>-993856862.5612576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-993856862.5612576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-4141070.2606719066</v>
      </c>
      <c r="L1900" s="444">
        <f t="shared" ca="1" si="119"/>
        <v>-997997932.82192945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-997997932.82192945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-4158324.7200913727</v>
      </c>
      <c r="L1901" s="444">
        <f t="shared" ca="1" si="119"/>
        <v>-1002156257.5420208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-1002156257.5420208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-4175651.0730917533</v>
      </c>
      <c r="L1902" s="444">
        <f t="shared" ca="1" si="119"/>
        <v>-1006331908.6151125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-1006331908.6151125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-4193049.6192296357</v>
      </c>
      <c r="L1903" s="444">
        <f t="shared" ca="1" si="119"/>
        <v>-1010524958.2343422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-1010524958.2343422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-4210520.6593097588</v>
      </c>
      <c r="L1904" s="444">
        <f t="shared" ca="1" si="119"/>
        <v>-1014735478.893652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-1014735478.893652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-4228064.4953902168</v>
      </c>
      <c r="L1905" s="444">
        <f t="shared" ca="1" si="119"/>
        <v>-1018963543.3890421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-1018963543.3890421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-4245681.4307876751</v>
      </c>
      <c r="L1906" s="444">
        <f t="shared" ca="1" si="119"/>
        <v>-1023209224.8198298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-1023209224.8198298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-4263371.7700826246</v>
      </c>
      <c r="L1907" s="444">
        <f t="shared" ca="1" si="119"/>
        <v>-1027472596.5899124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-1027472596.5899124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-4281135.8191246353</v>
      </c>
      <c r="L1908" s="444">
        <f t="shared" ca="1" si="119"/>
        <v>-1031753732.409037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-1031753732.409037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-4298973.8850376541</v>
      </c>
      <c r="L1909" s="444">
        <f t="shared" ca="1" si="119"/>
        <v>-1036052706.2940747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-1036052706.2940747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-4316886.2762253108</v>
      </c>
      <c r="L1910" s="444">
        <f t="shared" ca="1" si="119"/>
        <v>-1040369592.5703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-1040369592.5703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-4334873.3023762498</v>
      </c>
      <c r="L1911" s="444">
        <f t="shared" ca="1" si="119"/>
        <v>-1044704465.8726763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-1044704465.8726763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-4352935.2744694846</v>
      </c>
      <c r="L1912" s="444">
        <f t="shared" ca="1" si="119"/>
        <v>-1049057401.1471457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-1049057401.1471457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-4371072.5047797738</v>
      </c>
      <c r="L1913" s="444">
        <f t="shared" ca="1" si="119"/>
        <v>-1053428473.6519256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-1053428473.6519256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-4389285.3068830231</v>
      </c>
      <c r="L1914" s="444">
        <f t="shared" ca="1" si="119"/>
        <v>-1057817758.9588085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-1057817758.9588085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-4407573.9956617029</v>
      </c>
      <c r="L1915" s="444">
        <f t="shared" ca="1" si="119"/>
        <v>-1062225332.9544703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-1062225332.9544703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-4425938.8873102935</v>
      </c>
      <c r="L1916" s="444">
        <f t="shared" ca="1" si="119"/>
        <v>-1066651271.8417805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-1066651271.8417805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-4444380.299340752</v>
      </c>
      <c r="L1917" s="444">
        <f t="shared" ca="1" si="119"/>
        <v>-1071095652.1411213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-1071095652.1411213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-4462898.5505880062</v>
      </c>
      <c r="L1918" s="444">
        <f t="shared" ca="1" si="119"/>
        <v>-1075558550.6917093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-1075558550.6917093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-4481493.9612154551</v>
      </c>
      <c r="L1919" s="444">
        <f t="shared" ca="1" si="119"/>
        <v>-1080040044.6529248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-1080040044.6529248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-4500166.8527205195</v>
      </c>
      <c r="L1920" s="444">
        <f t="shared" ca="1" si="119"/>
        <v>-1084540211.5056453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-1084540211.5056453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-4518917.547940189</v>
      </c>
      <c r="L1921" s="444">
        <f t="shared" ca="1" si="119"/>
        <v>-1089059129.0535855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-1089059129.0535855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-4537746.3710566061</v>
      </c>
      <c r="L1922" s="444">
        <f t="shared" ca="1" si="119"/>
        <v>-1093596875.4246421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-1093596875.4246421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-4556653.6476026755</v>
      </c>
      <c r="L1923" s="444">
        <f t="shared" ca="1" si="119"/>
        <v>-1098153529.0722446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-1098153529.0722446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-4575639.7044676859</v>
      </c>
      <c r="L1924" s="444">
        <f t="shared" ca="1" si="119"/>
        <v>-1102729168.7767124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-1102729168.7767124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-4594704.8699029684</v>
      </c>
      <c r="L1925" s="444">
        <f t="shared" ca="1" si="119"/>
        <v>-1107323873.6466155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-1107323873.6466155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-4613849.4735275647</v>
      </c>
      <c r="L1926" s="444">
        <f t="shared" ca="1" si="119"/>
        <v>-1111937723.1201432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-1111937723.1201432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-4633073.8463339303</v>
      </c>
      <c r="L1927" s="444">
        <f t="shared" ca="1" si="119"/>
        <v>-1116570796.9664772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-1116570796.9664772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-4652378.3206936549</v>
      </c>
      <c r="L1928" s="444">
        <f t="shared" ca="1" si="119"/>
        <v>-1121223175.2871709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-1121223175.2871709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-4671763.2303632116</v>
      </c>
      <c r="L1929" s="444">
        <f t="shared" ca="1" si="119"/>
        <v>-1125894938.517534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-1125894938.517534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-4691228.9104897249</v>
      </c>
      <c r="L1930" s="444">
        <f t="shared" ca="1" si="119"/>
        <v>-1130586167.4280238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-1130586167.4280238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-4710775.6976167662</v>
      </c>
      <c r="L1931" s="444">
        <f t="shared" ca="1" si="119"/>
        <v>-1135296943.1256406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-1135296943.1256406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-4730403.9296901692</v>
      </c>
      <c r="L1932" s="444">
        <f t="shared" ca="1" si="119"/>
        <v>-1140027347.0553308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-1140027347.0553308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-4750113.946063878</v>
      </c>
      <c r="L1933" s="444">
        <f t="shared" ca="1" si="119"/>
        <v>-1144777461.0013947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-1144777461.0013947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-4769906.0875058118</v>
      </c>
      <c r="L1934" s="444">
        <f t="shared" ca="1" si="119"/>
        <v>-1149547367.0889006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-1149547367.0889006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-4789780.6962037524</v>
      </c>
      <c r="L1935" s="444">
        <f t="shared" ca="1" si="119"/>
        <v>-1154337147.7851043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-1154337147.7851043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-4809738.1157712676</v>
      </c>
      <c r="L1936" s="444">
        <f t="shared" ca="1" si="119"/>
        <v>-1159146885.9008756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-1159146885.9008756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-4829778.6912536481</v>
      </c>
      <c r="L1937" s="444">
        <f t="shared" ca="1" si="119"/>
        <v>-1163976664.5921292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-1163976664.5921292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-4849902.7691338714</v>
      </c>
      <c r="L1938" s="444">
        <f t="shared" ca="1" si="119"/>
        <v>-1168826567.361263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-1168826567.361263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-4870110.697338596</v>
      </c>
      <c r="L1939" s="444">
        <f t="shared" ca="1" si="119"/>
        <v>-1173696678.0586016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-1173696678.0586016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-4890402.8252441734</v>
      </c>
      <c r="L1940" s="444">
        <f t="shared" ca="1" si="119"/>
        <v>-1178587080.8838458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-1178587080.8838458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-4910779.5036826907</v>
      </c>
      <c r="L1941" s="444">
        <f t="shared" ca="1" si="119"/>
        <v>-1183497860.3875284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-1183497860.3875284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-4931241.084948035</v>
      </c>
      <c r="L1942" s="444">
        <f t="shared" ca="1" si="119"/>
        <v>-1188429101.4724765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-1188429101.4724765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-4951787.9228019854</v>
      </c>
      <c r="L1943" s="444">
        <f t="shared" ca="1" si="119"/>
        <v>-1193380889.3952785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-1193380889.3952785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-4972420.3724803273</v>
      </c>
      <c r="L1944" s="444">
        <f t="shared" ca="1" si="119"/>
        <v>-1198353309.7677588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-1198353309.7677588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-4993138.7906989949</v>
      </c>
      <c r="L1945" s="444">
        <f t="shared" ca="1" si="119"/>
        <v>-1203346448.5584579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-1203346448.5584579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-5013943.5356602408</v>
      </c>
      <c r="L1946" s="444">
        <f t="shared" ca="1" si="119"/>
        <v>-1208360392.0941181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-1208360392.0941181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-5034834.9670588253</v>
      </c>
      <c r="L1947" s="444">
        <f t="shared" ca="1" si="119"/>
        <v>-1213395227.061177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-1213395227.061177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-5055813.4460882377</v>
      </c>
      <c r="L1948" s="444">
        <f t="shared" ca="1" si="119"/>
        <v>-1218451040.5072653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-1218451040.5072653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-5076879.3354469389</v>
      </c>
      <c r="L1949" s="444">
        <f t="shared" ca="1" si="119"/>
        <v>-1223527919.8427122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-1223527919.8427122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-5098032.9993446339</v>
      </c>
      <c r="L1950" s="444">
        <f t="shared" ca="1" si="119"/>
        <v>-1228625952.8420568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-1228625952.8420568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-5119274.8035085695</v>
      </c>
      <c r="L1951" s="444">
        <f t="shared" ca="1" si="119"/>
        <v>-1233745227.6455653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-1233745227.6455653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-5140605.115189855</v>
      </c>
      <c r="L1952" s="444">
        <f t="shared" ca="1" si="119"/>
        <v>-1238885832.7607551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-1238885832.7607551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-5162024.303169813</v>
      </c>
      <c r="L1953" s="444">
        <f t="shared" ca="1" si="119"/>
        <v>-1244047857.0639248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-1244047857.0639248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-5183532.7377663534</v>
      </c>
      <c r="L1954" s="444">
        <f t="shared" ca="1" si="119"/>
        <v>-1249231389.8016911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-1249231389.8016911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-5205130.790840379</v>
      </c>
      <c r="L1955" s="444">
        <f t="shared" ca="1" si="119"/>
        <v>-1254436520.5925314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-1254436520.5925314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-5226818.8358022142</v>
      </c>
      <c r="L1956" s="444">
        <f t="shared" ca="1" si="119"/>
        <v>-1259663339.4283338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-1259663339.4283338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-5248597.2476180568</v>
      </c>
      <c r="L1957" s="444">
        <f t="shared" ca="1" si="119"/>
        <v>-1264911936.6759517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-1264911936.6759517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-5270466.4028164651</v>
      </c>
      <c r="L1958" s="444">
        <f t="shared" ca="1" si="119"/>
        <v>-1270182403.0787683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-1270182403.0787683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-5292426.679494868</v>
      </c>
      <c r="L1959" s="444">
        <f t="shared" ca="1" si="119"/>
        <v>-1275474829.7582631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-1275474829.7582631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-5314478.4573260965</v>
      </c>
      <c r="L1960" s="444">
        <f t="shared" ca="1" si="119"/>
        <v>-1280789308.2155893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-1280789308.2155893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-5336622.1175649557</v>
      </c>
      <c r="L1961" s="444">
        <f t="shared" ca="1" si="119"/>
        <v>-1286125930.3331542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-1286125930.3331542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-5358858.0430548089</v>
      </c>
      <c r="L1962" s="444">
        <f t="shared" ca="1" si="119"/>
        <v>-1291484788.376209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-1291484788.376209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-5381186.6182342041</v>
      </c>
      <c r="L1963" s="444">
        <f t="shared" ca="1" si="119"/>
        <v>-1296865974.9944432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-1296865974.9944432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-5403608.2291435134</v>
      </c>
      <c r="L1964" s="444">
        <f t="shared" ca="1" si="119"/>
        <v>-1302269583.2235868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-1302269583.2235868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-5426123.2634316115</v>
      </c>
      <c r="L1965" s="444">
        <f t="shared" ca="1" si="119"/>
        <v>-1307695706.4870183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-1307695706.4870183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-5448732.1103625763</v>
      </c>
      <c r="L1966" s="444">
        <f t="shared" ca="1" si="119"/>
        <v>-1313144438.5973809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-1313144438.5973809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-5471435.1608224204</v>
      </c>
      <c r="L1967" s="444">
        <f t="shared" ca="1" si="119"/>
        <v>-1318615873.7582033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-1318615873.7582033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-5494232.8073258465</v>
      </c>
      <c r="L1968" s="444">
        <f t="shared" ca="1" si="119"/>
        <v>-1324110106.5655291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-1324110106.5655291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-5517125.4440230383</v>
      </c>
      <c r="L1969" s="444">
        <f t="shared" ca="1" si="119"/>
        <v>-1329627232.0095522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-1329627232.0095522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-5540113.4667064678</v>
      </c>
      <c r="L1970" s="444">
        <f t="shared" ca="1" si="119"/>
        <v>-1335167345.4762588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-1335167345.4762588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-5563197.2728177449</v>
      </c>
      <c r="L1971" s="444">
        <f t="shared" ca="1" si="119"/>
        <v>-1340730542.7490766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-1340730542.7490766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-5586377.2614544854</v>
      </c>
      <c r="L1972" s="444">
        <f t="shared" ca="1" si="119"/>
        <v>-1346316920.0105312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-1346316920.0105312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-5609653.8333772132</v>
      </c>
      <c r="L1973" s="444">
        <f t="shared" ca="1" si="119"/>
        <v>-1351926573.8439083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-1351926573.8439083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-5633027.3910162849</v>
      </c>
      <c r="L1974" s="444">
        <f t="shared" ca="1" si="119"/>
        <v>-1357559601.2349246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-1357559601.2349246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-5656498.3384788521</v>
      </c>
      <c r="L1975" s="444">
        <f t="shared" ca="1" si="119"/>
        <v>-1363216099.5734034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-1363216099.5734034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-5680067.0815558471</v>
      </c>
      <c r="L1976" s="444">
        <f t="shared" ca="1" si="119"/>
        <v>-1368896166.6549592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-1368896166.6549592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-5703734.0277289962</v>
      </c>
      <c r="L1977" s="444">
        <f t="shared" ca="1" si="119"/>
        <v>-1374599900.6826882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-1374599900.6826882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-5727499.5861778678</v>
      </c>
      <c r="L1978" s="444">
        <f t="shared" ca="1" si="119"/>
        <v>-1380327400.2688661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-1380327400.2688661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-5751364.1677869419</v>
      </c>
      <c r="L1979" s="444">
        <f t="shared" ca="1" si="119"/>
        <v>-1386078764.4366529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-1386078764.4366529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-5775328.1851527207</v>
      </c>
      <c r="L1980" s="444">
        <f t="shared" ca="1" si="119"/>
        <v>-1391854092.6218057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-1391854092.6218057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-5799392.0525908573</v>
      </c>
      <c r="L1981" s="444">
        <f t="shared" ca="1" si="119"/>
        <v>-1397653484.6743965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-1397653484.6743965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-5823556.1861433191</v>
      </c>
      <c r="L1982" s="444">
        <f t="shared" ca="1" si="119"/>
        <v>-1403477040.8605399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-1403477040.8605399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-5847821.0035855826</v>
      </c>
      <c r="L1983" s="444">
        <f t="shared" ca="1" si="119"/>
        <v>-1409324861.8641255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-1409324861.8641255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-5872186.9244338563</v>
      </c>
      <c r="L1984" s="444">
        <f t="shared" ca="1" si="119"/>
        <v>-1415197048.7885594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-1415197048.7885594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-5896654.3699523313</v>
      </c>
      <c r="L1985" s="444">
        <f t="shared" ca="1" si="119"/>
        <v>-1421093703.1585119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-1421093703.1585119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-5921223.7631604662</v>
      </c>
      <c r="L1986" s="444">
        <f t="shared" ca="1" si="119"/>
        <v>-1427014926.9216723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-1427014926.9216723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-5945895.5288403016</v>
      </c>
      <c r="L1987" s="444">
        <f t="shared" ca="1" si="119"/>
        <v>-1432960822.4505126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-1432960822.4505126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-5970670.0935438024</v>
      </c>
      <c r="L1988" s="444">
        <f t="shared" ca="1" si="119"/>
        <v>-1438931492.5440564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-1438931492.5440564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-5995547.8856002353</v>
      </c>
      <c r="L1989" s="444">
        <f t="shared" ca="1" si="119"/>
        <v>-1444927040.4296567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-1444927040.4296567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-6020529.3351235697</v>
      </c>
      <c r="L1990" s="444">
        <f t="shared" ca="1" si="119"/>
        <v>-1450947569.7647803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-1450947569.7647803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-6045614.874019918</v>
      </c>
      <c r="L1991" s="444">
        <f t="shared" ca="1" si="119"/>
        <v>-1456993184.6388001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-1456993184.6388001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-6070804.9359950004</v>
      </c>
      <c r="L1992" s="444">
        <f t="shared" ca="1" si="119"/>
        <v>-1463063989.5747952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-1463063989.5747952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-6096099.9565616464</v>
      </c>
      <c r="L1993" s="444">
        <f t="shared" ca="1" si="119"/>
        <v>-1469160089.5313568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-1469160089.5313568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-6121500.3730473202</v>
      </c>
      <c r="L1994" s="444">
        <f t="shared" ca="1" si="119"/>
        <v>-1475281589.9044042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-1475281589.9044042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-6147006.6246016836</v>
      </c>
      <c r="L1995" s="444">
        <f t="shared" ca="1" si="119"/>
        <v>-1481428596.5290058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-1481428596.5290058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-6172619.1522041904</v>
      </c>
      <c r="L1996" s="444">
        <f t="shared" ca="1" si="119"/>
        <v>-1487601215.68121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-1487601215.68121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-6198338.3986717081</v>
      </c>
      <c r="L1997" s="444">
        <f t="shared" ca="1" si="119"/>
        <v>-1493799554.0798817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-1493799554.0798817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-6224164.8086661734</v>
      </c>
      <c r="L1998" s="444">
        <f t="shared" ca="1" si="119"/>
        <v>-1500023718.8885479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-1500023718.8885479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-6250098.8287022831</v>
      </c>
      <c r="L1999" s="444">
        <f t="shared" ca="1" si="119"/>
        <v>-1506273817.7172501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-1506273817.7172501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-6276140.9071552083</v>
      </c>
      <c r="L2000" s="444">
        <f t="shared" ca="1" si="119"/>
        <v>-1512549958.6244054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-1512549958.6244054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-6302291.4942683559</v>
      </c>
      <c r="L2001" s="444">
        <f t="shared" ca="1" si="119"/>
        <v>-1518852250.1186738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-1518852250.1186738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-6328551.0421611406</v>
      </c>
      <c r="L2002" s="444">
        <f t="shared" ca="1" si="119"/>
        <v>-1525180801.160835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-1525180801.160835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-6354920.0048368126</v>
      </c>
      <c r="L2003" s="444">
        <f t="shared" ca="1" si="119"/>
        <v>-1531535721.1656718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-1531535721.1656718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-6381398.8381902995</v>
      </c>
      <c r="L2004" s="444">
        <f t="shared" ca="1" si="119"/>
        <v>-1537917120.0038621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-1537917120.0038621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-6407988.0000160923</v>
      </c>
      <c r="L2005" s="444">
        <f t="shared" ca="1" si="119"/>
        <v>-1544325108.0038781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-1544325108.0038781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-6434687.9500161586</v>
      </c>
      <c r="L2006" s="444">
        <f t="shared" ca="1" si="119"/>
        <v>-1550759795.9538944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-1550759795.9538944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-6461499.1498078927</v>
      </c>
      <c r="L2007" s="444">
        <f t="shared" ca="1" si="119"/>
        <v>-1557221295.1037023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-1557221295.1037023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-6488422.0629320927</v>
      </c>
      <c r="L2008" s="444">
        <f t="shared" ca="1" si="119"/>
        <v>-1563709717.1666343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-1563709717.1666343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-6515457.1548609762</v>
      </c>
      <c r="L2009" s="444">
        <f t="shared" ca="1" si="119"/>
        <v>-1570225174.3214953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-1570225174.3214953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-6542604.8930062307</v>
      </c>
      <c r="L2010" s="444">
        <f t="shared" ca="1" si="119"/>
        <v>-1576767779.2145016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-1576767779.2145016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-6569865.7467270903</v>
      </c>
      <c r="L2011" s="444">
        <f t="shared" ca="1" si="119"/>
        <v>-1583337644.9612286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-1583337644.9612286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-6597240.1873384528</v>
      </c>
      <c r="L2012" s="444">
        <f t="shared" ca="1" si="119"/>
        <v>-1589934885.148567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-1589934885.148567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-6624728.6881190287</v>
      </c>
      <c r="L2013" s="444">
        <f t="shared" ca="1" si="119"/>
        <v>-1596559613.8366859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-1596559613.8366859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-6652331.7243195241</v>
      </c>
      <c r="L2014" s="444">
        <f t="shared" ca="1" si="119"/>
        <v>-1603211945.5610054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-1603211945.5610054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-6680049.7731708558</v>
      </c>
      <c r="L2015" s="444">
        <f t="shared" ca="1" si="119"/>
        <v>-1609891995.3341763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-1609891995.3341763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-6707883.3138924008</v>
      </c>
      <c r="L2016" s="444">
        <f t="shared" ca="1" si="119"/>
        <v>-1616599878.6480687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-1616599878.6480687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-6735832.8277002862</v>
      </c>
      <c r="L2017" s="444">
        <f t="shared" ca="1" si="119"/>
        <v>-1623335711.475769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-1623335711.475769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-6763898.7978157038</v>
      </c>
      <c r="L2018" s="444">
        <f t="shared" ca="1" si="119"/>
        <v>-1630099610.2735848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-1630099610.2735848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-6792081.70947327</v>
      </c>
      <c r="L2019" s="444">
        <f t="shared" ca="1" si="119"/>
        <v>-1636891691.9830582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-1636891691.9830582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-6820382.0499294093</v>
      </c>
      <c r="L2020" s="444">
        <f t="shared" ca="1" si="119"/>
        <v>-1643712074.0329876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-1643712074.0329876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-6848800.3084707819</v>
      </c>
      <c r="L2021" s="444">
        <f t="shared" ca="1" si="119"/>
        <v>-1650560874.3414583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-1650560874.3414583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-6877336.9764227429</v>
      </c>
      <c r="L2022" s="444">
        <f t="shared" ca="1" si="119"/>
        <v>-1657438211.3178811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-1657438211.3178811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-6905992.547157838</v>
      </c>
      <c r="L2023" s="444">
        <f t="shared" ca="1" si="119"/>
        <v>-1664344203.8650389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-1664344203.8650389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-6934767.5161043284</v>
      </c>
      <c r="L2024" s="444">
        <f t="shared" ca="1" si="119"/>
        <v>-1671278971.3811431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-1671278971.3811431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-6963662.3807547623</v>
      </c>
      <c r="L2025" s="444">
        <f t="shared" ca="1" si="119"/>
        <v>-1678242633.7618978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-1678242633.7618978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-6992677.6406745743</v>
      </c>
      <c r="L2026" s="444">
        <f t="shared" ca="1" si="119"/>
        <v>-1685235311.4025724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-1685235311.4025724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-7021813.7975107171</v>
      </c>
      <c r="L2027" s="444">
        <f t="shared" ca="1" si="119"/>
        <v>-1692257125.200083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-1692257125.200083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-7051071.355000346</v>
      </c>
      <c r="L2028" s="444">
        <f t="shared" ca="1" si="119"/>
        <v>-1699308196.5550833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-1699308196.5550833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-7080450.8189795138</v>
      </c>
      <c r="L2029" s="444">
        <f t="shared" ca="1" si="119"/>
        <v>-1706388647.3740628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-1706388647.3740628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-7109952.6973919282</v>
      </c>
      <c r="L2030" s="444">
        <f t="shared" ca="1" si="119"/>
        <v>-1713498600.0714548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-1713498600.0714548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-7139577.500297728</v>
      </c>
      <c r="L2031" s="444">
        <f t="shared" ca="1" si="119"/>
        <v>-1720638177.5717525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-1720638177.5717525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-7169325.7398823034</v>
      </c>
      <c r="L2032" s="444">
        <f t="shared" ca="1" si="119"/>
        <v>-1727807503.3116348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-1727807503.3116348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-7199197.930465145</v>
      </c>
      <c r="L2033" s="444">
        <f t="shared" ca="1" si="119"/>
        <v>-1735006701.2421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-1735006701.2421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-7229194.5885087503</v>
      </c>
      <c r="L2034" s="444">
        <f t="shared" ca="1" si="119"/>
        <v>-1742235895.8306088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-1742235895.8306088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-7259316.2326275362</v>
      </c>
      <c r="L2035" s="444">
        <f t="shared" ca="1" si="119"/>
        <v>-1749495212.0632365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-1749495212.0632365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-7289563.383596818</v>
      </c>
      <c r="L2036" s="444">
        <f t="shared" ca="1" si="119"/>
        <v>-1756784775.4468334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-1756784775.4468334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-7319936.564361807</v>
      </c>
      <c r="L2037" s="444">
        <f t="shared" ca="1" si="119"/>
        <v>-1764104712.0111952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-1764104712.0111952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-7350436.300046646</v>
      </c>
      <c r="L2038" s="444">
        <f t="shared" ca="1" si="119"/>
        <v>-1771455148.3112419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-1771455148.3112419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-7381063.1179635078</v>
      </c>
      <c r="L2039" s="444">
        <f t="shared" ca="1" si="119"/>
        <v>-1778836211.4292054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-1778836211.4292054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-7411817.5476216888</v>
      </c>
      <c r="L2040" s="444">
        <f t="shared" ca="1" si="119"/>
        <v>-1786248028.9768271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-1786248028.9768271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-7442700.1207367796</v>
      </c>
      <c r="L2041" s="444">
        <f t="shared" ca="1" si="119"/>
        <v>-1793690729.097564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-1793690729.097564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-7473711.3712398512</v>
      </c>
      <c r="L2042" s="444">
        <f t="shared" ca="1" si="119"/>
        <v>-1801164440.4688039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-1801164440.4688039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-7504851.8352866825</v>
      </c>
      <c r="L2043" s="444">
        <f t="shared" ca="1" si="119"/>
        <v>-1808669292.3040905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-1808669292.3040905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-7536122.0512670446</v>
      </c>
      <c r="L2044" s="444">
        <f t="shared" ca="1" si="119"/>
        <v>-1816205414.3553576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-1816205414.3553576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-7567522.5598139903</v>
      </c>
      <c r="L2045" s="444">
        <f t="shared" ca="1" si="119"/>
        <v>-1823772936.9151716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-1823772936.9151716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-7599053.903813215</v>
      </c>
      <c r="L2046" s="444">
        <f t="shared" ca="1" si="119"/>
        <v>-1831371990.8189847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-1831371990.8189847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-7630716.6284124367</v>
      </c>
      <c r="L2047" s="444">
        <f t="shared" ca="1" si="119"/>
        <v>-1839002707.4473972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-1839002707.4473972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-7662511.2810308225</v>
      </c>
      <c r="L2048" s="444">
        <f t="shared" ref="L2048:L2302" ca="1" si="124">I2048-J2048+K2048</f>
        <v>-1846665218.7284281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-1846665218.7284281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-7694438.4113684501</v>
      </c>
      <c r="L2049" s="444">
        <f t="shared" ca="1" si="124"/>
        <v>-1854359657.1397965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-1854359657.1397965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-7726498.5714158183</v>
      </c>
      <c r="L2050" s="444">
        <f t="shared" ca="1" si="124"/>
        <v>-1862086155.7112124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-1862086155.7112124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-7758692.3154633846</v>
      </c>
      <c r="L2051" s="444">
        <f t="shared" ca="1" si="124"/>
        <v>-1869844848.0266757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-1869844848.0266757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-7791020.2001111498</v>
      </c>
      <c r="L2052" s="444">
        <f t="shared" ca="1" si="124"/>
        <v>-1877635868.2267869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-1877635868.2267869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-7823482.7842782773</v>
      </c>
      <c r="L2053" s="444">
        <f t="shared" ca="1" si="124"/>
        <v>-1885459351.0110652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-1885459351.0110652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-7856080.6292127706</v>
      </c>
      <c r="L2054" s="444">
        <f t="shared" ca="1" si="124"/>
        <v>-1893315431.6402781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-1893315431.6402781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-7888814.2985011591</v>
      </c>
      <c r="L2055" s="444">
        <f t="shared" ca="1" si="124"/>
        <v>-1901204245.9387794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-1901204245.9387794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-7921684.3580782469</v>
      </c>
      <c r="L2056" s="444">
        <f t="shared" ca="1" si="124"/>
        <v>-1909125930.2968576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-1909125930.2968576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-7954691.3762369063</v>
      </c>
      <c r="L2057" s="444">
        <f t="shared" ca="1" si="124"/>
        <v>-1917080621.6730945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-1917080621.6730945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-7987835.9236378949</v>
      </c>
      <c r="L2058" s="444">
        <f t="shared" ca="1" si="124"/>
        <v>-1925068457.5967324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-1925068457.5967324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-8021118.5733197182</v>
      </c>
      <c r="L2059" s="444">
        <f t="shared" ca="1" si="124"/>
        <v>-1933089576.1700521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-1933089576.1700521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-8054539.9007085497</v>
      </c>
      <c r="L2060" s="444">
        <f t="shared" ca="1" si="124"/>
        <v>-1941144116.0707605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-1941144116.0707605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-8088100.4836281687</v>
      </c>
      <c r="L2061" s="444">
        <f t="shared" ca="1" si="124"/>
        <v>-1949232216.5543888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-1949232216.5543888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-8121800.9023099523</v>
      </c>
      <c r="L2062" s="444">
        <f t="shared" ca="1" si="124"/>
        <v>-1957354017.4566987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-1957354017.4566987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-8155641.7394029116</v>
      </c>
      <c r="L2063" s="444">
        <f t="shared" ca="1" si="124"/>
        <v>-1965509659.1961017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-1965509659.1961017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-8189623.5799837569</v>
      </c>
      <c r="L2064" s="444">
        <f t="shared" ca="1" si="124"/>
        <v>-1973699282.7760854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-1973699282.7760854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-8223747.0115670227</v>
      </c>
      <c r="L2065" s="444">
        <f t="shared" ca="1" si="124"/>
        <v>-1981923029.7876525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-1981923029.7876525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-8258012.6241152184</v>
      </c>
      <c r="L2066" s="444">
        <f t="shared" ca="1" si="124"/>
        <v>-1990181042.4117677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-1990181042.4117677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-8292421.0100490311</v>
      </c>
      <c r="L2067" s="444">
        <f t="shared" ca="1" si="124"/>
        <v>-1998473463.4218168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-1998473463.4218168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-8326972.7642575698</v>
      </c>
      <c r="L2068" s="444">
        <f t="shared" ca="1" si="124"/>
        <v>-2006800436.1860745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-2006800436.1860745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-8361668.4841086436</v>
      </c>
      <c r="L2069" s="444">
        <f t="shared" ca="1" si="124"/>
        <v>-2015162104.6701832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-2015162104.6701832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-8396508.7694590949</v>
      </c>
      <c r="L2070" s="444">
        <f t="shared" ca="1" si="124"/>
        <v>-2023558613.4396422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-2023558613.4396422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-8431494.2226651758</v>
      </c>
      <c r="L2071" s="444">
        <f t="shared" ca="1" si="124"/>
        <v>-2031990107.6623073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-2031990107.6623073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-8466625.4485929478</v>
      </c>
      <c r="L2072" s="444">
        <f t="shared" ca="1" si="124"/>
        <v>-2040456733.1109002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-2040456733.1109002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-8501903.0546287503</v>
      </c>
      <c r="L2073" s="444">
        <f t="shared" ca="1" si="124"/>
        <v>-2048958636.165529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-2048958636.165529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-8537327.6506897043</v>
      </c>
      <c r="L2074" s="444">
        <f t="shared" ca="1" si="124"/>
        <v>-2057495963.8162186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-2057495963.8162186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-8572899.8492342439</v>
      </c>
      <c r="L2075" s="444">
        <f t="shared" ca="1" si="124"/>
        <v>-2066068863.665453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-2066068863.665453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-8608620.2652727198</v>
      </c>
      <c r="L2076" s="444">
        <f t="shared" ca="1" si="124"/>
        <v>-2074677483.9307256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-2074677483.9307256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-8644489.5163780227</v>
      </c>
      <c r="L2077" s="444">
        <f t="shared" ca="1" si="124"/>
        <v>-2083321973.4471035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-2083321973.4471035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-8680508.2226962652</v>
      </c>
      <c r="L2078" s="444">
        <f t="shared" ca="1" si="124"/>
        <v>-2092002481.6697998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-2092002481.6697998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-8716677.0069574993</v>
      </c>
      <c r="L2079" s="444">
        <f t="shared" ca="1" si="124"/>
        <v>-2100719158.6767573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-2100719158.6767573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-8752996.4944864884</v>
      </c>
      <c r="L2080" s="444">
        <f t="shared" ca="1" si="124"/>
        <v>-2109472155.1712439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-2109472155.1712439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-8789467.313213516</v>
      </c>
      <c r="L2081" s="444">
        <f t="shared" ca="1" si="124"/>
        <v>-2118261622.4844575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-2118261622.4844575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-8826090.0936852396</v>
      </c>
      <c r="L2082" s="444">
        <f t="shared" ca="1" si="124"/>
        <v>-2127087712.5781426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-2127087712.5781426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-8862865.4690755941</v>
      </c>
      <c r="L2083" s="444">
        <f t="shared" ca="1" si="124"/>
        <v>-2135950578.0472183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-2135950578.0472183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-8899794.075196743</v>
      </c>
      <c r="L2084" s="444">
        <f t="shared" ca="1" si="124"/>
        <v>-2144850372.1224151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-2144850372.1224151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-8936876.5505100619</v>
      </c>
      <c r="L2085" s="444">
        <f t="shared" ca="1" si="124"/>
        <v>-2153787248.672925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-2153787248.672925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-8974113.5361371879</v>
      </c>
      <c r="L2086" s="444">
        <f t="shared" ca="1" si="124"/>
        <v>-2162761362.2090621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-2162761362.2090621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-9011505.6758710928</v>
      </c>
      <c r="L2087" s="444">
        <f t="shared" ca="1" si="124"/>
        <v>-2171772867.884933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-2171772867.884933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-9049053.6161872204</v>
      </c>
      <c r="L2088" s="444">
        <f t="shared" ca="1" si="124"/>
        <v>-2180821921.5011201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-2180821921.5011201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-9086758.0062546674</v>
      </c>
      <c r="L2089" s="444">
        <f t="shared" ca="1" si="124"/>
        <v>-2189908679.5073748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-2189908679.5073748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-9124619.4979473948</v>
      </c>
      <c r="L2090" s="444">
        <f t="shared" ca="1" si="124"/>
        <v>-2199033299.005322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-2199033299.005322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-9162638.7458555084</v>
      </c>
      <c r="L2091" s="444">
        <f t="shared" ca="1" si="124"/>
        <v>-2208195937.7511773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-2208195937.7511773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-9200816.4072965719</v>
      </c>
      <c r="L2092" s="444">
        <f t="shared" ca="1" si="124"/>
        <v>-2217396754.158474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-2217396754.158474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-9239153.1423269752</v>
      </c>
      <c r="L2093" s="444">
        <f t="shared" ca="1" si="124"/>
        <v>-2226635907.3008008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-2226635907.3008008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-9277649.6137533374</v>
      </c>
      <c r="L2094" s="444">
        <f t="shared" ca="1" si="124"/>
        <v>-2235913556.9145541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-2235913556.9145541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-9316306.4871439748</v>
      </c>
      <c r="L2095" s="444">
        <f t="shared" ca="1" si="124"/>
        <v>-2245229863.4016981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-2245229863.4016981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-9355124.4308404084</v>
      </c>
      <c r="L2096" s="444">
        <f t="shared" ca="1" si="124"/>
        <v>-2254584987.8325386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-2254584987.8325386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-9394104.115968911</v>
      </c>
      <c r="L2097" s="444">
        <f t="shared" ca="1" si="124"/>
        <v>-2263979091.9485073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-2263979091.9485073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-9433246.2164521143</v>
      </c>
      <c r="L2098" s="444">
        <f t="shared" ca="1" si="124"/>
        <v>-2273412338.1649594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-2273412338.1649594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-9472551.4090206642</v>
      </c>
      <c r="L2099" s="444">
        <f t="shared" ca="1" si="124"/>
        <v>-2282884889.5739803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-2282884889.5739803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-9512020.3732249178</v>
      </c>
      <c r="L2100" s="444">
        <f t="shared" ca="1" si="124"/>
        <v>-2292396909.9472051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-2292396909.9472051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-9551653.7914466877</v>
      </c>
      <c r="L2101" s="444">
        <f t="shared" ca="1" si="124"/>
        <v>-2301948563.7386518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-2301948563.7386518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-9591452.3489110488</v>
      </c>
      <c r="L2102" s="444">
        <f t="shared" ca="1" si="124"/>
        <v>-2311540016.087563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-2311540016.087563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-9631416.7336981799</v>
      </c>
      <c r="L2103" s="444">
        <f t="shared" ca="1" si="124"/>
        <v>-2321171432.8212614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-2321171432.8212614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-9671547.636755256</v>
      </c>
      <c r="L2104" s="444">
        <f t="shared" ca="1" si="124"/>
        <v>-2330842980.4580169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-2330842980.4580169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-9711845.7519084029</v>
      </c>
      <c r="L2105" s="444">
        <f t="shared" ca="1" si="124"/>
        <v>-2340554826.2099252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-2340554826.2099252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-9752311.7758746874</v>
      </c>
      <c r="L2106" s="444">
        <f t="shared" ca="1" si="124"/>
        <v>-2350307137.9857998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-2350307137.9857998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-9792946.4082741663</v>
      </c>
      <c r="L2107" s="444">
        <f t="shared" ca="1" si="124"/>
        <v>-2360100084.394074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-2360100084.394074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-9833750.3516419753</v>
      </c>
      <c r="L2108" s="444">
        <f t="shared" ca="1" si="124"/>
        <v>-2369933834.7457161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-2369933834.7457161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-9874724.3114404827</v>
      </c>
      <c r="L2109" s="444">
        <f t="shared" ca="1" si="124"/>
        <v>-2379808559.0571566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-2379808559.0571566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-9915868.9960714858</v>
      </c>
      <c r="L2110" s="444">
        <f t="shared" ca="1" si="124"/>
        <v>-2389724428.0532279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-2389724428.0532279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-9957185.1168884486</v>
      </c>
      <c r="L2111" s="444">
        <f t="shared" ca="1" si="124"/>
        <v>-2399681613.1701164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-2399681613.1701164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-9998673.3882088177</v>
      </c>
      <c r="L2112" s="444">
        <f t="shared" ca="1" si="124"/>
        <v>-2409680286.5583253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-2409680286.5583253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-10040334.527326355</v>
      </c>
      <c r="L2113" s="444">
        <f t="shared" ca="1" si="124"/>
        <v>-2419720621.0856519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-2419720621.0856519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-10082169.254523549</v>
      </c>
      <c r="L2114" s="444">
        <f t="shared" ca="1" si="124"/>
        <v>-2429802790.3401756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-2429802790.3401756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-10124178.293084064</v>
      </c>
      <c r="L2115" s="444">
        <f t="shared" ca="1" si="124"/>
        <v>-2439926968.6332598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-2439926968.6332598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-10166362.369305249</v>
      </c>
      <c r="L2116" s="444">
        <f t="shared" ca="1" si="124"/>
        <v>-2450093331.0025649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-2450093331.0025649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-10208722.212510686</v>
      </c>
      <c r="L2117" s="444">
        <f t="shared" ca="1" si="124"/>
        <v>-2460302053.2150755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-2460302053.2150755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-10251258.555062814</v>
      </c>
      <c r="L2118" s="444">
        <f t="shared" ca="1" si="124"/>
        <v>-2470553311.7701383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-2470553311.7701383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-10293972.132375576</v>
      </c>
      <c r="L2119" s="444">
        <f t="shared" ca="1" si="124"/>
        <v>-2480847283.902514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-2480847283.902514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-10336863.682927141</v>
      </c>
      <c r="L2120" s="444">
        <f t="shared" ca="1" si="124"/>
        <v>-2491184147.5854411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-2491184147.5854411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-10379933.948272672</v>
      </c>
      <c r="L2121" s="444">
        <f t="shared" ca="1" si="124"/>
        <v>-2501564081.5337138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-2501564081.5337138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-10423183.673057141</v>
      </c>
      <c r="L2122" s="444">
        <f t="shared" ca="1" si="124"/>
        <v>-2511987265.2067709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-2511987265.2067709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-10466613.605028212</v>
      </c>
      <c r="L2123" s="444">
        <f t="shared" ca="1" si="124"/>
        <v>-2522453878.811799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-2522453878.811799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-10510224.495049162</v>
      </c>
      <c r="L2124" s="444">
        <f t="shared" ca="1" si="124"/>
        <v>-2532964103.306848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-2532964103.306848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-10554017.097111866</v>
      </c>
      <c r="L2125" s="444">
        <f t="shared" ca="1" si="124"/>
        <v>-2543518120.4039598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-2543518120.4039598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-10597992.168349832</v>
      </c>
      <c r="L2126" s="444">
        <f t="shared" ca="1" si="124"/>
        <v>-2554116112.5723095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-2554116112.5723095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-10642150.46905129</v>
      </c>
      <c r="L2127" s="444">
        <f t="shared" ca="1" si="124"/>
        <v>-2564758263.0413609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-2564758263.0413609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-10686492.762672337</v>
      </c>
      <c r="L2128" s="444">
        <f t="shared" ca="1" si="124"/>
        <v>-2575444755.8040333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-2575444755.8040333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-10731019.815850139</v>
      </c>
      <c r="L2129" s="444">
        <f t="shared" ca="1" si="124"/>
        <v>-2586175775.6198835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-2586175775.6198835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-10775732.398416182</v>
      </c>
      <c r="L2130" s="444">
        <f t="shared" ca="1" si="124"/>
        <v>-2596951508.0182996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-2596951508.0182996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-10820631.283409581</v>
      </c>
      <c r="L2131" s="444">
        <f t="shared" ca="1" si="124"/>
        <v>-2607772139.3017092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-2607772139.3017092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-10865717.247090455</v>
      </c>
      <c r="L2132" s="444">
        <f t="shared" ca="1" si="124"/>
        <v>-2618637856.5487995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-2618637856.5487995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-10910991.068953332</v>
      </c>
      <c r="L2133" s="444">
        <f t="shared" ca="1" si="124"/>
        <v>-2629548847.617753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-2629548847.617753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-10956453.531740637</v>
      </c>
      <c r="L2134" s="444">
        <f t="shared" ca="1" si="124"/>
        <v>-2640505301.1494937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-2640505301.1494937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-11002105.421456223</v>
      </c>
      <c r="L2135" s="444">
        <f t="shared" ca="1" si="124"/>
        <v>-2651507406.57095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-2651507406.57095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-11047947.527378958</v>
      </c>
      <c r="L2136" s="444">
        <f t="shared" ca="1" si="124"/>
        <v>-2662555354.0983291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-2662555354.0983291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-11093980.642076371</v>
      </c>
      <c r="L2137" s="444">
        <f t="shared" ca="1" si="124"/>
        <v>-2673649334.7404056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-2673649334.7404056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-11140205.561418356</v>
      </c>
      <c r="L2138" s="444">
        <f t="shared" ca="1" si="124"/>
        <v>-2684789540.3018241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-2684789540.3018241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-11186623.084590934</v>
      </c>
      <c r="L2139" s="444">
        <f t="shared" ca="1" si="124"/>
        <v>-2695976163.386415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-2695976163.386415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-11233234.014110062</v>
      </c>
      <c r="L2140" s="444">
        <f t="shared" ca="1" si="124"/>
        <v>-2707209397.4005251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-2707209397.4005251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-11280039.15583552</v>
      </c>
      <c r="L2141" s="444">
        <f t="shared" ca="1" si="124"/>
        <v>-2718489436.5563607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-2718489436.5563607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-11327039.318984836</v>
      </c>
      <c r="L2142" s="444">
        <f t="shared" ca="1" si="124"/>
        <v>-2729816475.8753457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-2729816475.8753457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-11374235.316147273</v>
      </c>
      <c r="L2143" s="444">
        <f t="shared" ca="1" si="124"/>
        <v>-2741190711.191493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-2741190711.191493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-11421627.963297887</v>
      </c>
      <c r="L2144" s="444">
        <f t="shared" ca="1" si="124"/>
        <v>-2752612339.1547909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-2752612339.1547909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-11469218.079811629</v>
      </c>
      <c r="L2145" s="444">
        <f t="shared" ca="1" si="124"/>
        <v>-2764081557.2346025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-2764081557.2346025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-11517006.488477509</v>
      </c>
      <c r="L2146" s="444">
        <f t="shared" ca="1" si="124"/>
        <v>-2775598563.7230802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-2775598563.7230802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-11564994.015512833</v>
      </c>
      <c r="L2147" s="444">
        <f t="shared" ca="1" si="124"/>
        <v>-2787163557.7385931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-2787163557.7385931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-11613181.490577471</v>
      </c>
      <c r="L2148" s="444">
        <f t="shared" ca="1" si="124"/>
        <v>-2798776739.2291708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-2798776739.2291708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-11661569.746788211</v>
      </c>
      <c r="L2149" s="444">
        <f t="shared" ca="1" si="124"/>
        <v>-2810438308.9759588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-2810438308.9759588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-11710159.620733162</v>
      </c>
      <c r="L2150" s="444">
        <f t="shared" ca="1" si="124"/>
        <v>-2822148468.5966921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-2822148468.5966921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-11758951.952486217</v>
      </c>
      <c r="L2151" s="444">
        <f t="shared" ca="1" si="124"/>
        <v>-2833907420.5491781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-2833907420.5491781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-11807947.585621575</v>
      </c>
      <c r="L2152" s="444">
        <f t="shared" ca="1" si="124"/>
        <v>-2845715368.1347995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-2845715368.1347995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-11857147.367228331</v>
      </c>
      <c r="L2153" s="444">
        <f t="shared" ca="1" si="124"/>
        <v>-2857572515.502028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-2857572515.502028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-11906552.147925116</v>
      </c>
      <c r="L2154" s="444">
        <f t="shared" ca="1" si="124"/>
        <v>-2869479067.6499529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-2869479067.6499529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-11956162.781874804</v>
      </c>
      <c r="L2155" s="444">
        <f t="shared" ca="1" si="124"/>
        <v>-2881435230.4318275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-2881435230.4318275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-12005980.126799282</v>
      </c>
      <c r="L2156" s="444">
        <f t="shared" ca="1" si="124"/>
        <v>-2893441210.5586267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-2893441210.5586267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-12056005.043994278</v>
      </c>
      <c r="L2157" s="444">
        <f t="shared" ca="1" si="124"/>
        <v>-2905497215.6026211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-2905497215.6026211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-12106238.398344254</v>
      </c>
      <c r="L2158" s="444">
        <f t="shared" ca="1" si="124"/>
        <v>-2917603454.0009651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-2917603454.0009651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-12156681.058337355</v>
      </c>
      <c r="L2159" s="444">
        <f t="shared" ca="1" si="124"/>
        <v>-2929760135.0593023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-2929760135.0593023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-12207333.896080427</v>
      </c>
      <c r="L2160" s="444">
        <f t="shared" ca="1" si="124"/>
        <v>-2941967468.9553828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-2941967468.9553828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-12258197.787314095</v>
      </c>
      <c r="L2161" s="444">
        <f t="shared" ca="1" si="124"/>
        <v>-2954225666.7426968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-2954225666.7426968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-12309273.611427903</v>
      </c>
      <c r="L2162" s="444">
        <f t="shared" ca="1" si="124"/>
        <v>-2966534940.3541245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-2966534940.3541245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-12360562.251475519</v>
      </c>
      <c r="L2163" s="444">
        <f t="shared" ca="1" si="124"/>
        <v>-2978895502.6055999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-2978895502.6055999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-12412064.59419</v>
      </c>
      <c r="L2164" s="444">
        <f t="shared" ca="1" si="124"/>
        <v>-2991307567.19979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-2991307567.19979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-12463781.529999126</v>
      </c>
      <c r="L2165" s="444">
        <f t="shared" ca="1" si="124"/>
        <v>-3003771348.7297893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-3003771348.7297893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-12515713.953040788</v>
      </c>
      <c r="L2166" s="444">
        <f t="shared" ca="1" si="124"/>
        <v>-3016287062.6828299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-3016287062.6828299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-12567862.761178458</v>
      </c>
      <c r="L2167" s="444">
        <f t="shared" ca="1" si="124"/>
        <v>-3028854925.4440084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-3028854925.4440084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-12620228.856016701</v>
      </c>
      <c r="L2168" s="444">
        <f t="shared" ca="1" si="124"/>
        <v>-3041475154.300025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-3041475154.300025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-12672813.142916771</v>
      </c>
      <c r="L2169" s="444">
        <f t="shared" ca="1" si="124"/>
        <v>-3054147967.4429417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-3054147967.4429417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-12725616.531012258</v>
      </c>
      <c r="L2170" s="444">
        <f t="shared" ca="1" si="124"/>
        <v>-3066873583.9739537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-3066873583.9739537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-12778639.933224807</v>
      </c>
      <c r="L2171" s="444">
        <f t="shared" ca="1" si="124"/>
        <v>-3079652223.9071784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-3079652223.9071784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-12831884.26627991</v>
      </c>
      <c r="L2172" s="444">
        <f t="shared" ca="1" si="124"/>
        <v>-3092484108.1734581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-3092484108.1734581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-12885350.450722743</v>
      </c>
      <c r="L2173" s="444">
        <f t="shared" ca="1" si="124"/>
        <v>-3105369458.6241808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-3105369458.6241808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-12939039.410934087</v>
      </c>
      <c r="L2174" s="444">
        <f t="shared" ca="1" si="124"/>
        <v>-3118308498.0351148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-3118308498.0351148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-12992952.075146312</v>
      </c>
      <c r="L2175" s="444">
        <f t="shared" ca="1" si="124"/>
        <v>-3131301450.110261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-3131301450.110261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-13047089.375459421</v>
      </c>
      <c r="L2176" s="444">
        <f t="shared" ca="1" si="124"/>
        <v>-3144348539.4857202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-3144348539.4857202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-13101452.247857166</v>
      </c>
      <c r="L2177" s="444">
        <f t="shared" ca="1" si="124"/>
        <v>-3157449991.7335773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-3157449991.7335773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-13156041.632223239</v>
      </c>
      <c r="L2178" s="444">
        <f t="shared" ca="1" si="124"/>
        <v>-3170606033.3658004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-3170606033.3658004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-13210858.472357502</v>
      </c>
      <c r="L2179" s="444">
        <f t="shared" ca="1" si="124"/>
        <v>-3183816891.8381577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-3183816891.8381577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-13265903.715992324</v>
      </c>
      <c r="L2180" s="444">
        <f t="shared" ca="1" si="124"/>
        <v>-3197082795.5541501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-3197082795.5541501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-13321178.314808959</v>
      </c>
      <c r="L2181" s="444">
        <f t="shared" ca="1" si="124"/>
        <v>-3210403973.868959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-3210403973.868959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-13376683.224453995</v>
      </c>
      <c r="L2182" s="444">
        <f t="shared" ca="1" si="124"/>
        <v>-3223780657.0934129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-3223780657.0934129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-13432419.404555887</v>
      </c>
      <c r="L2183" s="444">
        <f t="shared" ca="1" si="124"/>
        <v>-3237213076.4979687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-3237213076.4979687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-13488387.818741536</v>
      </c>
      <c r="L2184" s="444">
        <f t="shared" ca="1" si="124"/>
        <v>-3250701464.31671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-3250701464.31671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-13544589.434652958</v>
      </c>
      <c r="L2185" s="444">
        <f t="shared" ca="1" si="124"/>
        <v>-3264246053.7513628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-3264246053.7513628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-13601025.223964011</v>
      </c>
      <c r="L2186" s="444">
        <f t="shared" ca="1" si="124"/>
        <v>-3277847078.975327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-3277847078.975327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-13657696.162397197</v>
      </c>
      <c r="L2187" s="444">
        <f t="shared" ca="1" si="124"/>
        <v>-3291504775.1377244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-3291504775.1377244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-13714603.229740517</v>
      </c>
      <c r="L2188" s="444">
        <f t="shared" ca="1" si="124"/>
        <v>-3305219378.367465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-3305219378.367465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-13771747.409864437</v>
      </c>
      <c r="L2189" s="444">
        <f t="shared" ca="1" si="124"/>
        <v>-3318991125.7773294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-3318991125.7773294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-13829129.690738872</v>
      </c>
      <c r="L2190" s="444">
        <f t="shared" ca="1" si="124"/>
        <v>-3332820255.4680681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-3332820255.4680681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-13886751.064450284</v>
      </c>
      <c r="L2191" s="444">
        <f t="shared" ca="1" si="124"/>
        <v>-3346707006.5325184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-3346707006.5325184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-13944612.527218824</v>
      </c>
      <c r="L2192" s="444">
        <f t="shared" ca="1" si="124"/>
        <v>-3360651619.0597372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-3360651619.0597372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-14002715.079415569</v>
      </c>
      <c r="L2193" s="444">
        <f t="shared" ca="1" si="124"/>
        <v>-3374654334.139153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-3374654334.139153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-14061059.725579804</v>
      </c>
      <c r="L2194" s="444">
        <f t="shared" ca="1" si="124"/>
        <v>-3388715393.8647327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-3388715393.8647327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-14119647.474436386</v>
      </c>
      <c r="L2195" s="444">
        <f t="shared" ca="1" si="124"/>
        <v>-3402835041.339169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-3402835041.339169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-14178479.338913202</v>
      </c>
      <c r="L2196" s="444">
        <f t="shared" ca="1" si="124"/>
        <v>-3417013520.6780825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-3417013520.6780825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-14237556.336158676</v>
      </c>
      <c r="L2197" s="444">
        <f t="shared" ca="1" si="124"/>
        <v>-3431251077.0142412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-3431251077.0142412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-14296879.487559339</v>
      </c>
      <c r="L2198" s="444">
        <f t="shared" ca="1" si="124"/>
        <v>-3445547956.5018005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-3445547956.5018005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-14356449.8187575</v>
      </c>
      <c r="L2199" s="444">
        <f t="shared" ca="1" si="124"/>
        <v>-3459904406.3205581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-3459904406.3205581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-14416268.359668992</v>
      </c>
      <c r="L2200" s="444">
        <f t="shared" ca="1" si="124"/>
        <v>-3474320674.6802273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-3474320674.6802273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-14476336.144500945</v>
      </c>
      <c r="L2201" s="444">
        <f t="shared" ca="1" si="124"/>
        <v>-3488797010.824728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-3488797010.824728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-14536654.2117697</v>
      </c>
      <c r="L2202" s="444">
        <f t="shared" ca="1" si="124"/>
        <v>-3503333665.0364976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-3503333665.0364976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-14597223.60431874</v>
      </c>
      <c r="L2203" s="444">
        <f t="shared" ca="1" si="124"/>
        <v>-3517930888.6408162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-3517930888.6408162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-14658045.369336734</v>
      </c>
      <c r="L2204" s="444">
        <f t="shared" ca="1" si="124"/>
        <v>-3532588934.0101528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-3532588934.0101528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-14719120.558375636</v>
      </c>
      <c r="L2205" s="444">
        <f t="shared" ca="1" si="124"/>
        <v>-3547308054.5685287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-3547308054.5685287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-14780450.227368867</v>
      </c>
      <c r="L2206" s="444">
        <f t="shared" ca="1" si="124"/>
        <v>-3562088504.7958975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-3562088504.7958975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-14842035.436649572</v>
      </c>
      <c r="L2207" s="444">
        <f t="shared" ca="1" si="124"/>
        <v>-3576930540.2325473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-3576930540.2325473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-14903877.250968946</v>
      </c>
      <c r="L2208" s="444">
        <f t="shared" ca="1" si="124"/>
        <v>-3591834417.4835162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-3591834417.4835162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-14965976.739514651</v>
      </c>
      <c r="L2209" s="444">
        <f t="shared" ca="1" si="124"/>
        <v>-3606800394.223031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-3606800394.223031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-15028334.975929298</v>
      </c>
      <c r="L2210" s="444">
        <f t="shared" ca="1" si="124"/>
        <v>-3621828729.1989603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-3621828729.1989603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-15090953.038329002</v>
      </c>
      <c r="L2211" s="444">
        <f t="shared" ca="1" si="124"/>
        <v>-3636919682.2372894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-3636919682.2372894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-15153832.00932204</v>
      </c>
      <c r="L2212" s="444">
        <f t="shared" ca="1" si="124"/>
        <v>-3652073514.2466116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-3652073514.2466116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-15216972.97602755</v>
      </c>
      <c r="L2213" s="444">
        <f t="shared" ca="1" si="124"/>
        <v>-3667290487.2226391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-3667290487.2226391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-15280377.030094331</v>
      </c>
      <c r="L2214" s="444">
        <f t="shared" ca="1" si="124"/>
        <v>-3682570864.2527332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-3682570864.2527332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-15344045.26771972</v>
      </c>
      <c r="L2215" s="444">
        <f t="shared" ca="1" si="124"/>
        <v>-3697914909.520453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-3697914909.520453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-15407978.789668554</v>
      </c>
      <c r="L2216" s="444">
        <f t="shared" ca="1" si="124"/>
        <v>-3713322888.3101215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-3713322888.3101215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-15472178.701292172</v>
      </c>
      <c r="L2217" s="444">
        <f t="shared" ca="1" si="124"/>
        <v>-3728795067.0114136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-3728795067.0114136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-15536646.112547556</v>
      </c>
      <c r="L2218" s="444">
        <f t="shared" ca="1" si="124"/>
        <v>-3744331713.123961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-3744331713.123961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-15601382.138016503</v>
      </c>
      <c r="L2219" s="444">
        <f t="shared" ca="1" si="124"/>
        <v>-3759933095.2619777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-3759933095.2619777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-15666387.896924907</v>
      </c>
      <c r="L2220" s="444">
        <f t="shared" ca="1" si="124"/>
        <v>-3775599483.1589026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-3775599483.1589026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-15731664.513162093</v>
      </c>
      <c r="L2221" s="444">
        <f t="shared" ca="1" si="124"/>
        <v>-3791331147.6720648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-3791331147.6720648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-15797213.11530027</v>
      </c>
      <c r="L2222" s="444">
        <f t="shared" ca="1" si="124"/>
        <v>-3807128360.787365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-3807128360.787365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-15863034.836614022</v>
      </c>
      <c r="L2223" s="444">
        <f t="shared" ca="1" si="124"/>
        <v>-3822991395.6239791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-3822991395.6239791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-15929130.815099912</v>
      </c>
      <c r="L2224" s="444">
        <f t="shared" ca="1" si="124"/>
        <v>-3838920526.4390788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-3838920526.4390788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-15995502.193496164</v>
      </c>
      <c r="L2225" s="444">
        <f t="shared" ca="1" si="124"/>
        <v>-3854916028.632575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-3854916028.632575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-16062150.119302396</v>
      </c>
      <c r="L2226" s="444">
        <f t="shared" ca="1" si="124"/>
        <v>-3870978178.7518773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-3870978178.7518773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-16129075.744799489</v>
      </c>
      <c r="L2227" s="444">
        <f t="shared" ca="1" si="124"/>
        <v>-3887107254.4966769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-3887107254.4966769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-16196280.227069484</v>
      </c>
      <c r="L2228" s="444">
        <f t="shared" ca="1" si="124"/>
        <v>-3903303534.7237463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-3903303534.7237463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-16263764.728015609</v>
      </c>
      <c r="L2229" s="444">
        <f t="shared" ca="1" si="124"/>
        <v>-3919567299.4517617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-3919567299.4517617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-16331530.41438234</v>
      </c>
      <c r="L2230" s="444">
        <f t="shared" ca="1" si="124"/>
        <v>-3935898829.8661442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-3935898829.8661442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-16399578.457775602</v>
      </c>
      <c r="L2231" s="444">
        <f t="shared" ca="1" si="124"/>
        <v>-3952298408.3239198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-3952298408.3239198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-16467910.034682997</v>
      </c>
      <c r="L2232" s="444">
        <f t="shared" ca="1" si="124"/>
        <v>-3968766318.358603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-3968766318.358603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-16536526.326494178</v>
      </c>
      <c r="L2233" s="444">
        <f t="shared" ca="1" si="124"/>
        <v>-3985302844.6850972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-3985302844.6850972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-16605428.51952124</v>
      </c>
      <c r="L2234" s="444">
        <f t="shared" ca="1" si="124"/>
        <v>-4001908273.2046185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-4001908273.2046185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-16674617.805019245</v>
      </c>
      <c r="L2235" s="444">
        <f t="shared" ca="1" si="124"/>
        <v>-4018582891.0096378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-4018582891.0096378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-16744095.379206823</v>
      </c>
      <c r="L2236" s="444">
        <f t="shared" ca="1" si="124"/>
        <v>-4035326986.3888445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-4035326986.3888445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-16813862.443286851</v>
      </c>
      <c r="L2237" s="444">
        <f t="shared" ca="1" si="124"/>
        <v>-4052140848.8321314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-4052140848.8321314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-16883920.203467216</v>
      </c>
      <c r="L2238" s="444">
        <f t="shared" ca="1" si="124"/>
        <v>-4069024769.0355988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-4069024769.0355988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-16954269.87098166</v>
      </c>
      <c r="L2239" s="444">
        <f t="shared" ca="1" si="124"/>
        <v>-4085979038.9065804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-4085979038.9065804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-17024912.66211075</v>
      </c>
      <c r="L2240" s="444">
        <f t="shared" ca="1" si="124"/>
        <v>-4103003951.5686913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-4103003951.5686913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-17095849.79820288</v>
      </c>
      <c r="L2241" s="444">
        <f t="shared" ca="1" si="124"/>
        <v>-4120099801.3668942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-4120099801.3668942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-17167082.505695391</v>
      </c>
      <c r="L2242" s="444">
        <f t="shared" ca="1" si="124"/>
        <v>-4137266883.8725896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-4137266883.8725896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-17238612.016135789</v>
      </c>
      <c r="L2243" s="444">
        <f t="shared" ca="1" si="124"/>
        <v>-4154505495.8887253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-4154505495.8887253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-17310439.566203024</v>
      </c>
      <c r="L2244" s="444">
        <f t="shared" ca="1" si="124"/>
        <v>-4171815935.4549284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-4171815935.4549284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-17382566.397728868</v>
      </c>
      <c r="L2245" s="444">
        <f t="shared" ca="1" si="124"/>
        <v>-4189198501.8526573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-4189198501.8526573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-17454993.757719405</v>
      </c>
      <c r="L2246" s="444">
        <f t="shared" ca="1" si="124"/>
        <v>-4206653495.6103768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-4206653495.6103768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-17527722.898376569</v>
      </c>
      <c r="L2247" s="444">
        <f t="shared" ca="1" si="124"/>
        <v>-4224181218.5087533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-4224181218.5087533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-17600755.077119805</v>
      </c>
      <c r="L2248" s="444">
        <f t="shared" ca="1" si="124"/>
        <v>-4241781973.5858731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-4241781973.5858731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-17674091.556607801</v>
      </c>
      <c r="L2249" s="444">
        <f t="shared" ca="1" si="124"/>
        <v>-4259456065.1424809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-4259456065.1424809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-17747733.604760338</v>
      </c>
      <c r="L2250" s="444">
        <f t="shared" ca="1" si="124"/>
        <v>-4277203798.747241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-4277203798.747241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-17821682.494780172</v>
      </c>
      <c r="L2251" s="444">
        <f t="shared" ca="1" si="124"/>
        <v>-4295025481.2420216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-4295025481.2420216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-17895939.505175091</v>
      </c>
      <c r="L2252" s="444">
        <f t="shared" ca="1" si="124"/>
        <v>-4312921420.7471962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-4312921420.7471962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-17970505.919779982</v>
      </c>
      <c r="L2253" s="444">
        <f t="shared" ca="1" si="124"/>
        <v>-4330891926.666976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-4330891926.666976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-18045383.027779065</v>
      </c>
      <c r="L2254" s="444">
        <f t="shared" ca="1" si="124"/>
        <v>-4348937309.6947546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-4348937309.6947546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-18120572.123728145</v>
      </c>
      <c r="L2255" s="444">
        <f t="shared" ca="1" si="124"/>
        <v>-4367057881.8184824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-4367057881.8184824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-18196074.507577009</v>
      </c>
      <c r="L2256" s="444">
        <f t="shared" ca="1" si="124"/>
        <v>-4385253956.3260593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-4385253956.3260593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-18271891.484691914</v>
      </c>
      <c r="L2257" s="444">
        <f t="shared" ca="1" si="124"/>
        <v>-4403525847.810751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-4403525847.810751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-18348024.365878128</v>
      </c>
      <c r="L2258" s="444">
        <f t="shared" ca="1" si="124"/>
        <v>-4421873872.1766291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-4421873872.1766291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-18424474.467402622</v>
      </c>
      <c r="L2259" s="444">
        <f t="shared" ca="1" si="124"/>
        <v>-4440298346.6440315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-4440298346.6440315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-18501243.111016799</v>
      </c>
      <c r="L2260" s="444">
        <f t="shared" ca="1" si="124"/>
        <v>-4458799589.7550488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-4458799589.7550488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-18578331.623979371</v>
      </c>
      <c r="L2261" s="444">
        <f t="shared" ca="1" si="124"/>
        <v>-4477377921.3790283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-4477377921.3790283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-18655741.339079283</v>
      </c>
      <c r="L2262" s="444">
        <f t="shared" ca="1" si="124"/>
        <v>-4496033662.7181072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-4496033662.7181072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-18733473.594658781</v>
      </c>
      <c r="L2263" s="444">
        <f t="shared" ca="1" si="124"/>
        <v>-4514767136.3127661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-4514767136.3127661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-18811529.734636527</v>
      </c>
      <c r="L2264" s="444">
        <f t="shared" ca="1" si="124"/>
        <v>-4533578666.0474024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-4533578666.0474024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-18889911.108530842</v>
      </c>
      <c r="L2265" s="444">
        <f t="shared" ca="1" si="124"/>
        <v>-4552468577.1559334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-4552468577.1559334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-18968619.071483057</v>
      </c>
      <c r="L2266" s="444">
        <f t="shared" ca="1" si="124"/>
        <v>-4571437196.227416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-4571437196.227416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-19047654.984280899</v>
      </c>
      <c r="L2267" s="444">
        <f t="shared" ca="1" si="124"/>
        <v>-4590484851.2116966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-4590484851.2116966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-19127020.213382069</v>
      </c>
      <c r="L2268" s="444">
        <f t="shared" ca="1" si="124"/>
        <v>-4609611871.4250784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-4609611871.4250784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-19206716.130937826</v>
      </c>
      <c r="L2269" s="444">
        <f t="shared" ca="1" si="124"/>
        <v>-4628818587.556016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-4628818587.556016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-19286744.114816733</v>
      </c>
      <c r="L2270" s="444">
        <f t="shared" ca="1" si="124"/>
        <v>-4648105331.6708326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-4648105331.6708326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-19367105.548628468</v>
      </c>
      <c r="L2271" s="444">
        <f t="shared" ca="1" si="124"/>
        <v>-4667472437.2194614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-4667472437.2194614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-19447801.821747757</v>
      </c>
      <c r="L2272" s="444">
        <f t="shared" ca="1" si="124"/>
        <v>-4686920239.0412092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-4686920239.0412092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-19528834.329338372</v>
      </c>
      <c r="L2273" s="444">
        <f t="shared" ca="1" si="124"/>
        <v>-4706449073.3705473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-4706449073.3705473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-19610204.472377282</v>
      </c>
      <c r="L2274" s="444">
        <f t="shared" ca="1" si="124"/>
        <v>-4726059277.8429241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-4726059277.8429241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-19691913.65767885</v>
      </c>
      <c r="L2275" s="444">
        <f t="shared" ca="1" si="124"/>
        <v>-4745751191.5006027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-4745751191.5006027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-19773963.297919177</v>
      </c>
      <c r="L2276" s="444">
        <f t="shared" ca="1" si="124"/>
        <v>-4765525154.798522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-4765525154.798522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-19856354.81166051</v>
      </c>
      <c r="L2277" s="444">
        <f t="shared" ca="1" si="124"/>
        <v>-4785381509.6101828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-4785381509.6101828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-19939089.623375762</v>
      </c>
      <c r="L2278" s="444">
        <f t="shared" ca="1" si="124"/>
        <v>-4805320599.2335587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-4805320599.2335587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-20022169.163473159</v>
      </c>
      <c r="L2279" s="444">
        <f t="shared" ca="1" si="124"/>
        <v>-4825342768.3970318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-4825342768.3970318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-20105594.868320964</v>
      </c>
      <c r="L2280" s="444">
        <f t="shared" ca="1" si="124"/>
        <v>-4845448363.2653532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-4845448363.2653532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-20189368.180272304</v>
      </c>
      <c r="L2281" s="444">
        <f t="shared" ca="1" si="124"/>
        <v>-4865637731.4456253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-4865637731.4456253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-20273490.547690105</v>
      </c>
      <c r="L2282" s="444">
        <f t="shared" ca="1" si="124"/>
        <v>-4885911221.9933157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-4885911221.9933157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-20357963.424972147</v>
      </c>
      <c r="L2283" s="444">
        <f t="shared" ca="1" si="124"/>
        <v>-4906269185.4182882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-4906269185.4182882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-20442788.272576202</v>
      </c>
      <c r="L2284" s="444">
        <f t="shared" ca="1" si="124"/>
        <v>-4926711973.6908646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-4926711973.6908646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-20527966.55704527</v>
      </c>
      <c r="L2285" s="444">
        <f t="shared" ca="1" si="124"/>
        <v>-4947239940.2479095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-4947239940.2479095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-20613499.751032956</v>
      </c>
      <c r="L2286" s="444">
        <f t="shared" ca="1" si="124"/>
        <v>-4967853439.9989424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-4967853439.9989424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-20699389.333328925</v>
      </c>
      <c r="L2287" s="444">
        <f t="shared" ca="1" si="124"/>
        <v>-4988552829.3322716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-4988552829.3322716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-20785636.788884465</v>
      </c>
      <c r="L2288" s="444">
        <f t="shared" ca="1" si="124"/>
        <v>-5009338466.1211557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-5009338466.1211557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-20872243.608838148</v>
      </c>
      <c r="L2289" s="444">
        <f t="shared" ca="1" si="124"/>
        <v>-5030210709.7299938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-5030210709.7299938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-20959211.290541641</v>
      </c>
      <c r="L2290" s="444">
        <f t="shared" ca="1" si="124"/>
        <v>-5051169921.0205355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-5051169921.0205355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-21046541.337585565</v>
      </c>
      <c r="L2291" s="444">
        <f t="shared" ca="1" si="124"/>
        <v>-5072216462.3581209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-5072216462.3581209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-21134235.259825505</v>
      </c>
      <c r="L2292" s="444">
        <f t="shared" ca="1" si="124"/>
        <v>-5093350697.6179466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-5093350697.6179466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-21222294.573408112</v>
      </c>
      <c r="L2293" s="444">
        <f t="shared" ca="1" si="124"/>
        <v>-5114572992.1913548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-5114572992.1913548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-21310720.80079731</v>
      </c>
      <c r="L2294" s="444">
        <f t="shared" ca="1" si="124"/>
        <v>-5135883712.9921522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-5135883712.9921522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-21399515.470800634</v>
      </c>
      <c r="L2295" s="444">
        <f t="shared" ca="1" si="124"/>
        <v>-5157283228.4629526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-5157283228.4629526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-21488680.118595637</v>
      </c>
      <c r="L2296" s="444">
        <f t="shared" ca="1" si="124"/>
        <v>-5178771908.5815487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-5178771908.5815487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-21578216.285756454</v>
      </c>
      <c r="L2297" s="444">
        <f t="shared" ca="1" si="124"/>
        <v>-5200350124.8673048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-5200350124.8673048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-21668125.520280436</v>
      </c>
      <c r="L2298" s="444">
        <f t="shared" ca="1" si="124"/>
        <v>-5222018250.3875856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-5222018250.3875856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-21758409.376614939</v>
      </c>
      <c r="L2299" s="444">
        <f t="shared" ca="1" si="124"/>
        <v>-5243776659.7642002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-5243776659.7642002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-21849069.415684167</v>
      </c>
      <c r="L2300" s="444">
        <f t="shared" ca="1" si="124"/>
        <v>-5265625729.179884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-5265625729.179884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-21940107.204916183</v>
      </c>
      <c r="L2301" s="444">
        <f t="shared" ca="1" si="124"/>
        <v>-5287565836.3848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-5287565836.3848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-22031524.318269998</v>
      </c>
      <c r="L2302" s="444">
        <f t="shared" ca="1" si="124"/>
        <v>-5309597360.7030697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-5309597360.7030697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-22123322.336262789</v>
      </c>
      <c r="L2303" s="444">
        <f t="shared" ref="L2303:L2557" ca="1" si="129">I2303-J2303+K2303</f>
        <v>-5331720683.0393324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-5331720683.0393324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-22215502.845997218</v>
      </c>
      <c r="L2304" s="444">
        <f t="shared" ca="1" si="129"/>
        <v>-5353936185.8853292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-5353936185.8853292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-22308067.441188872</v>
      </c>
      <c r="L2305" s="444">
        <f t="shared" ca="1" si="129"/>
        <v>-5376244253.3265181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-5376244253.3265181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-22401017.722193826</v>
      </c>
      <c r="L2306" s="444">
        <f t="shared" ca="1" si="129"/>
        <v>-5398645271.0487118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-5398645271.0487118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-22494355.296036299</v>
      </c>
      <c r="L2307" s="444">
        <f t="shared" ca="1" si="129"/>
        <v>-5421139626.3447485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-5421139626.3447485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-22588081.776436452</v>
      </c>
      <c r="L2308" s="444">
        <f t="shared" ca="1" si="129"/>
        <v>-5443727708.1211853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-5443727708.1211853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-22682198.783838272</v>
      </c>
      <c r="L2309" s="444">
        <f t="shared" ca="1" si="129"/>
        <v>-5466409906.9050236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-5466409906.9050236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-22776707.945437599</v>
      </c>
      <c r="L2310" s="444">
        <f t="shared" ca="1" si="129"/>
        <v>-5489186614.850461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-5489186614.850461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-22871610.895210255</v>
      </c>
      <c r="L2311" s="444">
        <f t="shared" ca="1" si="129"/>
        <v>-5512058225.7456713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-5512058225.7456713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-22966909.273940295</v>
      </c>
      <c r="L2312" s="444">
        <f t="shared" ca="1" si="129"/>
        <v>-5535025135.0196114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-5535025135.0196114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-23062604.729248382</v>
      </c>
      <c r="L2313" s="444">
        <f t="shared" ca="1" si="129"/>
        <v>-5558087739.7488594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-5558087739.7488594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-23158698.915620249</v>
      </c>
      <c r="L2314" s="444">
        <f t="shared" ca="1" si="129"/>
        <v>-5581246438.6644793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-5581246438.6644793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-23255193.494435329</v>
      </c>
      <c r="L2315" s="444">
        <f t="shared" ca="1" si="129"/>
        <v>-5604501632.1589146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-5604501632.1589146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-23352090.133995477</v>
      </c>
      <c r="L2316" s="444">
        <f t="shared" ca="1" si="129"/>
        <v>-5627853722.2929096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-5627853722.2929096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-23449390.50955379</v>
      </c>
      <c r="L2317" s="444">
        <f t="shared" ca="1" si="129"/>
        <v>-5651303112.8024635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-5651303112.8024635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-23547096.303343598</v>
      </c>
      <c r="L2318" s="444">
        <f t="shared" ca="1" si="129"/>
        <v>-5674850209.1058073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-5674850209.1058073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-23645209.204607531</v>
      </c>
      <c r="L2319" s="444">
        <f t="shared" ca="1" si="129"/>
        <v>-5698495418.3104153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-5698495418.3104153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-23743730.90962673</v>
      </c>
      <c r="L2320" s="444">
        <f t="shared" ca="1" si="129"/>
        <v>-5722239149.2200422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-5722239149.2200422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-23842663.121750176</v>
      </c>
      <c r="L2321" s="444">
        <f t="shared" ca="1" si="129"/>
        <v>-5746081812.3417921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-5746081812.3417921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-23942007.551424135</v>
      </c>
      <c r="L2322" s="444">
        <f t="shared" ca="1" si="129"/>
        <v>-5770023819.8932161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-5770023819.8932161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-24041765.916221734</v>
      </c>
      <c r="L2323" s="444">
        <f t="shared" ca="1" si="129"/>
        <v>-5794065585.8094378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-5794065585.8094378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-24141939.940872658</v>
      </c>
      <c r="L2324" s="444">
        <f t="shared" ca="1" si="129"/>
        <v>-5818207525.7503099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-5818207525.7503099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-24242531.357292958</v>
      </c>
      <c r="L2325" s="444">
        <f t="shared" ca="1" si="129"/>
        <v>-5842450057.1076031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-5842450057.1076031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-24343541.904615011</v>
      </c>
      <c r="L2326" s="444">
        <f t="shared" ca="1" si="129"/>
        <v>-5866793599.0122185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-5866793599.0122185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-24444973.329217575</v>
      </c>
      <c r="L2327" s="444">
        <f t="shared" ca="1" si="129"/>
        <v>-5891238572.3414364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-5891238572.3414364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-24546827.384755984</v>
      </c>
      <c r="L2328" s="444">
        <f t="shared" ca="1" si="129"/>
        <v>-5915785399.7261925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-5915785399.7261925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-24649105.832192469</v>
      </c>
      <c r="L2329" s="444">
        <f t="shared" ca="1" si="129"/>
        <v>-5940434505.5583849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-5940434505.5583849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-24751810.439826604</v>
      </c>
      <c r="L2330" s="444">
        <f t="shared" ca="1" si="129"/>
        <v>-5965186315.9982119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-5965186315.9982119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-24854942.983325884</v>
      </c>
      <c r="L2331" s="444">
        <f t="shared" ca="1" si="129"/>
        <v>-5990041258.9815378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-5990041258.9815378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-24958505.245756406</v>
      </c>
      <c r="L2332" s="444">
        <f t="shared" ca="1" si="129"/>
        <v>-6014999764.227294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-6014999764.227294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-25062499.017613724</v>
      </c>
      <c r="L2333" s="444">
        <f t="shared" ca="1" si="129"/>
        <v>-6040062263.2449074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-6040062263.2449074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-25166926.096853781</v>
      </c>
      <c r="L2334" s="444">
        <f t="shared" ca="1" si="129"/>
        <v>-6065229189.3417616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-6065229189.3417616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-25271788.288924005</v>
      </c>
      <c r="L2335" s="444">
        <f t="shared" ca="1" si="129"/>
        <v>-6090500977.6306858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-6090500977.6306858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-25377087.406794526</v>
      </c>
      <c r="L2336" s="444">
        <f t="shared" ca="1" si="129"/>
        <v>-6115878065.0374804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-6115878065.0374804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-25482825.2709895</v>
      </c>
      <c r="L2337" s="444">
        <f t="shared" ca="1" si="129"/>
        <v>-6141360890.3084698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-6141360890.3084698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-25589003.709618624</v>
      </c>
      <c r="L2338" s="444">
        <f t="shared" ca="1" si="129"/>
        <v>-6166949894.0180883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-6166949894.0180883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-25695624.5584087</v>
      </c>
      <c r="L2339" s="444">
        <f t="shared" ca="1" si="129"/>
        <v>-6192645518.5764971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-6192645518.5764971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-25802689.660735406</v>
      </c>
      <c r="L2340" s="444">
        <f t="shared" ca="1" si="129"/>
        <v>-6218448208.2372322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-6218448208.2372322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-25910200.867655136</v>
      </c>
      <c r="L2341" s="444">
        <f t="shared" ca="1" si="129"/>
        <v>-6244358409.104887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-6244358409.104887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-26018160.03793703</v>
      </c>
      <c r="L2342" s="444">
        <f t="shared" ca="1" si="129"/>
        <v>-6270376569.1428242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-6270376569.1428242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-26126569.038095102</v>
      </c>
      <c r="L2343" s="444">
        <f t="shared" ca="1" si="129"/>
        <v>-6296503138.1809196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-6296503138.1809196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-26235429.742420498</v>
      </c>
      <c r="L2344" s="444">
        <f t="shared" ca="1" si="129"/>
        <v>-6322738567.9233398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-6322738567.9233398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-26344744.033013918</v>
      </c>
      <c r="L2345" s="444">
        <f t="shared" ca="1" si="129"/>
        <v>-6349083311.9563541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-6349083311.9563541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-26454513.799818143</v>
      </c>
      <c r="L2346" s="444">
        <f t="shared" ca="1" si="129"/>
        <v>-6375537825.7561722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-6375537825.7561722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-26564740.940650716</v>
      </c>
      <c r="L2347" s="444">
        <f t="shared" ca="1" si="129"/>
        <v>-6402102566.6968231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-6402102566.6968231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-26675427.361236762</v>
      </c>
      <c r="L2348" s="444">
        <f t="shared" ca="1" si="129"/>
        <v>-6428777994.0580597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-6428777994.0580597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-26786574.975241914</v>
      </c>
      <c r="L2349" s="444">
        <f t="shared" ca="1" si="129"/>
        <v>-6455564569.0333014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-6455564569.0333014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-26898185.704305422</v>
      </c>
      <c r="L2350" s="444">
        <f t="shared" ca="1" si="129"/>
        <v>-6482462754.737607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-6482462754.737607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-27010261.478073362</v>
      </c>
      <c r="L2351" s="444">
        <f t="shared" ca="1" si="129"/>
        <v>-6509473016.2156801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-6509473016.2156801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-27122804.234232001</v>
      </c>
      <c r="L2352" s="444">
        <f t="shared" ca="1" si="129"/>
        <v>-6536595820.4499121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-6536595820.4499121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-27235815.918541301</v>
      </c>
      <c r="L2353" s="444">
        <f t="shared" ca="1" si="129"/>
        <v>-6563831636.368453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-6563831636.368453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-27349298.484868553</v>
      </c>
      <c r="L2354" s="444">
        <f t="shared" ca="1" si="129"/>
        <v>-6591180934.853322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-6591180934.853322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-27463253.895222176</v>
      </c>
      <c r="L2355" s="444">
        <f t="shared" ca="1" si="129"/>
        <v>-6618644188.7485437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-6618644188.7485437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-27577684.119785599</v>
      </c>
      <c r="L2356" s="444">
        <f t="shared" ca="1" si="129"/>
        <v>-6646221872.868329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-6646221872.868329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-27692591.136951372</v>
      </c>
      <c r="L2357" s="444">
        <f t="shared" ca="1" si="129"/>
        <v>-6673914464.0052805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-6673914464.0052805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-27807976.933355335</v>
      </c>
      <c r="L2358" s="444">
        <f t="shared" ca="1" si="129"/>
        <v>-6701722440.9386358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-6701722440.9386358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-27923843.503910981</v>
      </c>
      <c r="L2359" s="444">
        <f t="shared" ca="1" si="129"/>
        <v>-6729646284.4425468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-6729646284.4425468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-28040192.851843946</v>
      </c>
      <c r="L2360" s="444">
        <f t="shared" ca="1" si="129"/>
        <v>-6757686477.2943907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-6757686477.2943907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-28157026.988726631</v>
      </c>
      <c r="L2361" s="444">
        <f t="shared" ca="1" si="129"/>
        <v>-6785843504.2831173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-6785843504.2831173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-28274347.934512988</v>
      </c>
      <c r="L2362" s="444">
        <f t="shared" ca="1" si="129"/>
        <v>-6814117852.2176304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-6814117852.2176304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-28392157.71757346</v>
      </c>
      <c r="L2363" s="444">
        <f t="shared" ca="1" si="129"/>
        <v>-6842510009.9352036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-6842510009.9352036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-28510458.374730013</v>
      </c>
      <c r="L2364" s="444">
        <f t="shared" ca="1" si="129"/>
        <v>-6871020468.3099337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-6871020468.3099337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-28629251.951291386</v>
      </c>
      <c r="L2365" s="444">
        <f t="shared" ca="1" si="129"/>
        <v>-6899649720.2612247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-6899649720.2612247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-28748540.501088437</v>
      </c>
      <c r="L2366" s="444">
        <f t="shared" ca="1" si="129"/>
        <v>-6928398260.7623129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-6928398260.7623129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-28868326.086509638</v>
      </c>
      <c r="L2367" s="444">
        <f t="shared" ca="1" si="129"/>
        <v>-6957266586.8488226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-6957266586.8488226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-28988610.778536759</v>
      </c>
      <c r="L2368" s="444">
        <f t="shared" ca="1" si="129"/>
        <v>-6986255197.6273594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-6986255197.6273594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-29109396.65678066</v>
      </c>
      <c r="L2369" s="444">
        <f t="shared" ca="1" si="129"/>
        <v>-7015364594.2841396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-7015364594.2841396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-29230685.809517249</v>
      </c>
      <c r="L2370" s="444">
        <f t="shared" ca="1" si="129"/>
        <v>-7044595280.0936565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-7044595280.0936565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-29352480.333723564</v>
      </c>
      <c r="L2371" s="444">
        <f t="shared" ca="1" si="129"/>
        <v>-7073947760.4273806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-7073947760.4273806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-29474782.335114084</v>
      </c>
      <c r="L2372" s="444">
        <f t="shared" ca="1" si="129"/>
        <v>-7103422542.762495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-7103422542.762495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-29597593.928177062</v>
      </c>
      <c r="L2373" s="444">
        <f t="shared" ca="1" si="129"/>
        <v>-7133020136.6906719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-7133020136.6906719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-29720917.236211129</v>
      </c>
      <c r="L2374" s="444">
        <f t="shared" ca="1" si="129"/>
        <v>-7162741053.9268827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-7162741053.9268827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-29844754.391362011</v>
      </c>
      <c r="L2375" s="444">
        <f t="shared" ca="1" si="129"/>
        <v>-7192585808.3182449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-7192585808.3182449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-29969107.534659352</v>
      </c>
      <c r="L2376" s="444">
        <f t="shared" ca="1" si="129"/>
        <v>-7222554915.8529043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-7222554915.8529043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-30093978.816053767</v>
      </c>
      <c r="L2377" s="444">
        <f t="shared" ca="1" si="129"/>
        <v>-7252648894.6689577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-7252648894.6689577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-30219370.394453991</v>
      </c>
      <c r="L2378" s="444">
        <f t="shared" ca="1" si="129"/>
        <v>-7282868265.0634117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-7282868265.0634117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-30345284.437764216</v>
      </c>
      <c r="L2379" s="444">
        <f t="shared" ca="1" si="129"/>
        <v>-7313213549.5011759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-7313213549.5011759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-30471723.12292156</v>
      </c>
      <c r="L2380" s="444">
        <f t="shared" ca="1" si="129"/>
        <v>-7343685272.6240978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-7343685272.6240978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-30598688.635933742</v>
      </c>
      <c r="L2381" s="444">
        <f t="shared" ca="1" si="129"/>
        <v>-7374283961.2600317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-7374283961.2600317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-30726183.171916798</v>
      </c>
      <c r="L2382" s="444">
        <f t="shared" ca="1" si="129"/>
        <v>-7405010144.4319487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-7405010144.4319487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-30854208.935133118</v>
      </c>
      <c r="L2383" s="444">
        <f t="shared" ca="1" si="129"/>
        <v>-7435864353.3670816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-7435864353.3670816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-30982768.139029503</v>
      </c>
      <c r="L2384" s="444">
        <f t="shared" ca="1" si="129"/>
        <v>-7466847121.5061111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-7466847121.5061111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-31111863.006275464</v>
      </c>
      <c r="L2385" s="444">
        <f t="shared" ca="1" si="129"/>
        <v>-7497958984.5123863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-7497958984.5123863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-31241495.768801611</v>
      </c>
      <c r="L2386" s="444">
        <f t="shared" ca="1" si="129"/>
        <v>-7529200480.281188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-7529200480.281188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-31371668.667838283</v>
      </c>
      <c r="L2387" s="444">
        <f t="shared" ca="1" si="129"/>
        <v>-7560572148.9490261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-7560572148.9490261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-31502383.953954279</v>
      </c>
      <c r="L2388" s="444">
        <f t="shared" ca="1" si="129"/>
        <v>-7592074532.9029808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-7592074532.9029808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-31633643.887095753</v>
      </c>
      <c r="L2389" s="444">
        <f t="shared" ca="1" si="129"/>
        <v>-7623708176.7900763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-7623708176.7900763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-31765450.736625317</v>
      </c>
      <c r="L2390" s="444">
        <f t="shared" ca="1" si="129"/>
        <v>-7655473627.5267019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-7655473627.5267019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-31897806.781361256</v>
      </c>
      <c r="L2391" s="444">
        <f t="shared" ca="1" si="129"/>
        <v>-7687371434.3080635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-7687371434.3080635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-32030714.309616931</v>
      </c>
      <c r="L2392" s="444">
        <f t="shared" ca="1" si="129"/>
        <v>-7719402148.6176805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-7719402148.6176805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-32164175.619240332</v>
      </c>
      <c r="L2393" s="444">
        <f t="shared" ca="1" si="129"/>
        <v>-7751566324.2369213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-7751566324.2369213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-32298193.017653834</v>
      </c>
      <c r="L2394" s="444">
        <f t="shared" ca="1" si="129"/>
        <v>-7783864517.2545748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-7783864517.2545748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-32432768.821894061</v>
      </c>
      <c r="L2395" s="444">
        <f t="shared" ca="1" si="129"/>
        <v>-7816297286.0764685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-7816297286.0764685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-32567905.358651947</v>
      </c>
      <c r="L2396" s="444">
        <f t="shared" ca="1" si="129"/>
        <v>-7848865191.4351206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-7848865191.4351206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-32703604.964313</v>
      </c>
      <c r="L2397" s="444">
        <f t="shared" ca="1" si="129"/>
        <v>-7881568796.3994331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-7881568796.3994331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-32839869.984997638</v>
      </c>
      <c r="L2398" s="444">
        <f t="shared" ca="1" si="129"/>
        <v>-7914408666.3844309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-7914408666.3844309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-32976702.776601799</v>
      </c>
      <c r="L2399" s="444">
        <f t="shared" ca="1" si="129"/>
        <v>-7947385369.1610327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-7947385369.1610327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-33114105.704837635</v>
      </c>
      <c r="L2400" s="444">
        <f t="shared" ca="1" si="129"/>
        <v>-7980499474.8658705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-7980499474.8658705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-33252081.14527446</v>
      </c>
      <c r="L2401" s="444">
        <f t="shared" ca="1" si="129"/>
        <v>-8013751556.0111446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-8013751556.0111446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-33390631.483379774</v>
      </c>
      <c r="L2402" s="444">
        <f t="shared" ca="1" si="129"/>
        <v>-8047142187.494524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-8047142187.494524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-33529759.114560511</v>
      </c>
      <c r="L2403" s="444">
        <f t="shared" ca="1" si="129"/>
        <v>-8080671946.6090841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-8080671946.6090841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-33669466.444204509</v>
      </c>
      <c r="L2404" s="444">
        <f t="shared" ca="1" si="129"/>
        <v>-8114341413.0532885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-8114341413.0532885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-33809755.887722038</v>
      </c>
      <c r="L2405" s="444">
        <f t="shared" ca="1" si="129"/>
        <v>-8148151168.9410105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-8148151168.9410105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-33950629.870587543</v>
      </c>
      <c r="L2406" s="444">
        <f t="shared" ca="1" si="129"/>
        <v>-8182101798.8115978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-8182101798.8115978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-34092090.82838165</v>
      </c>
      <c r="L2407" s="444">
        <f t="shared" ca="1" si="129"/>
        <v>-8216193889.6399794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-8216193889.6399794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-34234141.206833243</v>
      </c>
      <c r="L2408" s="444">
        <f t="shared" ca="1" si="129"/>
        <v>-8250428030.8468122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-8250428030.8468122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-34376783.461861715</v>
      </c>
      <c r="L2409" s="444">
        <f t="shared" ca="1" si="129"/>
        <v>-8284804814.3086739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-8284804814.3086739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-34520020.059619471</v>
      </c>
      <c r="L2410" s="444">
        <f t="shared" ca="1" si="129"/>
        <v>-8319324834.3682938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-8319324834.3682938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-34663853.47653456</v>
      </c>
      <c r="L2411" s="444">
        <f t="shared" ca="1" si="129"/>
        <v>-8353988687.8448286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-8353988687.8448286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-34808286.199353449</v>
      </c>
      <c r="L2412" s="444">
        <f t="shared" ca="1" si="129"/>
        <v>-8388796974.0441818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-8388796974.0441818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-34953320.72518409</v>
      </c>
      <c r="L2413" s="444">
        <f t="shared" ca="1" si="129"/>
        <v>-8423750294.7693663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-8423750294.7693663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-35098959.561539032</v>
      </c>
      <c r="L2414" s="444">
        <f t="shared" ca="1" si="129"/>
        <v>-8458849254.330905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-8458849254.330905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-35245205.226378769</v>
      </c>
      <c r="L2415" s="444">
        <f t="shared" ca="1" si="129"/>
        <v>-8494094459.5572834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-8494094459.5572834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-35392060.248155348</v>
      </c>
      <c r="L2416" s="444">
        <f t="shared" ca="1" si="129"/>
        <v>-8529486519.805439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-8529486519.805439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-35539527.165855996</v>
      </c>
      <c r="L2417" s="444">
        <f t="shared" ca="1" si="129"/>
        <v>-8565026046.9712954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-8565026046.9712954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-35687608.529047064</v>
      </c>
      <c r="L2418" s="444">
        <f t="shared" ca="1" si="129"/>
        <v>-8600713655.5003433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-8600713655.5003433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-35836306.897918098</v>
      </c>
      <c r="L2419" s="444">
        <f t="shared" ca="1" si="129"/>
        <v>-8636549962.398262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-8636549962.398262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-35985624.843326092</v>
      </c>
      <c r="L2420" s="444">
        <f t="shared" ca="1" si="129"/>
        <v>-8672535587.2415886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-8672535587.2415886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-36135564.946839951</v>
      </c>
      <c r="L2421" s="444">
        <f t="shared" ca="1" si="129"/>
        <v>-8708671152.1884289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-8708671152.1884289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-36286129.800785117</v>
      </c>
      <c r="L2422" s="444">
        <f t="shared" ca="1" si="129"/>
        <v>-8744957281.9892139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-8744957281.9892139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-36437322.008288391</v>
      </c>
      <c r="L2423" s="444">
        <f t="shared" ca="1" si="129"/>
        <v>-8781394603.9975033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-8781394603.9975033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-36589144.183322929</v>
      </c>
      <c r="L2424" s="444">
        <f t="shared" ca="1" si="129"/>
        <v>-8817983748.1808262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-8817983748.1808262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-36741598.950753443</v>
      </c>
      <c r="L2425" s="444">
        <f t="shared" ca="1" si="129"/>
        <v>-8854725347.1315804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-8854725347.1315804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-36894688.946381584</v>
      </c>
      <c r="L2426" s="444">
        <f t="shared" ca="1" si="129"/>
        <v>-8891620036.0779629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-8891620036.0779629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-37048416.816991508</v>
      </c>
      <c r="L2427" s="444">
        <f t="shared" ca="1" si="129"/>
        <v>-8928668452.8949547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-8928668452.8949547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-37202785.220395647</v>
      </c>
      <c r="L2428" s="444">
        <f t="shared" ca="1" si="129"/>
        <v>-8965871238.1153507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-8965871238.1153507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-37357796.825480625</v>
      </c>
      <c r="L2429" s="444">
        <f t="shared" ca="1" si="129"/>
        <v>-9003229034.9408321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-9003229034.9408321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-37513454.312253468</v>
      </c>
      <c r="L2430" s="444">
        <f t="shared" ca="1" si="129"/>
        <v>-9040742489.2530861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-9040742489.2530861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-37669760.371887855</v>
      </c>
      <c r="L2431" s="444">
        <f t="shared" ca="1" si="129"/>
        <v>-9078412249.6249733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-9078412249.6249733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-37826717.706770718</v>
      </c>
      <c r="L2432" s="444">
        <f t="shared" ca="1" si="129"/>
        <v>-9116238967.3317432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-9116238967.3317432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-37984329.03054893</v>
      </c>
      <c r="L2433" s="444">
        <f t="shared" ca="1" si="129"/>
        <v>-9154223296.3622913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-9154223296.3622913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-38142597.06817621</v>
      </c>
      <c r="L2434" s="444">
        <f t="shared" ca="1" si="129"/>
        <v>-9192365893.4304676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-9192365893.4304676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-38301524.555960283</v>
      </c>
      <c r="L2435" s="444">
        <f t="shared" ca="1" si="129"/>
        <v>-9230667417.9864273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-9230667417.9864273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-38461114.24161011</v>
      </c>
      <c r="L2436" s="444">
        <f t="shared" ca="1" si="129"/>
        <v>-9269128532.2280369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-9269128532.2280369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-38621368.884283483</v>
      </c>
      <c r="L2437" s="444">
        <f t="shared" ca="1" si="129"/>
        <v>-9307749901.1123199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-9307749901.1123199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-38782291.254634663</v>
      </c>
      <c r="L2438" s="444">
        <f t="shared" ca="1" si="129"/>
        <v>-9346532192.3669548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-9346532192.3669548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-38943884.134862311</v>
      </c>
      <c r="L2439" s="444">
        <f t="shared" ca="1" si="129"/>
        <v>-9385476076.5018177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-9385476076.5018177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-39106150.318757571</v>
      </c>
      <c r="L2440" s="444">
        <f t="shared" ca="1" si="129"/>
        <v>-9424582226.8205757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-9424582226.8205757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-39269092.611752398</v>
      </c>
      <c r="L2441" s="444">
        <f t="shared" ca="1" si="129"/>
        <v>-9463851319.4323273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-9463851319.4323273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-39432713.83096803</v>
      </c>
      <c r="L2442" s="444">
        <f t="shared" ca="1" si="129"/>
        <v>-9503284033.2632961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-9503284033.2632961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-39597016.805263735</v>
      </c>
      <c r="L2443" s="444">
        <f t="shared" ca="1" si="129"/>
        <v>-9542881050.0685596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-9542881050.0685596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-39762004.375285663</v>
      </c>
      <c r="L2444" s="444">
        <f t="shared" ca="1" si="129"/>
        <v>-9582643054.4438457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-9582643054.4438457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-39927679.393516026</v>
      </c>
      <c r="L2445" s="444">
        <f t="shared" ca="1" si="129"/>
        <v>-9622570733.8373623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-9622570733.8373623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-40094044.724322341</v>
      </c>
      <c r="L2446" s="444">
        <f t="shared" ca="1" si="129"/>
        <v>-9662664778.5616856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-9662664778.5616856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-40261103.244007021</v>
      </c>
      <c r="L2447" s="444">
        <f t="shared" ca="1" si="129"/>
        <v>-9702925881.8056927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-9702925881.8056927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-40428857.840857051</v>
      </c>
      <c r="L2448" s="444">
        <f t="shared" ca="1" si="129"/>
        <v>-9743354739.6465492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-9743354739.6465492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-40597311.415193953</v>
      </c>
      <c r="L2449" s="444">
        <f t="shared" ca="1" si="129"/>
        <v>-9783952051.0617428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-9783952051.0617428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-40766466.879423931</v>
      </c>
      <c r="L2450" s="444">
        <f t="shared" ca="1" si="129"/>
        <v>-9824718517.9411659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-9824718517.9411659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-40936327.158088192</v>
      </c>
      <c r="L2451" s="444">
        <f t="shared" ca="1" si="129"/>
        <v>-9865654845.0992546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-9865654845.0992546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-41106895.187913559</v>
      </c>
      <c r="L2452" s="444">
        <f t="shared" ca="1" si="129"/>
        <v>-9906761740.2871685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-9906761740.2871685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-41278173.917863205</v>
      </c>
      <c r="L2453" s="444">
        <f t="shared" ca="1" si="129"/>
        <v>-9948039914.2050323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-9948039914.2050323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-41450166.309187636</v>
      </c>
      <c r="L2454" s="444">
        <f t="shared" ca="1" si="129"/>
        <v>-9989490080.5142193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-9989490080.5142193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-41622875.335475914</v>
      </c>
      <c r="L2455" s="444">
        <f t="shared" ca="1" si="129"/>
        <v>-10031112955.849695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-10031112955.849695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-41796303.982707061</v>
      </c>
      <c r="L2456" s="444">
        <f t="shared" ca="1" si="129"/>
        <v>-10072909259.832403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-10072909259.832403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-41970455.249301679</v>
      </c>
      <c r="L2457" s="444">
        <f t="shared" ca="1" si="129"/>
        <v>-10114879715.081705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-10114879715.081705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-42145332.146173768</v>
      </c>
      <c r="L2458" s="444">
        <f t="shared" ca="1" si="129"/>
        <v>-10157025047.227879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-10157025047.227879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-42320937.696782827</v>
      </c>
      <c r="L2459" s="444">
        <f t="shared" ca="1" si="129"/>
        <v>-10199345984.924662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-10199345984.924662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-42497274.937186092</v>
      </c>
      <c r="L2460" s="444">
        <f t="shared" ca="1" si="129"/>
        <v>-10241843259.861847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-10241843259.861847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-42674346.916091025</v>
      </c>
      <c r="L2461" s="444">
        <f t="shared" ca="1" si="129"/>
        <v>-10284517606.777939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-10284517606.777939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-42852156.694908075</v>
      </c>
      <c r="L2462" s="444">
        <f t="shared" ca="1" si="129"/>
        <v>-10327369763.472847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-10327369763.472847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-43030707.347803526</v>
      </c>
      <c r="L2463" s="444">
        <f t="shared" ca="1" si="129"/>
        <v>-10370400470.82065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-10370400470.82065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-43210001.961752705</v>
      </c>
      <c r="L2464" s="444">
        <f t="shared" ca="1" si="129"/>
        <v>-10413610472.782402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-10413610472.782402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-43390043.636593342</v>
      </c>
      <c r="L2465" s="444">
        <f t="shared" ca="1" si="129"/>
        <v>-10457000516.418995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-10457000516.418995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-43570835.485079147</v>
      </c>
      <c r="L2466" s="444">
        <f t="shared" ca="1" si="129"/>
        <v>-10500571351.904074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-10500571351.904074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-43752380.632933639</v>
      </c>
      <c r="L2467" s="444">
        <f t="shared" ca="1" si="129"/>
        <v>-10544323732.537008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-10544323732.537008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-43934682.218904197</v>
      </c>
      <c r="L2468" s="444">
        <f t="shared" ca="1" si="129"/>
        <v>-10588258414.755913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-10588258414.755913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-44117743.394816302</v>
      </c>
      <c r="L2469" s="444">
        <f t="shared" ca="1" si="129"/>
        <v>-10632376158.150728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-10632376158.150728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-44301567.325628035</v>
      </c>
      <c r="L2470" s="444">
        <f t="shared" ca="1" si="129"/>
        <v>-10676677725.476357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-10676677725.476357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-44486157.18948482</v>
      </c>
      <c r="L2471" s="444">
        <f t="shared" ca="1" si="129"/>
        <v>-10721163882.665842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-10721163882.665842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-44671516.17777434</v>
      </c>
      <c r="L2472" s="444">
        <f t="shared" ca="1" si="129"/>
        <v>-10765835398.843616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-10765835398.843616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-44857647.495181732</v>
      </c>
      <c r="L2473" s="444">
        <f t="shared" ca="1" si="129"/>
        <v>-10810693046.338799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-10810693046.338799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-45044554.359744996</v>
      </c>
      <c r="L2474" s="444">
        <f t="shared" ca="1" si="129"/>
        <v>-10855737600.698544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-10855737600.698544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-45232240.002910599</v>
      </c>
      <c r="L2475" s="444">
        <f t="shared" ca="1" si="129"/>
        <v>-10900969840.701454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-10900969840.701454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-45420707.669589393</v>
      </c>
      <c r="L2476" s="444">
        <f t="shared" ca="1" si="129"/>
        <v>-10946390548.371044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-10946390548.371044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-45609960.618212685</v>
      </c>
      <c r="L2477" s="444">
        <f t="shared" ca="1" si="129"/>
        <v>-10992000508.989256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-10992000508.989256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-45800002.120788567</v>
      </c>
      <c r="L2478" s="444">
        <f t="shared" ca="1" si="129"/>
        <v>-11037800511.110044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-11037800511.110044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-45990835.462958515</v>
      </c>
      <c r="L2479" s="444">
        <f t="shared" ca="1" si="129"/>
        <v>-11083791346.573004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-11083791346.573004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-46182463.944054179</v>
      </c>
      <c r="L2480" s="444">
        <f t="shared" ca="1" si="129"/>
        <v>-11129973810.517057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-11129973810.517057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-46374890.877154402</v>
      </c>
      <c r="L2481" s="444">
        <f t="shared" ca="1" si="129"/>
        <v>-11176348701.394213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-11176348701.394213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-46568119.589142554</v>
      </c>
      <c r="L2482" s="444">
        <f t="shared" ca="1" si="129"/>
        <v>-11222916820.983355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-11222916820.983355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-46762153.420763977</v>
      </c>
      <c r="L2483" s="444">
        <f t="shared" ca="1" si="129"/>
        <v>-11269678974.404119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-11269678974.404119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-46956995.726683833</v>
      </c>
      <c r="L2484" s="444">
        <f t="shared" ca="1" si="129"/>
        <v>-11316635970.130804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-11316635970.130804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-47152649.875545017</v>
      </c>
      <c r="L2485" s="444">
        <f t="shared" ca="1" si="129"/>
        <v>-11363788620.00635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-11363788620.00635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-47349119.250026457</v>
      </c>
      <c r="L2486" s="444">
        <f t="shared" ca="1" si="129"/>
        <v>-11411137739.256376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-11411137739.256376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-47546407.246901564</v>
      </c>
      <c r="L2487" s="444">
        <f t="shared" ca="1" si="129"/>
        <v>-11458684146.503279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-11458684146.503279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-47744517.277096994</v>
      </c>
      <c r="L2488" s="444">
        <f t="shared" ca="1" si="129"/>
        <v>-11506428663.780376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-11506428663.780376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-47943452.76575157</v>
      </c>
      <c r="L2489" s="444">
        <f t="shared" ca="1" si="129"/>
        <v>-11554372116.546127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-11554372116.546127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-48143217.152275532</v>
      </c>
      <c r="L2490" s="444">
        <f t="shared" ca="1" si="129"/>
        <v>-11602515333.698402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-11602515333.698402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-48343813.890410006</v>
      </c>
      <c r="L2491" s="444">
        <f t="shared" ca="1" si="129"/>
        <v>-11650859147.588812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-11650859147.588812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-48545246.448286712</v>
      </c>
      <c r="L2492" s="444">
        <f t="shared" ca="1" si="129"/>
        <v>-11699404394.037098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-11699404394.037098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-48747518.308487907</v>
      </c>
      <c r="L2493" s="444">
        <f t="shared" ca="1" si="129"/>
        <v>-11748151912.345587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-11748151912.345587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-48950632.968106613</v>
      </c>
      <c r="L2494" s="444">
        <f t="shared" ca="1" si="129"/>
        <v>-11797102545.313694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-11797102545.313694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-49154593.938807055</v>
      </c>
      <c r="L2495" s="444">
        <f t="shared" ca="1" si="129"/>
        <v>-11846257139.252501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-11846257139.252501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-49359404.746885419</v>
      </c>
      <c r="L2496" s="444">
        <f t="shared" ca="1" si="129"/>
        <v>-11895616543.999386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-11895616543.999386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-49565068.933330774</v>
      </c>
      <c r="L2497" s="444">
        <f t="shared" ca="1" si="129"/>
        <v>-11945181612.932716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-11945181612.932716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-49771590.053886317</v>
      </c>
      <c r="L2498" s="444">
        <f t="shared" ca="1" si="129"/>
        <v>-11994953202.986603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-11994953202.986603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-49978971.679110847</v>
      </c>
      <c r="L2499" s="444">
        <f t="shared" ca="1" si="129"/>
        <v>-12044932174.665714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-12044932174.665714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-50187217.394440472</v>
      </c>
      <c r="L2500" s="444">
        <f t="shared" ca="1" si="129"/>
        <v>-12095119392.060154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-12095119392.060154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-50396330.800250642</v>
      </c>
      <c r="L2501" s="444">
        <f t="shared" ca="1" si="129"/>
        <v>-12145515722.860405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-12145515722.860405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-50606315.511918351</v>
      </c>
      <c r="L2502" s="444">
        <f t="shared" ca="1" si="129"/>
        <v>-12196122038.372324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-12196122038.372324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-50817175.159884684</v>
      </c>
      <c r="L2503" s="444">
        <f t="shared" ca="1" si="129"/>
        <v>-12246939213.532209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-12246939213.532209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-51028913.389717542</v>
      </c>
      <c r="L2504" s="444">
        <f t="shared" ca="1" si="129"/>
        <v>-12297968126.921926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-12297968126.921926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-51241533.86217469</v>
      </c>
      <c r="L2505" s="444">
        <f t="shared" ca="1" si="129"/>
        <v>-12349209660.784101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-12349209660.784101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-51455040.253267087</v>
      </c>
      <c r="L2506" s="444">
        <f t="shared" ca="1" si="129"/>
        <v>-12400664701.037369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-12400664701.037369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-51669436.254322372</v>
      </c>
      <c r="L2507" s="444">
        <f t="shared" ca="1" si="129"/>
        <v>-12452334137.291691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-12452334137.291691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-51884725.572048709</v>
      </c>
      <c r="L2508" s="444">
        <f t="shared" ca="1" si="129"/>
        <v>-12504218862.863739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-12504218862.863739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-52100911.928598911</v>
      </c>
      <c r="L2509" s="444">
        <f t="shared" ca="1" si="129"/>
        <v>-12556319774.792337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-12556319774.792337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-52317999.061634742</v>
      </c>
      <c r="L2510" s="444">
        <f t="shared" ca="1" si="129"/>
        <v>-12608637773.853971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-12608637773.853971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-52535990.72439155</v>
      </c>
      <c r="L2511" s="444">
        <f t="shared" ca="1" si="129"/>
        <v>-12661173764.578363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-12661173764.578363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-52754890.685743183</v>
      </c>
      <c r="L2512" s="444">
        <f t="shared" ca="1" si="129"/>
        <v>-12713928655.264107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-12713928655.264107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-52974702.730267107</v>
      </c>
      <c r="L2513" s="444">
        <f t="shared" ca="1" si="129"/>
        <v>-12766903357.994373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-12766903357.994373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-53195430.658309892</v>
      </c>
      <c r="L2514" s="444">
        <f t="shared" ca="1" si="129"/>
        <v>-12820098788.652683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-12820098788.652683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-53417078.286052845</v>
      </c>
      <c r="L2515" s="444">
        <f t="shared" ca="1" si="129"/>
        <v>-12873515866.938736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-12873515866.938736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-53639649.445578068</v>
      </c>
      <c r="L2516" s="444">
        <f t="shared" ca="1" si="129"/>
        <v>-12927155516.384314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-12927155516.384314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-53863147.984934635</v>
      </c>
      <c r="L2517" s="444">
        <f t="shared" ca="1" si="129"/>
        <v>-12981018664.369247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-12981018664.369247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-54087577.768205196</v>
      </c>
      <c r="L2518" s="444">
        <f t="shared" ca="1" si="129"/>
        <v>-13035106242.137453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-13035106242.137453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-54312942.675572723</v>
      </c>
      <c r="L2519" s="444">
        <f t="shared" ca="1" si="129"/>
        <v>-13089419184.813026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-13089419184.813026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-54539246.603387609</v>
      </c>
      <c r="L2520" s="444">
        <f t="shared" ca="1" si="129"/>
        <v>-13143958431.416414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-13143958431.416414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-54766493.46423506</v>
      </c>
      <c r="L2521" s="444">
        <f t="shared" ca="1" si="129"/>
        <v>-13198724924.88065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-13198724924.88065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-54994687.187002704</v>
      </c>
      <c r="L2522" s="444">
        <f t="shared" ca="1" si="129"/>
        <v>-13253719612.067652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-13253719612.067652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-55223831.716948546</v>
      </c>
      <c r="L2523" s="444">
        <f t="shared" ca="1" si="129"/>
        <v>-13308943443.784601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-13308943443.784601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-55453931.015769169</v>
      </c>
      <c r="L2524" s="444">
        <f t="shared" ca="1" si="129"/>
        <v>-13364397374.800371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-13364397374.800371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-55684989.06166821</v>
      </c>
      <c r="L2525" s="444">
        <f t="shared" ca="1" si="129"/>
        <v>-13420082363.86204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-13420082363.86204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-55917009.849425167</v>
      </c>
      <c r="L2526" s="444">
        <f t="shared" ca="1" si="129"/>
        <v>-13475999373.711464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-13475999373.711464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-56149997.390464433</v>
      </c>
      <c r="L2527" s="444">
        <f t="shared" ca="1" si="129"/>
        <v>-13532149371.101929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-13532149371.101929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-56383955.712924697</v>
      </c>
      <c r="L2528" s="444">
        <f t="shared" ca="1" si="129"/>
        <v>-13588533326.814854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-13588533326.814854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-56618888.861728556</v>
      </c>
      <c r="L2529" s="444">
        <f t="shared" ca="1" si="129"/>
        <v>-13645152215.676582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-13645152215.676582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-56854800.898652434</v>
      </c>
      <c r="L2530" s="444">
        <f t="shared" ca="1" si="129"/>
        <v>-13702007016.575235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-13702007016.575235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-57091695.902396813</v>
      </c>
      <c r="L2531" s="444">
        <f t="shared" ca="1" si="129"/>
        <v>-13759098712.477633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-13759098712.477633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-57329577.968656801</v>
      </c>
      <c r="L2532" s="444">
        <f t="shared" ca="1" si="129"/>
        <v>-13816428290.446289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-13816428290.446289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-57568451.210192867</v>
      </c>
      <c r="L2533" s="444">
        <f t="shared" ca="1" si="129"/>
        <v>-13873996741.656483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-13873996741.656483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-57808319.756902009</v>
      </c>
      <c r="L2534" s="444">
        <f t="shared" ca="1" si="129"/>
        <v>-13931805061.413385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-13931805061.413385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-58049187.755889103</v>
      </c>
      <c r="L2535" s="444">
        <f t="shared" ca="1" si="129"/>
        <v>-13989854249.169275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-13989854249.169275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-58291059.371538647</v>
      </c>
      <c r="L2536" s="444">
        <f t="shared" ca="1" si="129"/>
        <v>-14048145308.540813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-14048145308.540813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-58533938.78558673</v>
      </c>
      <c r="L2537" s="444">
        <f t="shared" ca="1" si="129"/>
        <v>-14106679247.326401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-14106679247.326401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-58777830.197193347</v>
      </c>
      <c r="L2538" s="444">
        <f t="shared" ca="1" si="129"/>
        <v>-14165457077.523594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-14165457077.523594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-59022737.823014982</v>
      </c>
      <c r="L2539" s="444">
        <f t="shared" ca="1" si="129"/>
        <v>-14224479815.346609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-14224479815.346609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-59268665.897277527</v>
      </c>
      <c r="L2540" s="444">
        <f t="shared" ca="1" si="129"/>
        <v>-14283748481.243887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-14283748481.243887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-59515618.671849526</v>
      </c>
      <c r="L2541" s="444">
        <f t="shared" ca="1" si="129"/>
        <v>-14343264099.915737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-14343264099.915737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-59763600.416315563</v>
      </c>
      <c r="L2542" s="444">
        <f t="shared" ca="1" si="129"/>
        <v>-14403027700.332052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-14403027700.332052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-60012615.418050215</v>
      </c>
      <c r="L2543" s="444">
        <f t="shared" ca="1" si="129"/>
        <v>-14463040315.750103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-14463040315.750103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-60262667.982292093</v>
      </c>
      <c r="L2544" s="444">
        <f t="shared" ca="1" si="129"/>
        <v>-14523302983.732395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-14523302983.732395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-60513762.432218313</v>
      </c>
      <c r="L2545" s="444">
        <f t="shared" ca="1" si="129"/>
        <v>-14583816746.164614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-14583816746.164614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-60765903.10901922</v>
      </c>
      <c r="L2546" s="444">
        <f t="shared" ca="1" si="129"/>
        <v>-14644582649.273632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-14644582649.273632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-61019094.371973455</v>
      </c>
      <c r="L2547" s="444">
        <f t="shared" ca="1" si="129"/>
        <v>-14705601743.645605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-14705601743.645605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-61273340.598523349</v>
      </c>
      <c r="L2548" s="444">
        <f t="shared" ca="1" si="129"/>
        <v>-14766875084.244129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-14766875084.244129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-61528646.184350535</v>
      </c>
      <c r="L2549" s="444">
        <f t="shared" ca="1" si="129"/>
        <v>-14828403730.42848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-14828403730.42848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-61785015.543452002</v>
      </c>
      <c r="L2550" s="444">
        <f t="shared" ca="1" si="129"/>
        <v>-14890188745.971931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-14890188745.971931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-62042453.108216383</v>
      </c>
      <c r="L2551" s="444">
        <f t="shared" ca="1" si="129"/>
        <v>-14952231199.080149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-14952231199.080149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-62300963.329500616</v>
      </c>
      <c r="L2552" s="444">
        <f t="shared" ca="1" si="129"/>
        <v>-15014532162.409649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-15014532162.409649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-62560550.676706873</v>
      </c>
      <c r="L2553" s="444">
        <f t="shared" ca="1" si="129"/>
        <v>-15077092713.086355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-15077092713.086355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-62821219.637859814</v>
      </c>
      <c r="L2554" s="444">
        <f t="shared" ca="1" si="129"/>
        <v>-15139913932.724215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-15139913932.724215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-63082974.719684228</v>
      </c>
      <c r="L2555" s="444">
        <f t="shared" ca="1" si="129"/>
        <v>-15202996907.443899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-15202996907.443899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-63345820.447682917</v>
      </c>
      <c r="L2556" s="444">
        <f t="shared" ca="1" si="129"/>
        <v>-15266342727.891582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-15266342727.891582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-63609761.366214924</v>
      </c>
      <c r="L2557" s="444">
        <f t="shared" ca="1" si="129"/>
        <v>-15329952489.257797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-15329952489.257797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-63874802.038574152</v>
      </c>
      <c r="L2558" s="444">
        <f t="shared" ref="L2558:L2812" ca="1" si="134">I2558-J2558+K2558</f>
        <v>-15393827291.296371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-15393827291.296371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-64140947.047068216</v>
      </c>
      <c r="L2559" s="444">
        <f t="shared" ca="1" si="134"/>
        <v>-15457968238.343439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-15457968238.343439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-64408200.993097655</v>
      </c>
      <c r="L2560" s="444">
        <f t="shared" ca="1" si="134"/>
        <v>-15522376439.336536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-15522376439.336536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-64676568.497235559</v>
      </c>
      <c r="L2561" s="444">
        <f t="shared" ca="1" si="134"/>
        <v>-15587053007.833773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-15587053007.833773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-64946054.199307375</v>
      </c>
      <c r="L2562" s="444">
        <f t="shared" ca="1" si="134"/>
        <v>-15651999062.033079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-15651999062.033079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-65216662.758471161</v>
      </c>
      <c r="L2563" s="444">
        <f t="shared" ca="1" si="134"/>
        <v>-15717215724.79155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-15717215724.79155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-65488398.85329812</v>
      </c>
      <c r="L2564" s="444">
        <f t="shared" ca="1" si="134"/>
        <v>-15782704123.644848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-15782704123.644848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-65761267.18185354</v>
      </c>
      <c r="L2565" s="444">
        <f t="shared" ca="1" si="134"/>
        <v>-15848465390.826702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-15848465390.826702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-66035272.461777933</v>
      </c>
      <c r="L2566" s="444">
        <f t="shared" ca="1" si="134"/>
        <v>-15914500663.288481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-15914500663.288481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-66310419.430368662</v>
      </c>
      <c r="L2567" s="444">
        <f t="shared" ca="1" si="134"/>
        <v>-15980811082.718849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-15980811082.718849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-66586712.844661869</v>
      </c>
      <c r="L2568" s="444">
        <f t="shared" ca="1" si="134"/>
        <v>-16047397795.563511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-16047397795.563511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-66864157.481514633</v>
      </c>
      <c r="L2569" s="444">
        <f t="shared" ca="1" si="134"/>
        <v>-16114261953.045025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-16114261953.045025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-67142758.137687609</v>
      </c>
      <c r="L2570" s="444">
        <f t="shared" ca="1" si="134"/>
        <v>-16181404711.182713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-16181404711.182713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-67422519.629927963</v>
      </c>
      <c r="L2571" s="444">
        <f t="shared" ca="1" si="134"/>
        <v>-16248827230.812641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-16248827230.812641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-67703446.795052677</v>
      </c>
      <c r="L2572" s="444">
        <f t="shared" ca="1" si="134"/>
        <v>-16316530677.607695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-16316530677.607695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-67985544.490032062</v>
      </c>
      <c r="L2573" s="444">
        <f t="shared" ca="1" si="134"/>
        <v>-16384516222.097727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-16384516222.097727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-68268817.592073858</v>
      </c>
      <c r="L2574" s="444">
        <f t="shared" ca="1" si="134"/>
        <v>-16452785039.6898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-16452785039.6898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-68553270.998707503</v>
      </c>
      <c r="L2575" s="444">
        <f t="shared" ca="1" si="134"/>
        <v>-16521338310.688507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-16521338310.688507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-68838909.627868772</v>
      </c>
      <c r="L2576" s="444">
        <f t="shared" ca="1" si="134"/>
        <v>-16590177220.316376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-16590177220.316376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-69125738.417984888</v>
      </c>
      <c r="L2577" s="444">
        <f t="shared" ca="1" si="134"/>
        <v>-16659302958.73436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-16659302958.73436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-69413762.328059837</v>
      </c>
      <c r="L2578" s="444">
        <f t="shared" ca="1" si="134"/>
        <v>-16728716721.06242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-16728716721.06242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-69702986.337760076</v>
      </c>
      <c r="L2579" s="444">
        <f t="shared" ca="1" si="134"/>
        <v>-16798419707.400181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-16798419707.400181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-69993415.44750075</v>
      </c>
      <c r="L2580" s="444">
        <f t="shared" ca="1" si="134"/>
        <v>-16868413122.847681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-16868413122.847681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-70285054.678532004</v>
      </c>
      <c r="L2581" s="444">
        <f t="shared" ca="1" si="134"/>
        <v>-16938698177.526213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-16938698177.526213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-70577909.073025897</v>
      </c>
      <c r="L2582" s="444">
        <f t="shared" ca="1" si="134"/>
        <v>-17009276086.599239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-17009276086.599239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-70871983.694163501</v>
      </c>
      <c r="L2583" s="444">
        <f t="shared" ca="1" si="134"/>
        <v>-17080148070.293404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-17080148070.293404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-71167283.626222521</v>
      </c>
      <c r="L2584" s="444">
        <f t="shared" ca="1" si="134"/>
        <v>-17151315353.919626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-17151315353.919626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-71463813.974665105</v>
      </c>
      <c r="L2585" s="444">
        <f t="shared" ca="1" si="134"/>
        <v>-17222779167.894291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-17222779167.894291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-71761579.866226211</v>
      </c>
      <c r="L2586" s="444">
        <f t="shared" ca="1" si="134"/>
        <v>-17294540747.760517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-17294540747.760517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-72060586.449002147</v>
      </c>
      <c r="L2587" s="444">
        <f t="shared" ca="1" si="134"/>
        <v>-17366601334.209518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-17366601334.209518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-72360838.892539665</v>
      </c>
      <c r="L2588" s="444">
        <f t="shared" ca="1" si="134"/>
        <v>-17438962173.102058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-17438962173.102058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-72662342.387925237</v>
      </c>
      <c r="L2589" s="444">
        <f t="shared" ca="1" si="134"/>
        <v>-17511624515.489983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-17511624515.489983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-72965102.147874922</v>
      </c>
      <c r="L2590" s="444">
        <f t="shared" ca="1" si="134"/>
        <v>-17584589617.637859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-17584589617.637859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-73269123.40682441</v>
      </c>
      <c r="L2591" s="444">
        <f t="shared" ca="1" si="134"/>
        <v>-17657858741.044685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-17657858741.044685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-73574411.421019524</v>
      </c>
      <c r="L2592" s="444">
        <f t="shared" ca="1" si="134"/>
        <v>-17731433152.465706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-17731433152.465706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-73880971.468607113</v>
      </c>
      <c r="L2593" s="444">
        <f t="shared" ca="1" si="134"/>
        <v>-17805314123.934315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-17805314123.934315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-74188808.849726304</v>
      </c>
      <c r="L2594" s="444">
        <f t="shared" ca="1" si="134"/>
        <v>-17879502932.784042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-17879502932.784042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-74497928.886600181</v>
      </c>
      <c r="L2595" s="444">
        <f t="shared" ca="1" si="134"/>
        <v>-17954000861.670643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-17954000861.670643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-74808336.923627675</v>
      </c>
      <c r="L2596" s="444">
        <f t="shared" ca="1" si="134"/>
        <v>-18028809198.594269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-18028809198.594269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-75120038.327476114</v>
      </c>
      <c r="L2597" s="444">
        <f t="shared" ca="1" si="134"/>
        <v>-18103929236.921745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-18103929236.921745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-75433038.487173945</v>
      </c>
      <c r="L2598" s="444">
        <f t="shared" ca="1" si="134"/>
        <v>-18179362275.40892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-18179362275.40892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-75747342.814203829</v>
      </c>
      <c r="L2599" s="444">
        <f t="shared" ca="1" si="134"/>
        <v>-18255109618.223125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-18255109618.223125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-76062956.742596358</v>
      </c>
      <c r="L2600" s="444">
        <f t="shared" ca="1" si="134"/>
        <v>-18331172574.965721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-18331172574.965721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-76379885.729023844</v>
      </c>
      <c r="L2601" s="444">
        <f t="shared" ca="1" si="134"/>
        <v>-18407552460.694744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-18407552460.694744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-76698135.252894759</v>
      </c>
      <c r="L2602" s="444">
        <f t="shared" ca="1" si="134"/>
        <v>-18484250595.947639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-18484250595.947639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-77017710.816448495</v>
      </c>
      <c r="L2603" s="444">
        <f t="shared" ca="1" si="134"/>
        <v>-18561268306.764088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-18561268306.764088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-77338617.94485037</v>
      </c>
      <c r="L2604" s="444">
        <f t="shared" ca="1" si="134"/>
        <v>-18638606924.708939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-18638606924.708939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-77660862.186287239</v>
      </c>
      <c r="L2605" s="444">
        <f t="shared" ca="1" si="134"/>
        <v>-18716267786.895226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-18716267786.895226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-77984449.112063438</v>
      </c>
      <c r="L2606" s="444">
        <f t="shared" ca="1" si="134"/>
        <v>-18794252236.00729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-18794252236.00729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-78309384.316697046</v>
      </c>
      <c r="L2607" s="444">
        <f t="shared" ca="1" si="134"/>
        <v>-18872561620.323986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-18872561620.323986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-78635673.418016613</v>
      </c>
      <c r="L2608" s="444">
        <f t="shared" ca="1" si="134"/>
        <v>-18951197293.742004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-18951197293.742004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-78963322.057258353</v>
      </c>
      <c r="L2609" s="444">
        <f t="shared" ca="1" si="134"/>
        <v>-19030160615.799263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-19030160615.799263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-79292335.899163589</v>
      </c>
      <c r="L2610" s="444">
        <f t="shared" ca="1" si="134"/>
        <v>-19109452951.698425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-19109452951.698425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-79622720.63207677</v>
      </c>
      <c r="L2611" s="444">
        <f t="shared" ca="1" si="134"/>
        <v>-19189075672.330502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-19189075672.330502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-79954481.968043759</v>
      </c>
      <c r="L2612" s="444">
        <f t="shared" ca="1" si="134"/>
        <v>-19269030154.298546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-19269030154.298546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-80287625.6429106</v>
      </c>
      <c r="L2613" s="444">
        <f t="shared" ca="1" si="134"/>
        <v>-19349317779.941456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-19349317779.941456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-80622157.416422725</v>
      </c>
      <c r="L2614" s="444">
        <f t="shared" ca="1" si="134"/>
        <v>-19429939937.35788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-19429939937.35788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-80958083.072324499</v>
      </c>
      <c r="L2615" s="444">
        <f t="shared" ca="1" si="134"/>
        <v>-19510898020.430202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-19510898020.430202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-81295408.418459177</v>
      </c>
      <c r="L2616" s="444">
        <f t="shared" ca="1" si="134"/>
        <v>-19592193428.848663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-19592193428.848663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-81634139.286869437</v>
      </c>
      <c r="L2617" s="444">
        <f t="shared" ca="1" si="134"/>
        <v>-19673827568.135532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-19673827568.135532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-81974281.533898056</v>
      </c>
      <c r="L2618" s="444">
        <f t="shared" ca="1" si="134"/>
        <v>-19755801849.66943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-19755801849.66943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-82315841.040289283</v>
      </c>
      <c r="L2619" s="444">
        <f t="shared" ca="1" si="134"/>
        <v>-19838117690.709721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-19838117690.709721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-82658823.711290509</v>
      </c>
      <c r="L2620" s="444">
        <f t="shared" ca="1" si="134"/>
        <v>-19920776514.421013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-19920776514.421013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-83003235.476754218</v>
      </c>
      <c r="L2621" s="444">
        <f t="shared" ca="1" si="134"/>
        <v>-20003779749.897766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-20003779749.897766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-83349082.291240692</v>
      </c>
      <c r="L2622" s="444">
        <f t="shared" ca="1" si="134"/>
        <v>-20087128832.189007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-20087128832.189007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-83696370.134120867</v>
      </c>
      <c r="L2623" s="444">
        <f t="shared" ca="1" si="134"/>
        <v>-20170825202.323128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-20170825202.323128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-84045105.009679705</v>
      </c>
      <c r="L2624" s="444">
        <f t="shared" ca="1" si="134"/>
        <v>-20254870307.332806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-20254870307.332806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-84395292.947220027</v>
      </c>
      <c r="L2625" s="444">
        <f t="shared" ca="1" si="134"/>
        <v>-20339265600.280025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-20339265600.280025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-84746940.001166776</v>
      </c>
      <c r="L2626" s="444">
        <f t="shared" ca="1" si="134"/>
        <v>-20424012540.281193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-20424012540.281193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-85100052.251171634</v>
      </c>
      <c r="L2627" s="444">
        <f t="shared" ca="1" si="134"/>
        <v>-20509112592.532364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-20509112592.532364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-85454635.802218184</v>
      </c>
      <c r="L2628" s="444">
        <f t="shared" ca="1" si="134"/>
        <v>-20594567228.334583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-20594567228.334583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-85810696.784727424</v>
      </c>
      <c r="L2629" s="444">
        <f t="shared" ca="1" si="134"/>
        <v>-20680377925.119312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-20680377925.119312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-86168241.354663804</v>
      </c>
      <c r="L2630" s="444">
        <f t="shared" ca="1" si="134"/>
        <v>-20766546166.473976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-20766546166.473976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-86527275.693641573</v>
      </c>
      <c r="L2631" s="444">
        <f t="shared" ca="1" si="134"/>
        <v>-20853073442.167618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-20853073442.167618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-86887806.009031743</v>
      </c>
      <c r="L2632" s="444">
        <f t="shared" ca="1" si="134"/>
        <v>-20939961248.176651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-20939961248.176651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-87249838.534069374</v>
      </c>
      <c r="L2633" s="444">
        <f t="shared" ca="1" si="134"/>
        <v>-21027211086.71072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-21027211086.71072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-87613379.527961329</v>
      </c>
      <c r="L2634" s="444">
        <f t="shared" ca="1" si="134"/>
        <v>-21114824466.238682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-21114824466.238682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-87978435.275994509</v>
      </c>
      <c r="L2635" s="444">
        <f t="shared" ca="1" si="134"/>
        <v>-21202802901.514675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-21202802901.514675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-88345012.089644477</v>
      </c>
      <c r="L2636" s="444">
        <f t="shared" ca="1" si="134"/>
        <v>-21291147913.604321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-21291147913.604321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-88713116.306684673</v>
      </c>
      <c r="L2637" s="444">
        <f t="shared" ca="1" si="134"/>
        <v>-21379861029.911007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-21379861029.911007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-89082754.291295856</v>
      </c>
      <c r="L2638" s="444">
        <f t="shared" ca="1" si="134"/>
        <v>-21468943784.202301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-21468943784.202301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-89453932.434176251</v>
      </c>
      <c r="L2639" s="444">
        <f t="shared" ca="1" si="134"/>
        <v>-21558397716.636478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-21558397716.636478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-89826657.152651995</v>
      </c>
      <c r="L2640" s="444">
        <f t="shared" ca="1" si="134"/>
        <v>-21648224373.789131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-21648224373.789131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-90200934.890788049</v>
      </c>
      <c r="L2641" s="444">
        <f t="shared" ca="1" si="134"/>
        <v>-21738425308.67992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-21738425308.67992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-90576772.119499668</v>
      </c>
      <c r="L2642" s="444">
        <f t="shared" ca="1" si="134"/>
        <v>-21829002080.799419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-21829002080.799419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-90954175.336664245</v>
      </c>
      <c r="L2643" s="444">
        <f t="shared" ca="1" si="134"/>
        <v>-21919956256.136086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-21919956256.136086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-91333151.067233682</v>
      </c>
      <c r="L2644" s="444">
        <f t="shared" ca="1" si="134"/>
        <v>-22011289407.20332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-22011289407.20332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-91713705.863347158</v>
      </c>
      <c r="L2645" s="444">
        <f t="shared" ca="1" si="134"/>
        <v>-22103003113.066666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-22103003113.066666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-92095846.304444432</v>
      </c>
      <c r="L2646" s="444">
        <f t="shared" ca="1" si="134"/>
        <v>-22195098959.371109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-22195098959.371109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-92479578.997379616</v>
      </c>
      <c r="L2647" s="444">
        <f t="shared" ca="1" si="134"/>
        <v>-22287578538.368488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-22287578538.368488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-92864910.576535374</v>
      </c>
      <c r="L2648" s="444">
        <f t="shared" ca="1" si="134"/>
        <v>-22380443448.945023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-22380443448.945023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-93251847.70393759</v>
      </c>
      <c r="L2649" s="444">
        <f t="shared" ca="1" si="134"/>
        <v>-22473695296.64896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-22473695296.64896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-93640397.069370672</v>
      </c>
      <c r="L2650" s="444">
        <f t="shared" ca="1" si="134"/>
        <v>-22567335693.71833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-22567335693.71833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-94030565.390493035</v>
      </c>
      <c r="L2651" s="444">
        <f t="shared" ca="1" si="134"/>
        <v>-22661366259.108822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-22661366259.108822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-94422359.412953421</v>
      </c>
      <c r="L2652" s="444">
        <f t="shared" ca="1" si="134"/>
        <v>-22755788618.521774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-22755788618.521774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-94815785.910507396</v>
      </c>
      <c r="L2653" s="444">
        <f t="shared" ca="1" si="134"/>
        <v>-22850604404.432281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-22850604404.432281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-95210851.6851345</v>
      </c>
      <c r="L2654" s="444">
        <f t="shared" ca="1" si="134"/>
        <v>-22945815256.117416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-22945815256.117416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-95607563.567155898</v>
      </c>
      <c r="L2655" s="444">
        <f t="shared" ca="1" si="134"/>
        <v>-23041422819.684574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-23041422819.684574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-96005928.415352389</v>
      </c>
      <c r="L2656" s="444">
        <f t="shared" ca="1" si="134"/>
        <v>-23137428748.099926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-23137428748.099926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-96405953.117083028</v>
      </c>
      <c r="L2657" s="444">
        <f t="shared" ca="1" si="134"/>
        <v>-23233834701.21701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-23233834701.21701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-96807644.588404208</v>
      </c>
      <c r="L2658" s="444">
        <f t="shared" ca="1" si="134"/>
        <v>-23330642345.805416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-23330642345.805416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-97211009.774189234</v>
      </c>
      <c r="L2659" s="444">
        <f t="shared" ca="1" si="134"/>
        <v>-23427853355.579605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-23427853355.579605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-97616055.64824836</v>
      </c>
      <c r="L2660" s="444">
        <f t="shared" ca="1" si="134"/>
        <v>-23525469411.227852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-23525469411.227852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-98022789.213449389</v>
      </c>
      <c r="L2661" s="444">
        <f t="shared" ca="1" si="134"/>
        <v>-23623492200.441299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-23623492200.441299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-98431217.501838744</v>
      </c>
      <c r="L2662" s="444">
        <f t="shared" ca="1" si="134"/>
        <v>-23721923417.943138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-23721923417.943138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-98841347.574763075</v>
      </c>
      <c r="L2663" s="444">
        <f t="shared" ca="1" si="134"/>
        <v>-23820764765.517902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-23820764765.517902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-99253186.522991255</v>
      </c>
      <c r="L2664" s="444">
        <f t="shared" ca="1" si="134"/>
        <v>-23920017952.040894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-23920017952.040894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-99666741.466837049</v>
      </c>
      <c r="L2665" s="444">
        <f t="shared" ca="1" si="134"/>
        <v>-24019684693.507732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-24019684693.507732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-100082019.55628222</v>
      </c>
      <c r="L2666" s="444">
        <f t="shared" ca="1" si="134"/>
        <v>-24119766713.064014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-24119766713.064014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-100499027.97110006</v>
      </c>
      <c r="L2667" s="444">
        <f t="shared" ca="1" si="134"/>
        <v>-24220265741.035114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-24220265741.035114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-100917773.92097965</v>
      </c>
      <c r="L2668" s="444">
        <f t="shared" ca="1" si="134"/>
        <v>-24321183514.956093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-24321183514.956093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-101338264.64565039</v>
      </c>
      <c r="L2669" s="444">
        <f t="shared" ca="1" si="134"/>
        <v>-24422521779.601742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-24422521779.601742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-101760507.41500726</v>
      </c>
      <c r="L2670" s="444">
        <f t="shared" ca="1" si="134"/>
        <v>-24524282287.01675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-24524282287.01675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-102184509.52923647</v>
      </c>
      <c r="L2671" s="444">
        <f t="shared" ca="1" si="134"/>
        <v>-24626466796.545986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-24626466796.545986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-102610278.31894161</v>
      </c>
      <c r="L2672" s="444">
        <f t="shared" ca="1" si="134"/>
        <v>-24729077074.864929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-24729077074.864929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-103037821.14527054</v>
      </c>
      <c r="L2673" s="444">
        <f t="shared" ca="1" si="134"/>
        <v>-24832114896.010201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-24832114896.010201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-103467145.4000425</v>
      </c>
      <c r="L2674" s="444">
        <f t="shared" ca="1" si="134"/>
        <v>-24935582041.410244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-24935582041.410244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-103898258.50587602</v>
      </c>
      <c r="L2675" s="444">
        <f t="shared" ca="1" si="134"/>
        <v>-25039480299.916119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-25039480299.916119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-104331167.91631716</v>
      </c>
      <c r="L2676" s="444">
        <f t="shared" ca="1" si="134"/>
        <v>-25143811467.832436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-25143811467.832436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-104765881.11596848</v>
      </c>
      <c r="L2677" s="444">
        <f t="shared" ca="1" si="134"/>
        <v>-25248577348.948402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-25248577348.948402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-105202405.62061834</v>
      </c>
      <c r="L2678" s="444">
        <f t="shared" ca="1" si="134"/>
        <v>-25353779754.569019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-25353779754.569019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-105640748.97737092</v>
      </c>
      <c r="L2679" s="444">
        <f t="shared" ca="1" si="134"/>
        <v>-25459420503.546391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-25459420503.546391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-106080918.76477663</v>
      </c>
      <c r="L2680" s="444">
        <f t="shared" ca="1" si="134"/>
        <v>-25565501422.311169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-25565501422.311169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-106522922.5929632</v>
      </c>
      <c r="L2681" s="444">
        <f t="shared" ca="1" si="134"/>
        <v>-25672024344.904133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-25672024344.904133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-106966768.10376722</v>
      </c>
      <c r="L2682" s="444">
        <f t="shared" ca="1" si="134"/>
        <v>-25778991113.0079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-25778991113.0079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-107412462.97086625</v>
      </c>
      <c r="L2683" s="444">
        <f t="shared" ca="1" si="134"/>
        <v>-25886403575.978767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-25886403575.978767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-107860014.89991152</v>
      </c>
      <c r="L2684" s="444">
        <f t="shared" ca="1" si="134"/>
        <v>-25994263590.878677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-25994263590.878677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-108309431.62866116</v>
      </c>
      <c r="L2685" s="444">
        <f t="shared" ca="1" si="134"/>
        <v>-26102573022.507339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-26102573022.507339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-108760720.92711391</v>
      </c>
      <c r="L2686" s="444">
        <f t="shared" ca="1" si="134"/>
        <v>-26211333743.434452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-26211333743.434452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-109213890.59764355</v>
      </c>
      <c r="L2687" s="444">
        <f t="shared" ca="1" si="134"/>
        <v>-26320547634.032097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-26320547634.032097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-109668948.47513373</v>
      </c>
      <c r="L2688" s="444">
        <f t="shared" ca="1" si="134"/>
        <v>-26430216582.507229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-26430216582.507229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-110125902.42711346</v>
      </c>
      <c r="L2689" s="444">
        <f t="shared" ca="1" si="134"/>
        <v>-26540342484.934341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-26540342484.934341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-110584760.35389309</v>
      </c>
      <c r="L2690" s="444">
        <f t="shared" ca="1" si="134"/>
        <v>-26650927245.288235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-26650927245.288235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-111045530.18870097</v>
      </c>
      <c r="L2691" s="444">
        <f t="shared" ca="1" si="134"/>
        <v>-26761972775.476936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-26761972775.476936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-111508219.89782058</v>
      </c>
      <c r="L2692" s="444">
        <f t="shared" ca="1" si="134"/>
        <v>-26873480995.374756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-26873480995.374756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-111972837.48072815</v>
      </c>
      <c r="L2693" s="444">
        <f t="shared" ca="1" si="134"/>
        <v>-26985453832.855484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-26985453832.855484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-112439390.97023118</v>
      </c>
      <c r="L2694" s="444">
        <f t="shared" ca="1" si="134"/>
        <v>-27097893223.825714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-27097893223.825714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-112907888.43260714</v>
      </c>
      <c r="L2695" s="444">
        <f t="shared" ca="1" si="134"/>
        <v>-27210801112.25832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-27210801112.25832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-113378337.96774299</v>
      </c>
      <c r="L2696" s="444">
        <f t="shared" ca="1" si="134"/>
        <v>-27324179450.226063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-27324179450.226063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-113850747.70927526</v>
      </c>
      <c r="L2697" s="444">
        <f t="shared" ca="1" si="134"/>
        <v>-27438030197.935337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-27438030197.935337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-114325125.82473058</v>
      </c>
      <c r="L2698" s="444">
        <f t="shared" ca="1" si="134"/>
        <v>-27552355323.760067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-27552355323.760067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-114801480.51566696</v>
      </c>
      <c r="L2699" s="444">
        <f t="shared" ca="1" si="134"/>
        <v>-27667156804.275734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-27667156804.275734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-115279820.01781556</v>
      </c>
      <c r="L2700" s="444">
        <f t="shared" ca="1" si="134"/>
        <v>-27782436624.293549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-27782436624.293549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-115760152.60122311</v>
      </c>
      <c r="L2701" s="444">
        <f t="shared" ca="1" si="134"/>
        <v>-27898196776.894772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-27898196776.894772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-116242486.57039489</v>
      </c>
      <c r="L2702" s="444">
        <f t="shared" ca="1" si="134"/>
        <v>-28014439263.465168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-28014439263.465168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-116726830.26443818</v>
      </c>
      <c r="L2703" s="444">
        <f t="shared" ca="1" si="134"/>
        <v>-28131166093.729607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-28131166093.729607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-117213192.05720669</v>
      </c>
      <c r="L2704" s="444">
        <f t="shared" ca="1" si="134"/>
        <v>-28248379285.786812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-28248379285.786812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-117701580.35744505</v>
      </c>
      <c r="L2705" s="444">
        <f t="shared" ca="1" si="134"/>
        <v>-28366080866.144257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-28366080866.144257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-118192003.6089344</v>
      </c>
      <c r="L2706" s="444">
        <f t="shared" ca="1" si="134"/>
        <v>-28484272869.753189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-28484272869.753189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-118684470.29063828</v>
      </c>
      <c r="L2707" s="444">
        <f t="shared" ca="1" si="134"/>
        <v>-28602957340.043827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-28602957340.043827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-119178988.91684926</v>
      </c>
      <c r="L2708" s="444">
        <f t="shared" ca="1" si="134"/>
        <v>-28722136328.960678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-28722136328.960678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-119675568.03733616</v>
      </c>
      <c r="L2709" s="444">
        <f t="shared" ca="1" si="134"/>
        <v>-28841811896.998013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-28841811896.998013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-120174216.23749171</v>
      </c>
      <c r="L2710" s="444">
        <f t="shared" ca="1" si="134"/>
        <v>-28961986113.235504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-28961986113.235504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-120674942.13848124</v>
      </c>
      <c r="L2711" s="444">
        <f t="shared" ca="1" si="134"/>
        <v>-29082661055.373985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-29082661055.373985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-121177754.3973916</v>
      </c>
      <c r="L2712" s="444">
        <f t="shared" ca="1" si="134"/>
        <v>-29203838809.771378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-29203838809.771378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-121682661.70738074</v>
      </c>
      <c r="L2713" s="444">
        <f t="shared" ca="1" si="134"/>
        <v>-29325521471.47876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-29325521471.47876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-122189672.79782817</v>
      </c>
      <c r="L2714" s="444">
        <f t="shared" ca="1" si="134"/>
        <v>-29447711144.276588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-29447711144.276588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-122698796.43448578</v>
      </c>
      <c r="L2715" s="444">
        <f t="shared" ca="1" si="134"/>
        <v>-29570409940.711075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-29570409940.711075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-123210041.41962947</v>
      </c>
      <c r="L2716" s="444">
        <f t="shared" ca="1" si="134"/>
        <v>-29693619982.130703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-29693619982.130703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-123723416.59221126</v>
      </c>
      <c r="L2717" s="444">
        <f t="shared" ca="1" si="134"/>
        <v>-29817343398.722916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-29817343398.722916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-124238930.82801215</v>
      </c>
      <c r="L2718" s="444">
        <f t="shared" ca="1" si="134"/>
        <v>-29941582329.550926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-29941582329.550926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-124756593.03979553</v>
      </c>
      <c r="L2719" s="444">
        <f t="shared" ca="1" si="134"/>
        <v>-30066338922.590721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-30066338922.590721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-125276412.17746134</v>
      </c>
      <c r="L2720" s="444">
        <f t="shared" ca="1" si="134"/>
        <v>-30191615334.768181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-30191615334.768181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-125798397.22820075</v>
      </c>
      <c r="L2721" s="444">
        <f t="shared" ca="1" si="134"/>
        <v>-30317413731.99638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-30317413731.99638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-126322557.21665157</v>
      </c>
      <c r="L2722" s="444">
        <f t="shared" ca="1" si="134"/>
        <v>-30443736289.213032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-30443736289.213032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-126848901.2050543</v>
      </c>
      <c r="L2723" s="444">
        <f t="shared" ca="1" si="134"/>
        <v>-30570585190.418087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-30570585190.418087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-127377438.29340869</v>
      </c>
      <c r="L2724" s="444">
        <f t="shared" ca="1" si="134"/>
        <v>-30697962628.711494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-30697962628.711494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-127908177.61963123</v>
      </c>
      <c r="L2725" s="444">
        <f t="shared" ca="1" si="134"/>
        <v>-30825870806.331127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-30825870806.331127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-128441128.35971303</v>
      </c>
      <c r="L2726" s="444">
        <f t="shared" ca="1" si="134"/>
        <v>-30954311934.690842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-30954311934.690842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-128976299.72787851</v>
      </c>
      <c r="L2727" s="444">
        <f t="shared" ca="1" si="134"/>
        <v>-31083288234.41872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-31083288234.41872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-129513700.97674467</v>
      </c>
      <c r="L2728" s="444">
        <f t="shared" ca="1" si="134"/>
        <v>-31212801935.395466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-31212801935.395466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-130053341.39748108</v>
      </c>
      <c r="L2729" s="444">
        <f t="shared" ca="1" si="134"/>
        <v>-31342855276.792946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-31342855276.792946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-130595230.31997062</v>
      </c>
      <c r="L2730" s="444">
        <f t="shared" ca="1" si="134"/>
        <v>-31473450507.112915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-31473450507.112915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-131139377.11297047</v>
      </c>
      <c r="L2731" s="444">
        <f t="shared" ca="1" si="134"/>
        <v>-31604589884.225887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-31604589884.225887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-131685791.18427451</v>
      </c>
      <c r="L2732" s="444">
        <f t="shared" ca="1" si="134"/>
        <v>-31736275675.41016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-31736275675.41016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-132234481.98087566</v>
      </c>
      <c r="L2733" s="444">
        <f t="shared" ca="1" si="134"/>
        <v>-31868510157.391037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-31868510157.391037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-132785458.98912932</v>
      </c>
      <c r="L2734" s="444">
        <f t="shared" ca="1" si="134"/>
        <v>-32001295616.380165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-32001295616.380165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-133338731.73491736</v>
      </c>
      <c r="L2735" s="444">
        <f t="shared" ca="1" si="134"/>
        <v>-32134634348.115082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-32134634348.115082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-133894309.78381285</v>
      </c>
      <c r="L2736" s="444">
        <f t="shared" ca="1" si="134"/>
        <v>-32268528657.898895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-32268528657.898895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-134452202.74124539</v>
      </c>
      <c r="L2737" s="444">
        <f t="shared" ca="1" si="134"/>
        <v>-32402980860.640141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-32402980860.640141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-135012420.25266725</v>
      </c>
      <c r="L2738" s="444">
        <f t="shared" ca="1" si="134"/>
        <v>-32537993280.892807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-32537993280.892807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-135574972.00372002</v>
      </c>
      <c r="L2739" s="444">
        <f t="shared" ca="1" si="134"/>
        <v>-32673568252.896526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-32673568252.896526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-136139867.72040221</v>
      </c>
      <c r="L2740" s="444">
        <f t="shared" ca="1" si="134"/>
        <v>-32809708120.616928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-32809708120.616928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-136707117.16923723</v>
      </c>
      <c r="L2741" s="444">
        <f t="shared" ca="1" si="134"/>
        <v>-32946415237.786167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-32946415237.786167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-137276730.15744236</v>
      </c>
      <c r="L2742" s="444">
        <f t="shared" ca="1" si="134"/>
        <v>-33083691967.943611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-33083691967.943611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-137848716.5330984</v>
      </c>
      <c r="L2743" s="444">
        <f t="shared" ca="1" si="134"/>
        <v>-33221540684.476711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-33221540684.476711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-138423086.18531963</v>
      </c>
      <c r="L2744" s="444">
        <f t="shared" ca="1" si="134"/>
        <v>-33359963770.662029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-33359963770.662029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-138999849.04442513</v>
      </c>
      <c r="L2745" s="444">
        <f t="shared" ca="1" si="134"/>
        <v>-33498963619.706455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-33498963619.706455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-139579015.08211026</v>
      </c>
      <c r="L2746" s="444">
        <f t="shared" ca="1" si="134"/>
        <v>-33638542634.788567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-33638542634.788567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-140160594.31161901</v>
      </c>
      <c r="L2747" s="444">
        <f t="shared" ca="1" si="134"/>
        <v>-33778703229.100185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-33778703229.100185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-140744596.78791744</v>
      </c>
      <c r="L2748" s="444">
        <f t="shared" ca="1" si="134"/>
        <v>-33919447825.888103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-33919447825.888103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-141331032.60786709</v>
      </c>
      <c r="L2749" s="444">
        <f t="shared" ca="1" si="134"/>
        <v>-34060778858.495972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-34060778858.495972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-141919911.91039988</v>
      </c>
      <c r="L2750" s="444">
        <f t="shared" ca="1" si="134"/>
        <v>-34202698770.406372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-34202698770.406372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-142511244.87669322</v>
      </c>
      <c r="L2751" s="444">
        <f t="shared" ca="1" si="134"/>
        <v>-34345210015.283066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-34345210015.283066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-143105041.73034611</v>
      </c>
      <c r="L2752" s="444">
        <f t="shared" ca="1" si="134"/>
        <v>-34488315057.013412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-34488315057.013412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-143701312.73755589</v>
      </c>
      <c r="L2753" s="444">
        <f t="shared" ca="1" si="134"/>
        <v>-34632016369.750969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-34632016369.750969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-144300068.20729572</v>
      </c>
      <c r="L2754" s="444">
        <f t="shared" ca="1" si="134"/>
        <v>-34776316437.958267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-34776316437.958267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-144901318.49149278</v>
      </c>
      <c r="L2755" s="444">
        <f t="shared" ca="1" si="134"/>
        <v>-34921217756.44976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-34921217756.44976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-145505073.98520732</v>
      </c>
      <c r="L2756" s="444">
        <f t="shared" ca="1" si="134"/>
        <v>-35066722830.434967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-35066722830.434967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-146111345.12681237</v>
      </c>
      <c r="L2757" s="444">
        <f t="shared" ca="1" si="134"/>
        <v>-35212834175.561783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-35212834175.561783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-146720142.39817411</v>
      </c>
      <c r="L2758" s="444">
        <f t="shared" ca="1" si="134"/>
        <v>-35359554317.959953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-35359554317.959953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-147331476.32483312</v>
      </c>
      <c r="L2759" s="444">
        <f t="shared" ca="1" si="134"/>
        <v>-35506885794.28479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-35506885794.28479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-147945357.47618663</v>
      </c>
      <c r="L2760" s="444">
        <f t="shared" ca="1" si="134"/>
        <v>-35654831151.760979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-35654831151.760979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-148561796.46567073</v>
      </c>
      <c r="L2761" s="444">
        <f t="shared" ca="1" si="134"/>
        <v>-35803392948.226646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-35803392948.226646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-149180803.95094436</v>
      </c>
      <c r="L2762" s="444">
        <f t="shared" ca="1" si="134"/>
        <v>-35952573752.177589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-35952573752.177589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-149802390.63407329</v>
      </c>
      <c r="L2763" s="444">
        <f t="shared" ca="1" si="134"/>
        <v>-36102376142.811661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-36102376142.811661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-150426567.26171526</v>
      </c>
      <c r="L2764" s="444">
        <f t="shared" ca="1" si="134"/>
        <v>-36252802710.07338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-36252802710.07338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-151053344.62530574</v>
      </c>
      <c r="L2765" s="444">
        <f t="shared" ca="1" si="134"/>
        <v>-36403856054.698685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-36403856054.698685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-151682733.56124452</v>
      </c>
      <c r="L2766" s="444">
        <f t="shared" ca="1" si="134"/>
        <v>-36555538788.259926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-36555538788.259926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-152314744.95108303</v>
      </c>
      <c r="L2767" s="444">
        <f t="shared" ca="1" si="134"/>
        <v>-36707853533.211006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-36707853533.211006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-152949389.72171253</v>
      </c>
      <c r="L2768" s="444">
        <f t="shared" ca="1" si="134"/>
        <v>-36860802922.932716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-36860802922.932716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-153586678.84555298</v>
      </c>
      <c r="L2769" s="444">
        <f t="shared" ca="1" si="134"/>
        <v>-37014389601.778267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-37014389601.778267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-154226623.34074277</v>
      </c>
      <c r="L2770" s="444">
        <f t="shared" ca="1" si="134"/>
        <v>-37168616225.119011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-37168616225.119011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-154869234.27132922</v>
      </c>
      <c r="L2771" s="444">
        <f t="shared" ca="1" si="134"/>
        <v>-37323485459.390343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-37323485459.390343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-155514522.74745977</v>
      </c>
      <c r="L2772" s="444">
        <f t="shared" ca="1" si="134"/>
        <v>-37478999982.137802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-37478999982.137802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-156162499.92557418</v>
      </c>
      <c r="L2773" s="444">
        <f t="shared" ca="1" si="134"/>
        <v>-37635162482.063377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-37635162482.063377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-156813177.0085974</v>
      </c>
      <c r="L2774" s="444">
        <f t="shared" ca="1" si="134"/>
        <v>-37791975659.071976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-37791975659.071976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-157466565.24613324</v>
      </c>
      <c r="L2775" s="444">
        <f t="shared" ca="1" si="134"/>
        <v>-37949442224.318108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-37949442224.318108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-158122675.93465877</v>
      </c>
      <c r="L2776" s="444">
        <f t="shared" ca="1" si="134"/>
        <v>-38107564900.252769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-38107564900.252769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-158781520.41771987</v>
      </c>
      <c r="L2777" s="444">
        <f t="shared" ca="1" si="134"/>
        <v>-38266346420.670486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-38266346420.670486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-159443110.08612701</v>
      </c>
      <c r="L2778" s="444">
        <f t="shared" ca="1" si="134"/>
        <v>-38425789530.756615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-38425789530.756615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-160107456.37815255</v>
      </c>
      <c r="L2779" s="444">
        <f t="shared" ca="1" si="134"/>
        <v>-38585896987.134766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-38585896987.134766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-160774570.77972817</v>
      </c>
      <c r="L2780" s="444">
        <f t="shared" ca="1" si="134"/>
        <v>-38746671557.914497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-38746671557.914497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-161444464.82464373</v>
      </c>
      <c r="L2781" s="444">
        <f t="shared" ca="1" si="134"/>
        <v>-38908116022.739143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-38908116022.739143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-162117150.09474644</v>
      </c>
      <c r="L2782" s="444">
        <f t="shared" ca="1" si="134"/>
        <v>-39070233172.833893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-39070233172.833893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-162792638.22014123</v>
      </c>
      <c r="L2783" s="444">
        <f t="shared" ca="1" si="134"/>
        <v>-39233025811.054031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-39233025811.054031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-163470940.87939179</v>
      </c>
      <c r="L2784" s="444">
        <f t="shared" ca="1" si="134"/>
        <v>-39396496751.933426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-39396496751.933426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-164152069.79972261</v>
      </c>
      <c r="L2785" s="444">
        <f t="shared" ca="1" si="134"/>
        <v>-39560648821.733147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-39560648821.733147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-164836036.75722143</v>
      </c>
      <c r="L2786" s="444">
        <f t="shared" ca="1" si="134"/>
        <v>-39725484858.490372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-39725484858.490372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-165522853.57704321</v>
      </c>
      <c r="L2787" s="444">
        <f t="shared" ca="1" si="134"/>
        <v>-39891007712.067413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-39891007712.067413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-166212532.13361421</v>
      </c>
      <c r="L2788" s="444">
        <f t="shared" ca="1" si="134"/>
        <v>-40057220244.201027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-40057220244.201027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-166905084.35083762</v>
      </c>
      <c r="L2789" s="444">
        <f t="shared" ca="1" si="134"/>
        <v>-40224125328.551865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-40224125328.551865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-167600522.20229945</v>
      </c>
      <c r="L2790" s="444">
        <f t="shared" ca="1" si="134"/>
        <v>-40391725850.754166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-40391725850.754166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-168298857.7114757</v>
      </c>
      <c r="L2791" s="444">
        <f t="shared" ca="1" si="134"/>
        <v>-40560024708.465645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-40560024708.465645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-169000102.95194018</v>
      </c>
      <c r="L2792" s="444">
        <f t="shared" ca="1" si="134"/>
        <v>-40729024811.417587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-40729024811.417587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-169704270.04757327</v>
      </c>
      <c r="L2793" s="444">
        <f t="shared" ca="1" si="134"/>
        <v>-40898729081.465164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-40898729081.465164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-170411371.17277151</v>
      </c>
      <c r="L2794" s="444">
        <f t="shared" ca="1" si="134"/>
        <v>-41069140452.637939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-41069140452.637939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-171121418.55265808</v>
      </c>
      <c r="L2795" s="444">
        <f t="shared" ca="1" si="134"/>
        <v>-41240261871.190598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-41240261871.190598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-171834424.46329415</v>
      </c>
      <c r="L2796" s="444">
        <f t="shared" ca="1" si="134"/>
        <v>-41412096295.653893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-41412096295.653893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-172550401.23189121</v>
      </c>
      <c r="L2797" s="444">
        <f t="shared" ca="1" si="134"/>
        <v>-41584646696.88578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-41584646696.88578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-173269361.23702407</v>
      </c>
      <c r="L2798" s="444">
        <f t="shared" ca="1" si="134"/>
        <v>-41757916058.122803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-41757916058.122803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-173991316.90884501</v>
      </c>
      <c r="L2799" s="444">
        <f t="shared" ca="1" si="134"/>
        <v>-41931907375.031647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-41931907375.031647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-174716280.72929853</v>
      </c>
      <c r="L2800" s="444">
        <f t="shared" ca="1" si="134"/>
        <v>-42106623655.760948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-42106623655.760948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-175444265.2323373</v>
      </c>
      <c r="L2801" s="444">
        <f t="shared" ca="1" si="134"/>
        <v>-42282067920.993286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-42282067920.993286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-176175283.00413868</v>
      </c>
      <c r="L2802" s="444">
        <f t="shared" ca="1" si="134"/>
        <v>-42458243203.997421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-42458243203.997421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-176909346.68332258</v>
      </c>
      <c r="L2803" s="444">
        <f t="shared" ca="1" si="134"/>
        <v>-42635152550.68074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-42635152550.68074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-177646468.96116975</v>
      </c>
      <c r="L2804" s="444">
        <f t="shared" ca="1" si="134"/>
        <v>-42812799019.641907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-42812799019.641907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-178386662.58184129</v>
      </c>
      <c r="L2805" s="444">
        <f t="shared" ca="1" si="134"/>
        <v>-42991185682.223747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-42991185682.223747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-179129940.34259894</v>
      </c>
      <c r="L2806" s="444">
        <f t="shared" ca="1" si="134"/>
        <v>-43170315622.566345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-43170315622.566345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-179876315.09402645</v>
      </c>
      <c r="L2807" s="444">
        <f t="shared" ca="1" si="134"/>
        <v>-43350191937.66037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-43350191937.66037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-180625799.74025154</v>
      </c>
      <c r="L2808" s="444">
        <f t="shared" ca="1" si="134"/>
        <v>-43530817737.40062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-43530817737.40062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-181378407.23916924</v>
      </c>
      <c r="L2809" s="444">
        <f t="shared" ca="1" si="134"/>
        <v>-43712196144.639786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-43712196144.639786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-182134150.60266578</v>
      </c>
      <c r="L2810" s="444">
        <f t="shared" ca="1" si="134"/>
        <v>-43894330295.242455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-43894330295.242455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-182893042.89684355</v>
      </c>
      <c r="L2811" s="444">
        <f t="shared" ca="1" si="134"/>
        <v>-44077223338.139297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-44077223338.139297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-183655097.24224707</v>
      </c>
      <c r="L2812" s="444">
        <f t="shared" ca="1" si="134"/>
        <v>-44260878435.381546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-44260878435.381546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-184420326.81408978</v>
      </c>
      <c r="L2813" s="444">
        <f t="shared" ref="L2813:L3067" ca="1" si="139">I2813-J2813+K2813</f>
        <v>-44445298762.195633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-44445298762.195633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-185188744.84248179</v>
      </c>
      <c r="L2814" s="444">
        <f t="shared" ca="1" si="139"/>
        <v>-44630487507.038116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-44630487507.038116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-185960364.61265883</v>
      </c>
      <c r="L2815" s="444">
        <f t="shared" ca="1" si="139"/>
        <v>-44816447871.650772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-44816447871.650772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-186735199.46521154</v>
      </c>
      <c r="L2816" s="444">
        <f t="shared" ca="1" si="139"/>
        <v>-45003183071.115982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-45003183071.115982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-187513262.79631659</v>
      </c>
      <c r="L2817" s="444">
        <f t="shared" ca="1" si="139"/>
        <v>-45190696333.9123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-45190696333.9123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-188294568.0579679</v>
      </c>
      <c r="L2818" s="444">
        <f t="shared" ca="1" si="139"/>
        <v>-45378990901.970268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-45378990901.970268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-189079128.75820944</v>
      </c>
      <c r="L2819" s="444">
        <f t="shared" ca="1" si="139"/>
        <v>-45568070030.728477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-45568070030.728477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-189866958.46136865</v>
      </c>
      <c r="L2820" s="444">
        <f t="shared" ca="1" si="139"/>
        <v>-45757936989.18985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-45757936989.18985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-190658070.78829104</v>
      </c>
      <c r="L2821" s="444">
        <f t="shared" ca="1" si="139"/>
        <v>-45948595059.978142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-45948595059.978142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-191452479.41657558</v>
      </c>
      <c r="L2822" s="444">
        <f t="shared" ca="1" si="139"/>
        <v>-46140047539.394714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-46140047539.394714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-192250198.08081132</v>
      </c>
      <c r="L2823" s="444">
        <f t="shared" ca="1" si="139"/>
        <v>-46332297737.475525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-46332297737.475525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-193051240.57281467</v>
      </c>
      <c r="L2824" s="444">
        <f t="shared" ca="1" si="139"/>
        <v>-46525348978.04834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-46525348978.04834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-193855620.74186808</v>
      </c>
      <c r="L2825" s="444">
        <f t="shared" ca="1" si="139"/>
        <v>-46719204598.790207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-46719204598.790207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-194663352.49495921</v>
      </c>
      <c r="L2826" s="444">
        <f t="shared" ca="1" si="139"/>
        <v>-46913867951.285164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-46913867951.285164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-195474449.79702151</v>
      </c>
      <c r="L2827" s="444">
        <f t="shared" ca="1" si="139"/>
        <v>-47109342401.082184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-47109342401.082184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-196288926.67117578</v>
      </c>
      <c r="L2828" s="444">
        <f t="shared" ca="1" si="139"/>
        <v>-47305631327.753357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-47305631327.753357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-197106797.19897231</v>
      </c>
      <c r="L2829" s="444">
        <f t="shared" ca="1" si="139"/>
        <v>-47502738124.952332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-47502738124.952332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-197928075.52063471</v>
      </c>
      <c r="L2830" s="444">
        <f t="shared" ca="1" si="139"/>
        <v>-47700666200.472969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-47700666200.472969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-198752775.83530402</v>
      </c>
      <c r="L2831" s="444">
        <f t="shared" ca="1" si="139"/>
        <v>-47899418976.308273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-47899418976.308273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-199580912.40128446</v>
      </c>
      <c r="L2832" s="444">
        <f t="shared" ca="1" si="139"/>
        <v>-48098999888.709557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-48098999888.709557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-200412499.53628981</v>
      </c>
      <c r="L2833" s="444">
        <f t="shared" ca="1" si="139"/>
        <v>-48299412388.24585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-48299412388.24585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-201247551.61769104</v>
      </c>
      <c r="L2834" s="444">
        <f t="shared" ca="1" si="139"/>
        <v>-48500659939.863541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-48500659939.863541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-202086083.08276474</v>
      </c>
      <c r="L2835" s="444">
        <f t="shared" ca="1" si="139"/>
        <v>-48702746022.946304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-48702746022.946304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-202928108.42894292</v>
      </c>
      <c r="L2836" s="444">
        <f t="shared" ca="1" si="139"/>
        <v>-48905674131.375244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-48905674131.375244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-203773642.21406353</v>
      </c>
      <c r="L2837" s="444">
        <f t="shared" ca="1" si="139"/>
        <v>-49109447773.58931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-49109447773.58931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-204622699.05662212</v>
      </c>
      <c r="L2838" s="444">
        <f t="shared" ca="1" si="139"/>
        <v>-49314070472.645935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-49314070472.645935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-205475293.63602471</v>
      </c>
      <c r="L2839" s="444">
        <f t="shared" ca="1" si="139"/>
        <v>-49519545766.28196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-49519545766.28196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-206331440.6928415</v>
      </c>
      <c r="L2840" s="444">
        <f t="shared" ca="1" si="139"/>
        <v>-49725877206.9748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-49725877206.9748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-207191155.02906168</v>
      </c>
      <c r="L2841" s="444">
        <f t="shared" ca="1" si="139"/>
        <v>-49933068362.00386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-49933068362.00386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-208054451.50834942</v>
      </c>
      <c r="L2842" s="444">
        <f t="shared" ca="1" si="139"/>
        <v>-50141122813.512207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-50141122813.512207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-208921345.05630085</v>
      </c>
      <c r="L2843" s="444">
        <f t="shared" ca="1" si="139"/>
        <v>-50350044158.568504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-50350044158.568504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-209791850.66070211</v>
      </c>
      <c r="L2844" s="444">
        <f t="shared" ca="1" si="139"/>
        <v>-50559836009.22921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-50559836009.22921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-210665983.37178838</v>
      </c>
      <c r="L2845" s="444">
        <f t="shared" ca="1" si="139"/>
        <v>-50770501992.600998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-50770501992.600998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-211543758.30250415</v>
      </c>
      <c r="L2846" s="444">
        <f t="shared" ca="1" si="139"/>
        <v>-50982045750.903503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-50982045750.903503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-212425190.6287646</v>
      </c>
      <c r="L2847" s="444">
        <f t="shared" ca="1" si="139"/>
        <v>-51194470941.532265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-51194470941.532265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-213310295.58971778</v>
      </c>
      <c r="L2848" s="444">
        <f t="shared" ca="1" si="139"/>
        <v>-51407781237.121979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-51407781237.121979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-214199088.48800823</v>
      </c>
      <c r="L2849" s="444">
        <f t="shared" ca="1" si="139"/>
        <v>-51621980325.609985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-51621980325.609985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-215091584.6900416</v>
      </c>
      <c r="L2850" s="444">
        <f t="shared" ca="1" si="139"/>
        <v>-51837071910.300026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-51837071910.300026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-215987799.62625012</v>
      </c>
      <c r="L2851" s="444">
        <f t="shared" ca="1" si="139"/>
        <v>-52053059709.926277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-52053059709.926277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-216887748.79135948</v>
      </c>
      <c r="L2852" s="444">
        <f t="shared" ca="1" si="139"/>
        <v>-52269947458.717636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-52269947458.717636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-217791447.7446568</v>
      </c>
      <c r="L2853" s="444">
        <f t="shared" ca="1" si="139"/>
        <v>-52487738906.462296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-52487738906.462296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-218698912.11025956</v>
      </c>
      <c r="L2854" s="444">
        <f t="shared" ca="1" si="139"/>
        <v>-52706437818.572556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-52706437818.572556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-219610157.57738563</v>
      </c>
      <c r="L2855" s="444">
        <f t="shared" ca="1" si="139"/>
        <v>-52926047976.14994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-52926047976.14994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-220525199.90062475</v>
      </c>
      <c r="L2856" s="444">
        <f t="shared" ca="1" si="139"/>
        <v>-53146573176.050568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-53146573176.050568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-221444054.90021071</v>
      </c>
      <c r="L2857" s="444">
        <f t="shared" ca="1" si="139"/>
        <v>-53368017230.950775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-53368017230.950775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-222366738.46229491</v>
      </c>
      <c r="L2858" s="444">
        <f t="shared" ca="1" si="139"/>
        <v>-53590383969.413071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-53590383969.413071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-223293266.53922114</v>
      </c>
      <c r="L2859" s="444">
        <f t="shared" ca="1" si="139"/>
        <v>-53813677235.952293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-53813677235.952293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-224223655.14980122</v>
      </c>
      <c r="L2860" s="444">
        <f t="shared" ca="1" si="139"/>
        <v>-54037900891.102097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-54037900891.102097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-225157920.37959206</v>
      </c>
      <c r="L2861" s="444">
        <f t="shared" ca="1" si="139"/>
        <v>-54263058811.481689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-54263058811.481689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-226096078.38117373</v>
      </c>
      <c r="L2862" s="444">
        <f t="shared" ca="1" si="139"/>
        <v>-54489154889.862862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-54489154889.862862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-227038145.37442854</v>
      </c>
      <c r="L2863" s="444">
        <f t="shared" ca="1" si="139"/>
        <v>-54716193035.237289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-54716193035.237289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-227984137.64682207</v>
      </c>
      <c r="L2864" s="444">
        <f t="shared" ca="1" si="139"/>
        <v>-54944177172.884109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-54944177172.884109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-228934071.55368376</v>
      </c>
      <c r="L2865" s="444">
        <f t="shared" ca="1" si="139"/>
        <v>-55173111244.43779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-55173111244.43779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-229887963.51849079</v>
      </c>
      <c r="L2866" s="444">
        <f t="shared" ca="1" si="139"/>
        <v>-55402999207.956284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-55402999207.956284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-230845830.03315115</v>
      </c>
      <c r="L2867" s="444">
        <f t="shared" ca="1" si="139"/>
        <v>-55633845037.989433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-55633845037.989433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-231807687.65828931</v>
      </c>
      <c r="L2868" s="444">
        <f t="shared" ca="1" si="139"/>
        <v>-55865652725.64772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-55865652725.64772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-232773553.02353218</v>
      </c>
      <c r="L2869" s="444">
        <f t="shared" ca="1" si="139"/>
        <v>-56098426278.671249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-56098426278.671249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-233743442.82779688</v>
      </c>
      <c r="L2870" s="444">
        <f t="shared" ca="1" si="139"/>
        <v>-56332169721.499046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-56332169721.499046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-234717373.83957931</v>
      </c>
      <c r="L2871" s="444">
        <f t="shared" ca="1" si="139"/>
        <v>-56566887095.338623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-56566887095.338623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-235695362.89724424</v>
      </c>
      <c r="L2872" s="444">
        <f t="shared" ca="1" si="139"/>
        <v>-56802582458.23587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-56802582458.23587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-236677426.90931609</v>
      </c>
      <c r="L2873" s="444">
        <f t="shared" ca="1" si="139"/>
        <v>-57039259885.145187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-57039259885.145187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-237663582.85477164</v>
      </c>
      <c r="L2874" s="444">
        <f t="shared" ca="1" si="139"/>
        <v>-57276923467.999962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-57276923467.999962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-238653847.78333318</v>
      </c>
      <c r="L2875" s="444">
        <f t="shared" ca="1" si="139"/>
        <v>-57515577315.783295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-57515577315.783295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-239648238.81576374</v>
      </c>
      <c r="L2876" s="444">
        <f t="shared" ca="1" si="139"/>
        <v>-57755225554.59906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-57755225554.59906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-240646773.14416274</v>
      </c>
      <c r="L2877" s="444">
        <f t="shared" ca="1" si="139"/>
        <v>-57995872327.743225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-57995872327.743225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-241649468.03226343</v>
      </c>
      <c r="L2878" s="444">
        <f t="shared" ca="1" si="139"/>
        <v>-58237521795.77549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-58237521795.77549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-242656340.8157312</v>
      </c>
      <c r="L2879" s="444">
        <f t="shared" ca="1" si="139"/>
        <v>-58480178136.591225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-58480178136.591225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-243667408.90246344</v>
      </c>
      <c r="L2880" s="444">
        <f t="shared" ca="1" si="139"/>
        <v>-58723845545.49369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-58723845545.49369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-244682689.77289036</v>
      </c>
      <c r="L2881" s="444">
        <f t="shared" ca="1" si="139"/>
        <v>-58968528235.266579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-58968528235.266579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-245702200.98027742</v>
      </c>
      <c r="L2882" s="444">
        <f t="shared" ca="1" si="139"/>
        <v>-59214230436.246857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-59214230436.246857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-246725960.1510286</v>
      </c>
      <c r="L2883" s="444">
        <f t="shared" ca="1" si="139"/>
        <v>-59460956396.397888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-59460956396.397888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-247753984.98499116</v>
      </c>
      <c r="L2884" s="444">
        <f t="shared" ca="1" si="139"/>
        <v>-59708710381.382881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-59708710381.382881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-248786293.25576201</v>
      </c>
      <c r="L2885" s="444">
        <f t="shared" ca="1" si="139"/>
        <v>-59957496674.638641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-59957496674.638641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-249822902.81099433</v>
      </c>
      <c r="L2886" s="444">
        <f t="shared" ca="1" si="139"/>
        <v>-60207319577.449638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-60207319577.449638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-250863831.57270682</v>
      </c>
      <c r="L2887" s="444">
        <f t="shared" ca="1" si="139"/>
        <v>-60458183409.022346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-60458183409.022346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-251909097.53759307</v>
      </c>
      <c r="L2888" s="444">
        <f t="shared" ca="1" si="139"/>
        <v>-60710092506.559937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-60710092506.559937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-252958718.77733311</v>
      </c>
      <c r="L2889" s="444">
        <f t="shared" ca="1" si="139"/>
        <v>-60963051225.337273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-60963051225.337273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-254012713.43890527</v>
      </c>
      <c r="L2890" s="444">
        <f t="shared" ca="1" si="139"/>
        <v>-61217063938.776176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-61217063938.776176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-255071099.74490073</v>
      </c>
      <c r="L2891" s="444">
        <f t="shared" ca="1" si="139"/>
        <v>-61472135038.52108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-61472135038.52108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-256133895.99383783</v>
      </c>
      <c r="L2892" s="444">
        <f t="shared" ca="1" si="139"/>
        <v>-61728268934.514915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-61728268934.514915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-257201120.56047881</v>
      </c>
      <c r="L2893" s="444">
        <f t="shared" ca="1" si="139"/>
        <v>-61985470055.075394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-61985470055.075394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-258272791.89614743</v>
      </c>
      <c r="L2894" s="444">
        <f t="shared" ca="1" si="139"/>
        <v>-62243742846.971542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-62243742846.971542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-259348928.52904809</v>
      </c>
      <c r="L2895" s="444">
        <f t="shared" ca="1" si="139"/>
        <v>-62503091775.500587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-62503091775.500587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-260429549.06458578</v>
      </c>
      <c r="L2896" s="444">
        <f t="shared" ca="1" si="139"/>
        <v>-62763521324.56517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-62763521324.56517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-261514672.1856882</v>
      </c>
      <c r="L2897" s="444">
        <f t="shared" ca="1" si="139"/>
        <v>-63025035996.750862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-63025035996.750862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-262604316.65312856</v>
      </c>
      <c r="L2898" s="444">
        <f t="shared" ca="1" si="139"/>
        <v>-63287640313.403992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-63287640313.403992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-263698501.30585</v>
      </c>
      <c r="L2899" s="444">
        <f t="shared" ca="1" si="139"/>
        <v>-63551338814.709839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-63551338814.709839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-264797245.06129101</v>
      </c>
      <c r="L2900" s="444">
        <f t="shared" ca="1" si="139"/>
        <v>-63816136059.771133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-63816136059.771133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-265900566.91571304</v>
      </c>
      <c r="L2901" s="444">
        <f t="shared" ca="1" si="139"/>
        <v>-64082036626.686844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-64082036626.686844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-267008485.94452849</v>
      </c>
      <c r="L2902" s="444">
        <f t="shared" ca="1" si="139"/>
        <v>-64349045112.631371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-64349045112.631371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-268121021.30263069</v>
      </c>
      <c r="L2903" s="444">
        <f t="shared" ca="1" si="139"/>
        <v>-64617166133.933998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-64617166133.933998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-269238192.22472501</v>
      </c>
      <c r="L2904" s="444">
        <f t="shared" ca="1" si="139"/>
        <v>-64886404326.158722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-64886404326.158722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-270360018.02566135</v>
      </c>
      <c r="L2905" s="444">
        <f t="shared" ca="1" si="139"/>
        <v>-65156764344.18438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-65156764344.18438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-271486518.10076827</v>
      </c>
      <c r="L2906" s="444">
        <f t="shared" ca="1" si="139"/>
        <v>-65428250862.285149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-65428250862.285149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-272617711.92618811</v>
      </c>
      <c r="L2907" s="444">
        <f t="shared" ca="1" si="139"/>
        <v>-65700868574.211334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-65700868574.211334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-273753619.05921388</v>
      </c>
      <c r="L2908" s="444">
        <f t="shared" ca="1" si="139"/>
        <v>-65974622193.270546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-65974622193.270546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-274894259.13862729</v>
      </c>
      <c r="L2909" s="444">
        <f t="shared" ca="1" si="139"/>
        <v>-66249516452.409172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-66249516452.409172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-276039651.8850382</v>
      </c>
      <c r="L2910" s="444">
        <f t="shared" ca="1" si="139"/>
        <v>-66525556104.294212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-66525556104.294212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-277189817.10122585</v>
      </c>
      <c r="L2911" s="444">
        <f t="shared" ca="1" si="139"/>
        <v>-66802745921.395439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-66802745921.395439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-278344774.672481</v>
      </c>
      <c r="L2912" s="444">
        <f t="shared" ca="1" si="139"/>
        <v>-67081090696.067917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-67081090696.067917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-279504544.56694967</v>
      </c>
      <c r="L2913" s="444">
        <f t="shared" ca="1" si="139"/>
        <v>-67360595240.634865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-67360595240.634865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-280669146.83597857</v>
      </c>
      <c r="L2914" s="444">
        <f t="shared" ca="1" si="139"/>
        <v>-67641264387.47084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-67641264387.47084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-281838601.61446184</v>
      </c>
      <c r="L2915" s="444">
        <f t="shared" ca="1" si="139"/>
        <v>-67923102989.085304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-67923102989.085304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-283012929.12118882</v>
      </c>
      <c r="L2916" s="444">
        <f t="shared" ca="1" si="139"/>
        <v>-68206115918.20649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-68206115918.20649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-284192149.65919369</v>
      </c>
      <c r="L2917" s="444">
        <f t="shared" ca="1" si="139"/>
        <v>-68490308067.865685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-68490308067.865685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-285376283.61610699</v>
      </c>
      <c r="L2918" s="444">
        <f t="shared" ca="1" si="139"/>
        <v>-68775684351.481796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-68775684351.481796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-286565351.46450746</v>
      </c>
      <c r="L2919" s="444">
        <f t="shared" ca="1" si="139"/>
        <v>-69062249702.946304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-69062249702.946304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-287759373.76227629</v>
      </c>
      <c r="L2920" s="444">
        <f t="shared" ca="1" si="139"/>
        <v>-69350009076.708588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-69350009076.708588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-288958371.15295243</v>
      </c>
      <c r="L2921" s="444">
        <f t="shared" ca="1" si="139"/>
        <v>-69638967447.861542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-69638967447.861542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-290162364.36608976</v>
      </c>
      <c r="L2922" s="444">
        <f t="shared" ca="1" si="139"/>
        <v>-69929129812.227631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-69929129812.227631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-291371374.21761513</v>
      </c>
      <c r="L2923" s="444">
        <f t="shared" ca="1" si="139"/>
        <v>-70220501186.445251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-70220501186.445251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-292585421.61018854</v>
      </c>
      <c r="L2924" s="444">
        <f t="shared" ca="1" si="139"/>
        <v>-70513086608.055435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-70513086608.055435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-293804527.53356433</v>
      </c>
      <c r="L2925" s="444">
        <f t="shared" ca="1" si="139"/>
        <v>-70806891135.589005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-70806891135.589005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-295028713.06495416</v>
      </c>
      <c r="L2926" s="444">
        <f t="shared" ca="1" si="139"/>
        <v>-71101919848.653961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-71101919848.653961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-296257999.3693915</v>
      </c>
      <c r="L2927" s="444">
        <f t="shared" ca="1" si="139"/>
        <v>-71398177848.023346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-71398177848.023346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-297492407.70009726</v>
      </c>
      <c r="L2928" s="444">
        <f t="shared" ca="1" si="139"/>
        <v>-71695670255.72345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-71695670255.72345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-298731959.3988477</v>
      </c>
      <c r="L2929" s="444">
        <f t="shared" ca="1" si="139"/>
        <v>-71994402215.122299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-71994402215.122299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-299976675.89634293</v>
      </c>
      <c r="L2930" s="444">
        <f t="shared" ca="1" si="139"/>
        <v>-72294378891.018646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-72294378891.018646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-301226578.7125777</v>
      </c>
      <c r="L2931" s="444">
        <f t="shared" ca="1" si="139"/>
        <v>-72595605469.731216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-72595605469.731216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-302481689.4572134</v>
      </c>
      <c r="L2932" s="444">
        <f t="shared" ca="1" si="139"/>
        <v>-72898087159.188431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-72898087159.188431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-303742029.82995176</v>
      </c>
      <c r="L2933" s="444">
        <f t="shared" ca="1" si="139"/>
        <v>-73201829189.018387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-73201829189.018387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-305007621.62090993</v>
      </c>
      <c r="L2934" s="444">
        <f t="shared" ca="1" si="139"/>
        <v>-73506836810.639297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-73506836810.639297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-306278486.71099705</v>
      </c>
      <c r="L2935" s="444">
        <f t="shared" ca="1" si="139"/>
        <v>-73813115297.350296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-73813115297.350296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-307554647.07229292</v>
      </c>
      <c r="L2936" s="444">
        <f t="shared" ca="1" si="139"/>
        <v>-74120669944.422592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-74120669944.422592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-308836124.76842749</v>
      </c>
      <c r="L2937" s="444">
        <f t="shared" ca="1" si="139"/>
        <v>-74429506069.191025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-74429506069.191025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-310122941.95496261</v>
      </c>
      <c r="L2938" s="444">
        <f t="shared" ca="1" si="139"/>
        <v>-74739629011.145981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-74739629011.145981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-311415120.87977493</v>
      </c>
      <c r="L2939" s="444">
        <f t="shared" ca="1" si="139"/>
        <v>-75051044132.025757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-75051044132.025757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-312712683.88344067</v>
      </c>
      <c r="L2940" s="444">
        <f t="shared" ca="1" si="139"/>
        <v>-75363756815.909195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-75363756815.909195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-314015653.39962167</v>
      </c>
      <c r="L2941" s="444">
        <f t="shared" ca="1" si="139"/>
        <v>-75677772469.308823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-75677772469.308823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-315324051.9554534</v>
      </c>
      <c r="L2942" s="444">
        <f t="shared" ca="1" si="139"/>
        <v>-75993096521.264282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-75993096521.264282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-316637902.17193449</v>
      </c>
      <c r="L2943" s="444">
        <f t="shared" ca="1" si="139"/>
        <v>-76309734423.436218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-76309734423.436218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-317957226.76431757</v>
      </c>
      <c r="L2944" s="444">
        <f t="shared" ca="1" si="139"/>
        <v>-76627691650.200531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-76627691650.200531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-319282048.54250222</v>
      </c>
      <c r="L2945" s="444">
        <f t="shared" ca="1" si="139"/>
        <v>-76946973698.743027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-76946973698.743027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-320612390.41142929</v>
      </c>
      <c r="L2946" s="444">
        <f t="shared" ca="1" si="139"/>
        <v>-77267586089.154449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-77267586089.154449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-321948275.37147689</v>
      </c>
      <c r="L2947" s="444">
        <f t="shared" ca="1" si="139"/>
        <v>-77589534364.525925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-77589534364.525925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-323289726.51885802</v>
      </c>
      <c r="L2948" s="444">
        <f t="shared" ca="1" si="139"/>
        <v>-77912824091.044785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-77912824091.044785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-324636767.04601991</v>
      </c>
      <c r="L2949" s="444">
        <f t="shared" ca="1" si="139"/>
        <v>-78237460858.090805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-78237460858.090805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-325989420.24204504</v>
      </c>
      <c r="L2950" s="444">
        <f t="shared" ca="1" si="139"/>
        <v>-78563450278.332855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-78563450278.332855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-327347709.49305356</v>
      </c>
      <c r="L2951" s="444">
        <f t="shared" ca="1" si="139"/>
        <v>-78890797987.825912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-78890797987.825912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-328711658.28260797</v>
      </c>
      <c r="L2952" s="444">
        <f t="shared" ca="1" si="139"/>
        <v>-79219509646.108521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-79219509646.108521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-330081290.19211882</v>
      </c>
      <c r="L2953" s="444">
        <f t="shared" ca="1" si="139"/>
        <v>-79549590936.300644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-79549590936.300644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-331456628.90125269</v>
      </c>
      <c r="L2954" s="444">
        <f t="shared" ca="1" si="139"/>
        <v>-79881047565.201889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-79881047565.201889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-332837698.1883412</v>
      </c>
      <c r="L2955" s="444">
        <f t="shared" ca="1" si="139"/>
        <v>-80213885263.390228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-80213885263.390228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-334224521.93079263</v>
      </c>
      <c r="L2956" s="444">
        <f t="shared" ca="1" si="139"/>
        <v>-80548109785.321014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-80548109785.321014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-335617124.10550421</v>
      </c>
      <c r="L2957" s="444">
        <f t="shared" ca="1" si="139"/>
        <v>-80883726909.426514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-80883726909.426514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-337015528.78927714</v>
      </c>
      <c r="L2958" s="444">
        <f t="shared" ca="1" si="139"/>
        <v>-81220742438.21579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-81220742438.21579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-338419760.15923244</v>
      </c>
      <c r="L2959" s="444">
        <f t="shared" ca="1" si="139"/>
        <v>-81559162198.375015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-81559162198.375015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-339829842.49322921</v>
      </c>
      <c r="L2960" s="444">
        <f t="shared" ca="1" si="139"/>
        <v>-81898992040.86824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-81898992040.86824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-341245800.17028433</v>
      </c>
      <c r="L2961" s="444">
        <f t="shared" ca="1" si="139"/>
        <v>-82240237841.038528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-82240237841.038528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-342667657.67099386</v>
      </c>
      <c r="L2962" s="444">
        <f t="shared" ca="1" si="139"/>
        <v>-82582905498.709518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-82582905498.709518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-344095439.57795632</v>
      </c>
      <c r="L2963" s="444">
        <f t="shared" ca="1" si="139"/>
        <v>-82927000938.287476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-82927000938.287476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-345529170.5761978</v>
      </c>
      <c r="L2964" s="444">
        <f t="shared" ca="1" si="139"/>
        <v>-83272530108.863678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-83272530108.863678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-346968875.45359868</v>
      </c>
      <c r="L2965" s="444">
        <f t="shared" ca="1" si="139"/>
        <v>-83619498984.317276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-83619498984.317276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-348414579.101322</v>
      </c>
      <c r="L2966" s="444">
        <f t="shared" ca="1" si="139"/>
        <v>-83967913563.418594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-83967913563.418594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-349866306.51424414</v>
      </c>
      <c r="L2967" s="444">
        <f t="shared" ca="1" si="139"/>
        <v>-84317779869.932846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-84317779869.932846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-351324082.79138684</v>
      </c>
      <c r="L2968" s="444">
        <f t="shared" ca="1" si="139"/>
        <v>-84669103952.724228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-84669103952.724228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-352787933.13635093</v>
      </c>
      <c r="L2969" s="444">
        <f t="shared" ca="1" si="139"/>
        <v>-85021891885.86058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-85021891885.86058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-354257882.85775244</v>
      </c>
      <c r="L2970" s="444">
        <f t="shared" ca="1" si="139"/>
        <v>-85376149768.718338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-85376149768.718338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-355733957.36965972</v>
      </c>
      <c r="L2971" s="444">
        <f t="shared" ca="1" si="139"/>
        <v>-85731883726.087997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-85731883726.087997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-357216182.19203329</v>
      </c>
      <c r="L2972" s="444">
        <f t="shared" ca="1" si="139"/>
        <v>-86089099908.280029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-86089099908.280029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-358704582.95116681</v>
      </c>
      <c r="L2973" s="444">
        <f t="shared" ca="1" si="139"/>
        <v>-86447804491.231201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-86447804491.231201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-360199185.38012999</v>
      </c>
      <c r="L2974" s="444">
        <f t="shared" ca="1" si="139"/>
        <v>-86808003676.611328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-86808003676.611328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-361700015.31921387</v>
      </c>
      <c r="L2975" s="444">
        <f t="shared" ca="1" si="139"/>
        <v>-87169703691.930542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-87169703691.930542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-363207098.71637726</v>
      </c>
      <c r="L2976" s="444">
        <f t="shared" ca="1" si="139"/>
        <v>-87532910790.646912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-87532910790.646912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-364720461.62769544</v>
      </c>
      <c r="L2977" s="444">
        <f t="shared" ca="1" si="139"/>
        <v>-87897631252.274612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-87897631252.274612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-366240130.21781087</v>
      </c>
      <c r="L2978" s="444">
        <f t="shared" ca="1" si="139"/>
        <v>-88263871382.492416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-88263871382.492416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-367766130.76038504</v>
      </c>
      <c r="L2979" s="444">
        <f t="shared" ca="1" si="139"/>
        <v>-88631637513.252808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-88631637513.252808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-369298489.63855338</v>
      </c>
      <c r="L2980" s="444">
        <f t="shared" ca="1" si="139"/>
        <v>-89000936002.891357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-89000936002.891357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-370837233.34538066</v>
      </c>
      <c r="L2981" s="444">
        <f t="shared" ca="1" si="139"/>
        <v>-89371773236.23674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-89371773236.23674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-372382388.48431975</v>
      </c>
      <c r="L2982" s="444">
        <f t="shared" ca="1" si="139"/>
        <v>-89744155624.721054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-89744155624.721054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-373933981.76967108</v>
      </c>
      <c r="L2983" s="444">
        <f t="shared" ca="1" si="139"/>
        <v>-90118089606.490723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-90118089606.490723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-375492040.02704465</v>
      </c>
      <c r="L2984" s="444">
        <f t="shared" ca="1" si="139"/>
        <v>-90493581646.517761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-90493581646.517761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-377056590.19382399</v>
      </c>
      <c r="L2985" s="444">
        <f t="shared" ca="1" si="139"/>
        <v>-90870638236.711578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-90870638236.711578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-378627659.31963158</v>
      </c>
      <c r="L2986" s="444">
        <f t="shared" ca="1" si="139"/>
        <v>-91249265896.031204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-91249265896.031204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-380205274.56679666</v>
      </c>
      <c r="L2987" s="444">
        <f t="shared" ca="1" si="139"/>
        <v>-91629471170.598007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-91629471170.598007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-381789463.21082503</v>
      </c>
      <c r="L2988" s="444">
        <f t="shared" ca="1" si="139"/>
        <v>-92011260633.808838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-92011260633.808838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-383380252.64087015</v>
      </c>
      <c r="L2989" s="444">
        <f t="shared" ca="1" si="139"/>
        <v>-92394640886.449707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-92394640886.449707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-384977670.36020708</v>
      </c>
      <c r="L2990" s="444">
        <f t="shared" ca="1" si="139"/>
        <v>-92779618556.809921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-92779618556.809921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-386581743.98670799</v>
      </c>
      <c r="L2991" s="444">
        <f t="shared" ca="1" si="139"/>
        <v>-93166200300.796631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-93166200300.796631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-388192501.25331926</v>
      </c>
      <c r="L2992" s="444">
        <f t="shared" ca="1" si="139"/>
        <v>-93554392802.049957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-93554392802.049957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-389809970.00854146</v>
      </c>
      <c r="L2993" s="444">
        <f t="shared" ca="1" si="139"/>
        <v>-93944202772.058502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-93944202772.058502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-391434178.21691042</v>
      </c>
      <c r="L2994" s="444">
        <f t="shared" ca="1" si="139"/>
        <v>-94335636950.275406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-94335636950.275406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-393065153.95948088</v>
      </c>
      <c r="L2995" s="444">
        <f t="shared" ca="1" si="139"/>
        <v>-94728702104.234894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-94728702104.234894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-394702925.43431205</v>
      </c>
      <c r="L2996" s="444">
        <f t="shared" ca="1" si="139"/>
        <v>-95123405029.669205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-95123405029.669205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-396347520.95695502</v>
      </c>
      <c r="L2997" s="444">
        <f t="shared" ca="1" si="139"/>
        <v>-95519752550.62616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-95519752550.62616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-397998968.96094233</v>
      </c>
      <c r="L2998" s="444">
        <f t="shared" ca="1" si="139"/>
        <v>-95917751519.587097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-95917751519.587097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-399657297.99827957</v>
      </c>
      <c r="L2999" s="444">
        <f t="shared" ca="1" si="139"/>
        <v>-96317408817.585373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-96317408817.585373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-401322536.73993903</v>
      </c>
      <c r="L3000" s="444">
        <f t="shared" ca="1" si="139"/>
        <v>-96718731354.325317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-96718731354.325317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-402994713.97635549</v>
      </c>
      <c r="L3001" s="444">
        <f t="shared" ca="1" si="139"/>
        <v>-97121726068.301666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-97121726068.301666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-404673858.61792362</v>
      </c>
      <c r="L3002" s="444">
        <f t="shared" ca="1" si="139"/>
        <v>-97526399926.919586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-97526399926.919586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-406359999.69549829</v>
      </c>
      <c r="L3003" s="444">
        <f t="shared" ca="1" si="139"/>
        <v>-97932759926.615082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-97932759926.615082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-408053166.36089617</v>
      </c>
      <c r="L3004" s="444">
        <f t="shared" ca="1" si="139"/>
        <v>-98340813092.975983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-98340813092.975983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-409753387.88739991</v>
      </c>
      <c r="L3005" s="444">
        <f t="shared" ca="1" si="139"/>
        <v>-98750566480.863388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-98750566480.863388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-411460693.67026412</v>
      </c>
      <c r="L3006" s="444">
        <f t="shared" ca="1" si="139"/>
        <v>-99162027174.533646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-99162027174.533646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-413175113.22722352</v>
      </c>
      <c r="L3007" s="444">
        <f t="shared" ca="1" si="139"/>
        <v>-99575202287.760864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-99575202287.760864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-414896676.19900358</v>
      </c>
      <c r="L3008" s="444">
        <f t="shared" ca="1" si="139"/>
        <v>-99990098963.959869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-99990098963.959869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-416625412.34983277</v>
      </c>
      <c r="L3009" s="444">
        <f t="shared" ca="1" si="139"/>
        <v>-100406724376.30971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-100406724376.30971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-418361351.5679571</v>
      </c>
      <c r="L3010" s="444">
        <f t="shared" ca="1" si="139"/>
        <v>-100825085727.87767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-100825085727.87767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-420104523.86615694</v>
      </c>
      <c r="L3011" s="444">
        <f t="shared" ca="1" si="139"/>
        <v>-101245190251.74382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-101245190251.74382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-421854959.38226593</v>
      </c>
      <c r="L3012" s="444">
        <f t="shared" ca="1" si="139"/>
        <v>-101667045211.12608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-101667045211.12608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-423612688.37969202</v>
      </c>
      <c r="L3013" s="444">
        <f t="shared" ca="1" si="139"/>
        <v>-102090657899.50577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-102090657899.50577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-425377741.24794072</v>
      </c>
      <c r="L3014" s="444">
        <f t="shared" ca="1" si="139"/>
        <v>-102516035640.75371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-102516035640.75371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-427150148.50314045</v>
      </c>
      <c r="L3015" s="444">
        <f t="shared" ca="1" si="139"/>
        <v>-102943185789.25685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-102943185789.25685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-428929940.78857023</v>
      </c>
      <c r="L3016" s="444">
        <f t="shared" ca="1" si="139"/>
        <v>-103372115730.04543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-103372115730.04543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-430717148.87518924</v>
      </c>
      <c r="L3017" s="444">
        <f t="shared" ca="1" si="139"/>
        <v>-103802832878.92061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-103802832878.92061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-432511803.66216922</v>
      </c>
      <c r="L3018" s="444">
        <f t="shared" ca="1" si="139"/>
        <v>-104235344682.58278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-104235344682.58278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-434313936.17742825</v>
      </c>
      <c r="L3019" s="444">
        <f t="shared" ca="1" si="139"/>
        <v>-104669658618.76021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-104669658618.76021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-436123577.5781675</v>
      </c>
      <c r="L3020" s="444">
        <f t="shared" ca="1" si="139"/>
        <v>-105105782196.33838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-105105782196.33838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-437940759.15140992</v>
      </c>
      <c r="L3021" s="444">
        <f t="shared" ca="1" si="139"/>
        <v>-105543722955.48979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-105543722955.48979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-439765512.3145408</v>
      </c>
      <c r="L3022" s="444">
        <f t="shared" ca="1" si="139"/>
        <v>-105983488467.80434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-105983488467.80434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-441597868.6158514</v>
      </c>
      <c r="L3023" s="444">
        <f t="shared" ca="1" si="139"/>
        <v>-106425086336.42018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-106425086336.42018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-443437859.73508406</v>
      </c>
      <c r="L3024" s="444">
        <f t="shared" ca="1" si="139"/>
        <v>-106868524196.15526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-106868524196.15526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-445285517.48398024</v>
      </c>
      <c r="L3025" s="444">
        <f t="shared" ca="1" si="139"/>
        <v>-107313809713.63924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-107313809713.63924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-447140873.80683017</v>
      </c>
      <c r="L3026" s="444">
        <f t="shared" ca="1" si="139"/>
        <v>-107760950587.44606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-107760950587.44606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-449003960.78102523</v>
      </c>
      <c r="L3027" s="444">
        <f t="shared" ca="1" si="139"/>
        <v>-108209954548.22708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-108209954548.22708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-450874810.61761278</v>
      </c>
      <c r="L3028" s="444">
        <f t="shared" ca="1" si="139"/>
        <v>-108660829358.8447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-108660829358.8447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-452753455.6618529</v>
      </c>
      <c r="L3029" s="444">
        <f t="shared" ca="1" si="139"/>
        <v>-109113582814.50655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-109113582814.50655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-454639928.39377725</v>
      </c>
      <c r="L3030" s="444">
        <f t="shared" ca="1" si="139"/>
        <v>-109568222742.90033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-109568222742.90033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-456534261.42875135</v>
      </c>
      <c r="L3031" s="444">
        <f t="shared" ca="1" si="139"/>
        <v>-110024757004.32909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-110024757004.32909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-458436487.51803786</v>
      </c>
      <c r="L3032" s="444">
        <f t="shared" ca="1" si="139"/>
        <v>-110483193491.84712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-110483193491.84712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-460346639.54936308</v>
      </c>
      <c r="L3033" s="444">
        <f t="shared" ca="1" si="139"/>
        <v>-110943540131.39648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-110943540131.39648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-462264750.54748535</v>
      </c>
      <c r="L3034" s="444">
        <f t="shared" ca="1" si="139"/>
        <v>-111405804881.94397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-111405804881.94397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-464190853.67476654</v>
      </c>
      <c r="L3035" s="444">
        <f t="shared" ca="1" si="139"/>
        <v>-111869995735.61874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-111869995735.61874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-466124982.23174471</v>
      </c>
      <c r="L3036" s="444">
        <f t="shared" ca="1" si="139"/>
        <v>-112336120717.85049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-112336120717.85049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-468067169.65771037</v>
      </c>
      <c r="L3037" s="444">
        <f t="shared" ca="1" si="139"/>
        <v>-112804187887.50821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-112804187887.50821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-470017449.53128421</v>
      </c>
      <c r="L3038" s="444">
        <f t="shared" ca="1" si="139"/>
        <v>-113274205337.03949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-113274205337.03949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-471975855.57099795</v>
      </c>
      <c r="L3039" s="444">
        <f t="shared" ca="1" si="139"/>
        <v>-113746181192.61049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-113746181192.61049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-473942421.63587701</v>
      </c>
      <c r="L3040" s="444">
        <f t="shared" ca="1" si="139"/>
        <v>-114220123614.24637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-114220123614.24637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-475917181.72602654</v>
      </c>
      <c r="L3041" s="444">
        <f t="shared" ca="1" si="139"/>
        <v>-114696040795.9724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-114696040795.9724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-477900169.98321831</v>
      </c>
      <c r="L3042" s="444">
        <f t="shared" ca="1" si="139"/>
        <v>-115173940965.95561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-115173940965.95561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-479891420.69148171</v>
      </c>
      <c r="L3043" s="444">
        <f t="shared" ca="1" si="139"/>
        <v>-115653832386.64709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-115653832386.64709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-481890968.27769619</v>
      </c>
      <c r="L3044" s="444">
        <f t="shared" ca="1" si="139"/>
        <v>-116135723354.92479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-116135723354.92479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-483898847.3121866</v>
      </c>
      <c r="L3045" s="444">
        <f t="shared" ca="1" si="139"/>
        <v>-116619622202.23697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-116619622202.23697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-485915092.50932068</v>
      </c>
      <c r="L3046" s="444">
        <f t="shared" ca="1" si="139"/>
        <v>-117105537294.74629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-117105537294.74629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-487939738.72810954</v>
      </c>
      <c r="L3047" s="444">
        <f t="shared" ca="1" si="139"/>
        <v>-117593477033.4744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-117593477033.4744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-489972820.97280997</v>
      </c>
      <c r="L3048" s="444">
        <f t="shared" ca="1" si="139"/>
        <v>-118083449854.4472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-118083449854.4472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-492014374.39353001</v>
      </c>
      <c r="L3049" s="444">
        <f t="shared" ca="1" si="139"/>
        <v>-118575464228.84073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-118575464228.84073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-494064434.28683639</v>
      </c>
      <c r="L3050" s="444">
        <f t="shared" ca="1" si="139"/>
        <v>-119069528663.12756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-119069528663.12756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-496123036.09636486</v>
      </c>
      <c r="L3051" s="444">
        <f t="shared" ca="1" si="139"/>
        <v>-119565651699.22392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-119565651699.22392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-498190215.41343296</v>
      </c>
      <c r="L3052" s="444">
        <f t="shared" ca="1" si="139"/>
        <v>-120063841914.63736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-120063841914.63736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-500266007.97765565</v>
      </c>
      <c r="L3053" s="444">
        <f t="shared" ca="1" si="139"/>
        <v>-120564107922.61502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-120564107922.61502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-502350449.67756265</v>
      </c>
      <c r="L3054" s="444">
        <f t="shared" ca="1" si="139"/>
        <v>-121066458372.29259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-121066458372.29259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-504443576.55121917</v>
      </c>
      <c r="L3055" s="444">
        <f t="shared" ca="1" si="139"/>
        <v>-121570901948.84381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-121570901948.84381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-506545424.7868492</v>
      </c>
      <c r="L3056" s="444">
        <f t="shared" ca="1" si="139"/>
        <v>-122077447373.63066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-122077447373.63066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-508656030.72346115</v>
      </c>
      <c r="L3057" s="444">
        <f t="shared" ca="1" si="139"/>
        <v>-122586103404.35413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-122586103404.35413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-510775430.85147548</v>
      </c>
      <c r="L3058" s="444">
        <f t="shared" ca="1" si="139"/>
        <v>-123096878835.2056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-123096878835.2056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-512903661.81335664</v>
      </c>
      <c r="L3059" s="444">
        <f t="shared" ca="1" si="139"/>
        <v>-123609782497.01895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-123609782497.01895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-515040760.40424562</v>
      </c>
      <c r="L3060" s="444">
        <f t="shared" ca="1" si="139"/>
        <v>-124124823257.4232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-124124823257.4232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-517186763.57259661</v>
      </c>
      <c r="L3061" s="444">
        <f t="shared" ca="1" si="139"/>
        <v>-124642010020.9958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-124642010020.9958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-519341708.42081583</v>
      </c>
      <c r="L3062" s="444">
        <f t="shared" ca="1" si="139"/>
        <v>-125161351729.41663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-125161351729.41663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-521505632.20590264</v>
      </c>
      <c r="L3063" s="444">
        <f t="shared" ca="1" si="139"/>
        <v>-125682857361.62253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-125682857361.62253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-523678572.34009391</v>
      </c>
      <c r="L3064" s="444">
        <f t="shared" ca="1" si="139"/>
        <v>-126206535933.96262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-126206535933.96262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-525860566.39151096</v>
      </c>
      <c r="L3065" s="444">
        <f t="shared" ca="1" si="139"/>
        <v>-126732396500.35413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-126732396500.35413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-528051652.08480889</v>
      </c>
      <c r="L3066" s="444">
        <f t="shared" ca="1" si="139"/>
        <v>-127260448152.43893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-127260448152.43893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-530251867.30182886</v>
      </c>
      <c r="L3067" s="444">
        <f t="shared" ca="1" si="139"/>
        <v>-127790700019.74077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-127790700019.74077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-532461250.08225316</v>
      </c>
      <c r="L3068" s="444">
        <f t="shared" ref="L3068:L3322" ca="1" si="144">I3068-J3068+K3068</f>
        <v>-128323161269.82303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-128323161269.82303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-534679838.62426263</v>
      </c>
      <c r="L3069" s="444">
        <f t="shared" ca="1" si="144"/>
        <v>-128857841108.4473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-128857841108.4473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-536907671.28519702</v>
      </c>
      <c r="L3070" s="444">
        <f t="shared" ca="1" si="144"/>
        <v>-129394748779.7325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-129394748779.7325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-539144786.58221877</v>
      </c>
      <c r="L3071" s="444">
        <f t="shared" ca="1" si="144"/>
        <v>-129933893566.31471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-129933893566.31471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-541391223.19297791</v>
      </c>
      <c r="L3072" s="444">
        <f t="shared" ca="1" si="144"/>
        <v>-130475284789.50769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-130475284789.50769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-543647019.95628202</v>
      </c>
      <c r="L3073" s="444">
        <f t="shared" ca="1" si="144"/>
        <v>-131018931809.46397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-131018931809.46397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-545912215.87276649</v>
      </c>
      <c r="L3074" s="444">
        <f t="shared" ca="1" si="144"/>
        <v>-131564844025.33675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-131564844025.33675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-548186850.10556972</v>
      </c>
      <c r="L3075" s="444">
        <f t="shared" ca="1" si="144"/>
        <v>-132113030875.44232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-132113030875.44232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-550470961.98100972</v>
      </c>
      <c r="L3076" s="444">
        <f t="shared" ca="1" si="144"/>
        <v>-132663501837.42332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-132663501837.42332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-552764590.98926389</v>
      </c>
      <c r="L3077" s="444">
        <f t="shared" ca="1" si="144"/>
        <v>-133216266428.41258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-133216266428.41258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-555067776.78505242</v>
      </c>
      <c r="L3078" s="444">
        <f t="shared" ca="1" si="144"/>
        <v>-133771334205.19763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-133771334205.19763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-557380559.18832338</v>
      </c>
      <c r="L3079" s="444">
        <f t="shared" ca="1" si="144"/>
        <v>-134328714764.38596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-134328714764.38596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-559702978.18494153</v>
      </c>
      <c r="L3080" s="444">
        <f t="shared" ca="1" si="144"/>
        <v>-134888417742.57089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-134888417742.57089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-562035073.92737865</v>
      </c>
      <c r="L3081" s="444">
        <f t="shared" ca="1" si="144"/>
        <v>-135450452816.49828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-135450452816.49828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-564376886.7354095</v>
      </c>
      <c r="L3082" s="444">
        <f t="shared" ca="1" si="144"/>
        <v>-136014829703.23369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-136014829703.23369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-566728457.096807</v>
      </c>
      <c r="L3083" s="444">
        <f t="shared" ca="1" si="144"/>
        <v>-136581558160.33049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-136581558160.33049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-569089825.66804373</v>
      </c>
      <c r="L3084" s="444">
        <f t="shared" ca="1" si="144"/>
        <v>-137150647985.99854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-137150647985.99854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-571461033.2749939</v>
      </c>
      <c r="L3085" s="444">
        <f t="shared" ca="1" si="144"/>
        <v>-137722109019.27353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-137722109019.27353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-573842120.91363966</v>
      </c>
      <c r="L3086" s="444">
        <f t="shared" ca="1" si="144"/>
        <v>-138295951140.18716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-138295951140.18716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-576233129.75077987</v>
      </c>
      <c r="L3087" s="444">
        <f t="shared" ca="1" si="144"/>
        <v>-138872184269.93796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-138872184269.93796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-578634101.12474144</v>
      </c>
      <c r="L3088" s="444">
        <f t="shared" ca="1" si="144"/>
        <v>-139450818371.06271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-139450818371.06271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-581045076.54609466</v>
      </c>
      <c r="L3089" s="444">
        <f t="shared" ca="1" si="144"/>
        <v>-140031863447.6088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-140031863447.6088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-583466097.69836998</v>
      </c>
      <c r="L3090" s="444">
        <f t="shared" ca="1" si="144"/>
        <v>-140615329545.30716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-140615329545.30716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-585897206.43877983</v>
      </c>
      <c r="L3091" s="444">
        <f t="shared" ca="1" si="144"/>
        <v>-141201226751.74594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-141201226751.74594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-588338444.79894137</v>
      </c>
      <c r="L3092" s="444">
        <f t="shared" ca="1" si="144"/>
        <v>-141789565196.54489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-141789565196.54489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-590789854.98560369</v>
      </c>
      <c r="L3093" s="444">
        <f t="shared" ca="1" si="144"/>
        <v>-142380355051.53049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-142380355051.53049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-593251479.38137698</v>
      </c>
      <c r="L3094" s="444">
        <f t="shared" ca="1" si="144"/>
        <v>-142973606530.91187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-142973606530.91187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-595723360.54546607</v>
      </c>
      <c r="L3095" s="444">
        <f t="shared" ca="1" si="144"/>
        <v>-143569329891.45734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-143569329891.45734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-598205541.21440554</v>
      </c>
      <c r="L3096" s="444">
        <f t="shared" ca="1" si="144"/>
        <v>-144167535432.67175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-144167535432.67175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-600698064.30279899</v>
      </c>
      <c r="L3097" s="444">
        <f t="shared" ca="1" si="144"/>
        <v>-144768233496.97455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-144768233496.97455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-603200972.9040606</v>
      </c>
      <c r="L3098" s="444">
        <f t="shared" ca="1" si="144"/>
        <v>-145371434469.8786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-145371434469.8786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-605714310.29116082</v>
      </c>
      <c r="L3099" s="444">
        <f t="shared" ca="1" si="144"/>
        <v>-145977148780.16977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-145977148780.16977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-608238119.91737401</v>
      </c>
      <c r="L3100" s="444">
        <f t="shared" ca="1" si="144"/>
        <v>-146585386900.08716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-146585386900.08716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-610772445.41702986</v>
      </c>
      <c r="L3101" s="444">
        <f t="shared" ca="1" si="144"/>
        <v>-147196159345.50418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-147196159345.50418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-613317330.60626745</v>
      </c>
      <c r="L3102" s="444">
        <f t="shared" ca="1" si="144"/>
        <v>-147809476676.11044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-147809476676.11044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-615872819.4837935</v>
      </c>
      <c r="L3103" s="444">
        <f t="shared" ca="1" si="144"/>
        <v>-148425349495.59424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-148425349495.59424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-618438956.2316426</v>
      </c>
      <c r="L3104" s="444">
        <f t="shared" ca="1" si="144"/>
        <v>-149043788451.82587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-149043788451.82587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-621015785.21594107</v>
      </c>
      <c r="L3105" s="444">
        <f t="shared" ca="1" si="144"/>
        <v>-149664804237.04181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-149664804237.04181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-623603350.98767424</v>
      </c>
      <c r="L3106" s="444">
        <f t="shared" ca="1" si="144"/>
        <v>-150288407588.02948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-150288407588.02948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-626201698.28345621</v>
      </c>
      <c r="L3107" s="444">
        <f t="shared" ca="1" si="144"/>
        <v>-150914609286.31293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-150914609286.31293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-628810872.02630389</v>
      </c>
      <c r="L3108" s="444">
        <f t="shared" ca="1" si="144"/>
        <v>-151543420158.33923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-151543420158.33923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-631430917.32641351</v>
      </c>
      <c r="L3109" s="444">
        <f t="shared" ca="1" si="144"/>
        <v>-152174851075.66565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-152174851075.66565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-634061879.48194015</v>
      </c>
      <c r="L3110" s="444">
        <f t="shared" ca="1" si="144"/>
        <v>-152808912955.14758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-152808912955.14758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-636703803.97978163</v>
      </c>
      <c r="L3111" s="444">
        <f t="shared" ca="1" si="144"/>
        <v>-153445616759.12735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-153445616759.12735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-639356736.496364</v>
      </c>
      <c r="L3112" s="444">
        <f t="shared" ca="1" si="144"/>
        <v>-154084973495.62372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-154084973495.62372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-642020722.89843214</v>
      </c>
      <c r="L3113" s="444">
        <f t="shared" ca="1" si="144"/>
        <v>-154726994218.52216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-154726994218.52216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-644695809.24384236</v>
      </c>
      <c r="L3114" s="444">
        <f t="shared" ca="1" si="144"/>
        <v>-155371690027.76599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-155371690027.76599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-647382041.78235829</v>
      </c>
      <c r="L3115" s="444">
        <f t="shared" ca="1" si="144"/>
        <v>-156019072069.54834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-156019072069.54834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-650079466.95645142</v>
      </c>
      <c r="L3116" s="444">
        <f t="shared" ca="1" si="144"/>
        <v>-156669151536.50479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-156669151536.50479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-652788131.4021033</v>
      </c>
      <c r="L3117" s="444">
        <f t="shared" ca="1" si="144"/>
        <v>-157321939667.90689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-157321939667.90689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-655508081.94961202</v>
      </c>
      <c r="L3118" s="444">
        <f t="shared" ca="1" si="144"/>
        <v>-157977447749.85651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-157977447749.85651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-658239365.62440205</v>
      </c>
      <c r="L3119" s="444">
        <f t="shared" ca="1" si="144"/>
        <v>-158635687115.4809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-158635687115.4809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-660982029.64783704</v>
      </c>
      <c r="L3120" s="444">
        <f t="shared" ca="1" si="144"/>
        <v>-159296669145.12872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-159296669145.12872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-663736121.43803632</v>
      </c>
      <c r="L3121" s="444">
        <f t="shared" ca="1" si="144"/>
        <v>-159960405266.56677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-159960405266.56677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-666501688.61069489</v>
      </c>
      <c r="L3122" s="444">
        <f t="shared" ca="1" si="144"/>
        <v>-160626906955.17746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-160626906955.17746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-669278778.97990608</v>
      </c>
      <c r="L3123" s="444">
        <f t="shared" ca="1" si="144"/>
        <v>-161296185734.15738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-161296185734.15738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-672067440.55898905</v>
      </c>
      <c r="L3124" s="444">
        <f t="shared" ca="1" si="144"/>
        <v>-161968253174.71637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-161968253174.71637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-674867721.56131816</v>
      </c>
      <c r="L3125" s="444">
        <f t="shared" ca="1" si="144"/>
        <v>-162643120896.27768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-162643120896.27768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-677679670.40115702</v>
      </c>
      <c r="L3126" s="444">
        <f t="shared" ca="1" si="144"/>
        <v>-163320800566.67883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-163320800566.67883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-680503335.69449508</v>
      </c>
      <c r="L3127" s="444">
        <f t="shared" ca="1" si="144"/>
        <v>-164001303902.37332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-164001303902.37332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-683338766.25988889</v>
      </c>
      <c r="L3128" s="444">
        <f t="shared" ca="1" si="144"/>
        <v>-164684642668.63321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-164684642668.63321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-686186011.11930501</v>
      </c>
      <c r="L3129" s="444">
        <f t="shared" ca="1" si="144"/>
        <v>-165370828679.7525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-165370828679.7525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-689045119.49896872</v>
      </c>
      <c r="L3130" s="444">
        <f t="shared" ca="1" si="144"/>
        <v>-166059873799.25146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-166059873799.25146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-691916140.83021438</v>
      </c>
      <c r="L3131" s="444">
        <f t="shared" ca="1" si="144"/>
        <v>-166751789940.08167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-166751789940.08167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-694799124.75034022</v>
      </c>
      <c r="L3132" s="444">
        <f t="shared" ca="1" si="144"/>
        <v>-167446589064.832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-167446589064.832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-697694121.10346663</v>
      </c>
      <c r="L3133" s="444">
        <f t="shared" ca="1" si="144"/>
        <v>-168144283185.93546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-168144283185.93546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-700601179.94139767</v>
      </c>
      <c r="L3134" s="444">
        <f t="shared" ca="1" si="144"/>
        <v>-168844884365.87686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-168844884365.87686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-703520351.5244869</v>
      </c>
      <c r="L3135" s="444">
        <f t="shared" ca="1" si="144"/>
        <v>-169548404717.40134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-169548404717.40134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-706451686.32250559</v>
      </c>
      <c r="L3136" s="444">
        <f t="shared" ca="1" si="144"/>
        <v>-170254856403.72385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-170254856403.72385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-709395235.01551604</v>
      </c>
      <c r="L3137" s="444">
        <f t="shared" ca="1" si="144"/>
        <v>-170964251638.73935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-170964251638.73935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-712351048.49474728</v>
      </c>
      <c r="L3138" s="444">
        <f t="shared" ca="1" si="144"/>
        <v>-171676602687.2341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-171676602687.2341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-715319177.86347544</v>
      </c>
      <c r="L3139" s="444">
        <f t="shared" ca="1" si="144"/>
        <v>-172391921865.09756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-172391921865.09756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-718299674.4379065</v>
      </c>
      <c r="L3140" s="444">
        <f t="shared" ca="1" si="144"/>
        <v>-173110221539.53546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-173110221539.53546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-721292589.7480644</v>
      </c>
      <c r="L3141" s="444">
        <f t="shared" ca="1" si="144"/>
        <v>-173831514129.28354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-173831514129.28354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-724297975.53868139</v>
      </c>
      <c r="L3142" s="444">
        <f t="shared" ca="1" si="144"/>
        <v>-174555812104.82224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-174555812104.82224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-727315883.77009261</v>
      </c>
      <c r="L3143" s="444">
        <f t="shared" ca="1" si="144"/>
        <v>-175283127988.59232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-175283127988.59232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-730346366.61913466</v>
      </c>
      <c r="L3144" s="444">
        <f t="shared" ca="1" si="144"/>
        <v>-176013474355.21146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-176013474355.21146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-733389476.4800477</v>
      </c>
      <c r="L3145" s="444">
        <f t="shared" ca="1" si="144"/>
        <v>-176746863831.6915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-176746863831.6915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-736445265.96538126</v>
      </c>
      <c r="L3146" s="444">
        <f t="shared" ca="1" si="144"/>
        <v>-177483309097.65689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-177483309097.65689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-739513787.90690374</v>
      </c>
      <c r="L3147" s="444">
        <f t="shared" ca="1" si="144"/>
        <v>-178222822885.56378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-178222822885.56378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-742595095.35651577</v>
      </c>
      <c r="L3148" s="444">
        <f t="shared" ca="1" si="144"/>
        <v>-178965417980.92029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-178965417980.92029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-745689241.58716786</v>
      </c>
      <c r="L3149" s="444">
        <f t="shared" ca="1" si="144"/>
        <v>-179711107222.50745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-179711107222.50745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-748796280.09378099</v>
      </c>
      <c r="L3150" s="444">
        <f t="shared" ca="1" si="144"/>
        <v>-180459903502.60123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-180459903502.60123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-751916264.59417176</v>
      </c>
      <c r="L3151" s="444">
        <f t="shared" ca="1" si="144"/>
        <v>-181211819767.1954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-181211819767.1954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-755049249.0299809</v>
      </c>
      <c r="L3152" s="444">
        <f t="shared" ca="1" si="144"/>
        <v>-181966869016.22537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-181966869016.22537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-758195287.56760573</v>
      </c>
      <c r="L3153" s="444">
        <f t="shared" ca="1" si="144"/>
        <v>-182725064303.79297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-182725064303.79297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-761354434.59913731</v>
      </c>
      <c r="L3154" s="444">
        <f t="shared" ca="1" si="144"/>
        <v>-183486418738.39212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-183486418738.39212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-764526744.74330044</v>
      </c>
      <c r="L3155" s="444">
        <f t="shared" ca="1" si="144"/>
        <v>-184250945483.13541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-184250945483.13541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-767712272.84639752</v>
      </c>
      <c r="L3156" s="444">
        <f t="shared" ca="1" si="144"/>
        <v>-185018657755.98181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-185018657755.98181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-770911073.98325753</v>
      </c>
      <c r="L3157" s="444">
        <f t="shared" ca="1" si="144"/>
        <v>-185789568829.96506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-185789568829.96506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-774123203.4581877</v>
      </c>
      <c r="L3158" s="444">
        <f t="shared" ca="1" si="144"/>
        <v>-186563692033.42325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-186563692033.42325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-777348716.80593014</v>
      </c>
      <c r="L3159" s="444">
        <f t="shared" ca="1" si="144"/>
        <v>-187341040750.22919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-187341040750.22919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-780587669.79262161</v>
      </c>
      <c r="L3160" s="444">
        <f t="shared" ca="1" si="144"/>
        <v>-188121628420.02182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-188121628420.02182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-783840118.41675758</v>
      </c>
      <c r="L3161" s="444">
        <f t="shared" ca="1" si="144"/>
        <v>-188905468538.43857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-188905468538.43857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-787106118.91016066</v>
      </c>
      <c r="L3162" s="444">
        <f t="shared" ca="1" si="144"/>
        <v>-189692574657.34872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-189692574657.34872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-790385727.73895299</v>
      </c>
      <c r="L3163" s="444">
        <f t="shared" ca="1" si="144"/>
        <v>-190482960385.08768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-190482960385.08768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-793679001.604532</v>
      </c>
      <c r="L3164" s="444">
        <f t="shared" ca="1" si="144"/>
        <v>-191276639386.6922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-191276639386.6922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-796985997.44455087</v>
      </c>
      <c r="L3165" s="444">
        <f t="shared" ca="1" si="144"/>
        <v>-192073625384.13675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-192073625384.13675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-800306772.4339031</v>
      </c>
      <c r="L3166" s="444">
        <f t="shared" ca="1" si="144"/>
        <v>-192873932156.57065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-192873932156.57065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-803641383.98571098</v>
      </c>
      <c r="L3167" s="444">
        <f t="shared" ca="1" si="144"/>
        <v>-193677573540.55637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-193677573540.55637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-806989889.75231814</v>
      </c>
      <c r="L3168" s="444">
        <f t="shared" ca="1" si="144"/>
        <v>-194484563430.30869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-194484563430.30869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-810352347.62628615</v>
      </c>
      <c r="L3169" s="444">
        <f t="shared" ca="1" si="144"/>
        <v>-195294915777.93497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-195294915777.93497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-813728815.74139571</v>
      </c>
      <c r="L3170" s="444">
        <f t="shared" ca="1" si="144"/>
        <v>-196108644593.67636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-196108644593.67636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-817119352.47365153</v>
      </c>
      <c r="L3171" s="444">
        <f t="shared" ca="1" si="144"/>
        <v>-196925763946.15002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-196925763946.15002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-820524016.44229174</v>
      </c>
      <c r="L3172" s="444">
        <f t="shared" ca="1" si="144"/>
        <v>-197746287962.59232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-197746287962.59232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-823942866.51080132</v>
      </c>
      <c r="L3173" s="444">
        <f t="shared" ca="1" si="144"/>
        <v>-198570230829.10312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-198570230829.10312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-827375961.78792965</v>
      </c>
      <c r="L3174" s="444">
        <f t="shared" ca="1" si="144"/>
        <v>-199397606790.89105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-199397606790.89105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-830823361.62871265</v>
      </c>
      <c r="L3175" s="444">
        <f t="shared" ca="1" si="144"/>
        <v>-200228430152.51978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-200228430152.51978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-834285125.635499</v>
      </c>
      <c r="L3176" s="444">
        <f t="shared" ca="1" si="144"/>
        <v>-201062715278.15527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-201062715278.15527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-837761313.65898025</v>
      </c>
      <c r="L3177" s="444">
        <f t="shared" ca="1" si="144"/>
        <v>-201900476591.81424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-201900476591.81424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-841251985.79922605</v>
      </c>
      <c r="L3178" s="444">
        <f t="shared" ca="1" si="144"/>
        <v>-202741728577.61346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-202741728577.61346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-844757202.40672278</v>
      </c>
      <c r="L3179" s="444">
        <f t="shared" ca="1" si="144"/>
        <v>-203586485780.02017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-203586485780.02017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-848277024.08341742</v>
      </c>
      <c r="L3180" s="444">
        <f t="shared" ca="1" si="144"/>
        <v>-204434762804.10358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-204434762804.10358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-851811511.68376493</v>
      </c>
      <c r="L3181" s="444">
        <f t="shared" ca="1" si="144"/>
        <v>-205286574315.78735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-205286574315.78735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-855360726.31578064</v>
      </c>
      <c r="L3182" s="444">
        <f t="shared" ca="1" si="144"/>
        <v>-206141935042.10315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-206141935042.10315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-858924729.34209645</v>
      </c>
      <c r="L3183" s="444">
        <f t="shared" ca="1" si="144"/>
        <v>-207000859771.44525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-207000859771.44525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-862503582.38102186</v>
      </c>
      <c r="L3184" s="444">
        <f t="shared" ca="1" si="144"/>
        <v>-207863363353.82626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-207863363353.82626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-866097347.30760944</v>
      </c>
      <c r="L3185" s="444">
        <f t="shared" ca="1" si="144"/>
        <v>-208729460701.13388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-208729460701.13388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-869706086.2547245</v>
      </c>
      <c r="L3186" s="444">
        <f t="shared" ca="1" si="144"/>
        <v>-209599166787.38861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-209599166787.38861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-873329861.61411917</v>
      </c>
      <c r="L3187" s="444">
        <f t="shared" ca="1" si="144"/>
        <v>-210472496649.00272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-210472496649.00272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-876968736.03751135</v>
      </c>
      <c r="L3188" s="444">
        <f t="shared" ca="1" si="144"/>
        <v>-211349465385.04022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-211349465385.04022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-880622772.43766761</v>
      </c>
      <c r="L3189" s="444">
        <f t="shared" ca="1" si="144"/>
        <v>-212230088157.47787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-212230088157.47787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-884292033.98949111</v>
      </c>
      <c r="L3190" s="444">
        <f t="shared" ca="1" si="144"/>
        <v>-213114380191.46738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-213114380191.46738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-887976584.13111401</v>
      </c>
      <c r="L3191" s="444">
        <f t="shared" ca="1" si="144"/>
        <v>-214002356775.59848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-214002356775.59848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-891676486.56499362</v>
      </c>
      <c r="L3192" s="444">
        <f t="shared" ca="1" si="144"/>
        <v>-214894033262.16348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-214894033262.16348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-895391805.25901449</v>
      </c>
      <c r="L3193" s="444">
        <f t="shared" ca="1" si="144"/>
        <v>-215789425067.42249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-215789425067.42249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-899122604.44759369</v>
      </c>
      <c r="L3194" s="444">
        <f t="shared" ca="1" si="144"/>
        <v>-216688547671.87009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-216688547671.87009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-902868948.632792</v>
      </c>
      <c r="L3195" s="444">
        <f t="shared" ca="1" si="144"/>
        <v>-217591416620.50287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-217591416620.50287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-906630902.5854286</v>
      </c>
      <c r="L3196" s="444">
        <f t="shared" ca="1" si="144"/>
        <v>-218498047523.08829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-218498047523.08829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-910408531.34620118</v>
      </c>
      <c r="L3197" s="444">
        <f t="shared" ca="1" si="144"/>
        <v>-219408456054.43448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-219408456054.43448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-914201900.22681034</v>
      </c>
      <c r="L3198" s="444">
        <f t="shared" ca="1" si="144"/>
        <v>-220322657954.66129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-220322657954.66129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-918011074.8110888</v>
      </c>
      <c r="L3199" s="444">
        <f t="shared" ca="1" si="144"/>
        <v>-221240669029.47238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-221240669029.47238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-921836120.95613503</v>
      </c>
      <c r="L3200" s="444">
        <f t="shared" ca="1" si="144"/>
        <v>-222162505150.42853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-222162505150.42853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-925677104.79345214</v>
      </c>
      <c r="L3201" s="444">
        <f t="shared" ca="1" si="144"/>
        <v>-223088182255.22198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-223088182255.22198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-929534092.73009157</v>
      </c>
      <c r="L3202" s="444">
        <f t="shared" ca="1" si="144"/>
        <v>-224017716347.95209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-224017716347.95209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-933407151.44980025</v>
      </c>
      <c r="L3203" s="444">
        <f t="shared" ca="1" si="144"/>
        <v>-224951123499.40189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-224951123499.40189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-937296347.91417456</v>
      </c>
      <c r="L3204" s="444">
        <f t="shared" ca="1" si="144"/>
        <v>-225888419847.31607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-225888419847.31607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-941201749.36381698</v>
      </c>
      <c r="L3205" s="444">
        <f t="shared" ca="1" si="144"/>
        <v>-226829621596.6799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-226829621596.6799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-945123423.31949961</v>
      </c>
      <c r="L3206" s="444">
        <f t="shared" ca="1" si="144"/>
        <v>-227774745019.99939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-227774745019.99939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-949061437.58333075</v>
      </c>
      <c r="L3207" s="444">
        <f t="shared" ca="1" si="144"/>
        <v>-228723806457.58273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-228723806457.58273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-953015860.23992789</v>
      </c>
      <c r="L3208" s="444">
        <f t="shared" ca="1" si="144"/>
        <v>-229676822317.82266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-229676822317.82266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-956986759.65759456</v>
      </c>
      <c r="L3209" s="444">
        <f t="shared" ca="1" si="144"/>
        <v>-230633809077.48026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-230633809077.48026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-960974204.489501</v>
      </c>
      <c r="L3210" s="444">
        <f t="shared" ca="1" si="144"/>
        <v>-231594783281.96976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-231594783281.96976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-964978263.67487395</v>
      </c>
      <c r="L3211" s="444">
        <f t="shared" ca="1" si="144"/>
        <v>-232559761545.64462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-232559761545.64462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-968999006.4401859</v>
      </c>
      <c r="L3212" s="444">
        <f t="shared" ca="1" si="144"/>
        <v>-233528760552.08481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-233528760552.08481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-973036502.30035341</v>
      </c>
      <c r="L3213" s="444">
        <f t="shared" ca="1" si="144"/>
        <v>-234501797054.38516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-234501797054.38516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-977090821.05993819</v>
      </c>
      <c r="L3214" s="444">
        <f t="shared" ca="1" si="144"/>
        <v>-235478887875.4451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-235478887875.4451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-981162032.81435442</v>
      </c>
      <c r="L3215" s="444">
        <f t="shared" ca="1" si="144"/>
        <v>-236460049908.25946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-236460049908.25946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-985250207.95108104</v>
      </c>
      <c r="L3216" s="444">
        <f t="shared" ca="1" si="144"/>
        <v>-237445300116.21054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-237445300116.21054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-989355417.15087724</v>
      </c>
      <c r="L3217" s="444">
        <f t="shared" ca="1" si="144"/>
        <v>-238434655533.36142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-238434655533.36142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-993477731.3890059</v>
      </c>
      <c r="L3218" s="444">
        <f t="shared" ca="1" si="144"/>
        <v>-239428133264.75043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-239428133264.75043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-997617221.93646002</v>
      </c>
      <c r="L3219" s="444">
        <f t="shared" ca="1" si="144"/>
        <v>-240425750486.68689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-240425750486.68689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-1001773960.3611953</v>
      </c>
      <c r="L3220" s="444">
        <f t="shared" ca="1" si="144"/>
        <v>-241427524447.0481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-241427524447.0481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-1005948018.5293671</v>
      </c>
      <c r="L3221" s="444">
        <f t="shared" ca="1" si="144"/>
        <v>-242433472465.57745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-242433472465.57745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-1010139468.6065726</v>
      </c>
      <c r="L3222" s="444">
        <f t="shared" ca="1" si="144"/>
        <v>-243443611934.18402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-243443611934.18402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-1014348383.0591</v>
      </c>
      <c r="L3223" s="444">
        <f t="shared" ca="1" si="144"/>
        <v>-244457960317.24313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-244457960317.24313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-1018574834.6551797</v>
      </c>
      <c r="L3224" s="444">
        <f t="shared" ca="1" si="144"/>
        <v>-245476535151.89832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-245476535151.89832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-1022818896.4662429</v>
      </c>
      <c r="L3225" s="444">
        <f t="shared" ca="1" si="144"/>
        <v>-246499354048.36456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-246499354048.36456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-1027080641.8681858</v>
      </c>
      <c r="L3226" s="444">
        <f t="shared" ca="1" si="144"/>
        <v>-247526434690.23276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-247526434690.23276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-1031360144.5426366</v>
      </c>
      <c r="L3227" s="444">
        <f t="shared" ca="1" si="144"/>
        <v>-248557794834.77539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-248557794834.77539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-1035657478.478231</v>
      </c>
      <c r="L3228" s="444">
        <f t="shared" ca="1" si="144"/>
        <v>-249593452313.25363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-249593452313.25363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-1039972717.9718901</v>
      </c>
      <c r="L3229" s="444">
        <f t="shared" ca="1" si="144"/>
        <v>-250633425031.22552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-250633425031.22552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-1044305937.6301063</v>
      </c>
      <c r="L3230" s="444">
        <f t="shared" ca="1" si="144"/>
        <v>-251677730968.85562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-251677730968.85562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-1048657212.3702317</v>
      </c>
      <c r="L3231" s="444">
        <f t="shared" ca="1" si="144"/>
        <v>-252726388181.22586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-252726388181.22586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-1053026617.4217744</v>
      </c>
      <c r="L3232" s="444">
        <f t="shared" ca="1" si="144"/>
        <v>-253779414798.64764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-253779414798.64764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-1057414228.3276985</v>
      </c>
      <c r="L3233" s="444">
        <f t="shared" ca="1" si="144"/>
        <v>-254836829026.97534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-254836829026.97534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-1061820120.9457306</v>
      </c>
      <c r="L3234" s="444">
        <f t="shared" ca="1" si="144"/>
        <v>-255898649147.92108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-255898649147.92108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-1066244371.4496713</v>
      </c>
      <c r="L3235" s="444">
        <f t="shared" ca="1" si="144"/>
        <v>-256964893519.37076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-256964893519.37076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-1070687056.3307115</v>
      </c>
      <c r="L3236" s="444">
        <f t="shared" ca="1" si="144"/>
        <v>-258035580575.70148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-258035580575.70148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-1075148252.398756</v>
      </c>
      <c r="L3237" s="444">
        <f t="shared" ca="1" si="144"/>
        <v>-259110728828.10022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-259110728828.10022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-1079628036.783751</v>
      </c>
      <c r="L3238" s="444">
        <f t="shared" ca="1" si="144"/>
        <v>-260190356864.88397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-260190356864.88397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-1084126486.9370165</v>
      </c>
      <c r="L3239" s="444">
        <f t="shared" ca="1" si="144"/>
        <v>-261274483351.82098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-261274483351.82098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-1088643680.6325874</v>
      </c>
      <c r="L3240" s="444">
        <f t="shared" ca="1" si="144"/>
        <v>-262363127032.45358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-262363127032.45358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-1093179695.9685566</v>
      </c>
      <c r="L3241" s="444">
        <f t="shared" ca="1" si="144"/>
        <v>-263456306728.42215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-263456306728.42215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-1097734611.3684256</v>
      </c>
      <c r="L3242" s="444">
        <f t="shared" ca="1" si="144"/>
        <v>-264554041339.79059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-264554041339.79059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-1102308505.5824609</v>
      </c>
      <c r="L3243" s="444">
        <f t="shared" ca="1" si="144"/>
        <v>-265656349845.37305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-265656349845.37305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-1106901457.6890543</v>
      </c>
      <c r="L3244" s="444">
        <f t="shared" ca="1" si="144"/>
        <v>-266763251303.0621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-266763251303.0621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-1111513547.096092</v>
      </c>
      <c r="L3245" s="444">
        <f t="shared" ca="1" si="144"/>
        <v>-267874764850.1582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-267874764850.1582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-1116144853.5423257</v>
      </c>
      <c r="L3246" s="444">
        <f t="shared" ca="1" si="144"/>
        <v>-268990909703.70053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-268990909703.70053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-1120795457.0987523</v>
      </c>
      <c r="L3247" s="444">
        <f t="shared" ca="1" si="144"/>
        <v>-270111705160.79929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-270111705160.79929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-1125465438.169997</v>
      </c>
      <c r="L3248" s="444">
        <f t="shared" ca="1" si="144"/>
        <v>-271237170598.96927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-271237170598.96927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-1130154877.4957051</v>
      </c>
      <c r="L3249" s="444">
        <f t="shared" ca="1" si="144"/>
        <v>-272367325476.46497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-272367325476.46497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-1134863856.1519375</v>
      </c>
      <c r="L3250" s="444">
        <f t="shared" ca="1" si="144"/>
        <v>-273502189332.61691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-273502189332.61691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-1139592455.5525703</v>
      </c>
      <c r="L3251" s="444">
        <f t="shared" ca="1" si="144"/>
        <v>-274641781788.16949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-274641781788.16949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-1144340757.450706</v>
      </c>
      <c r="L3252" s="444">
        <f t="shared" ca="1" si="144"/>
        <v>-275786122545.62018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-275786122545.62018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-1149108843.940084</v>
      </c>
      <c r="L3253" s="444">
        <f t="shared" ca="1" si="144"/>
        <v>-276935231389.56024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-276935231389.56024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-1153896797.456501</v>
      </c>
      <c r="L3254" s="444">
        <f t="shared" ca="1" si="144"/>
        <v>-278089128187.01672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-278089128187.01672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-1158704700.7792363</v>
      </c>
      <c r="L3255" s="444">
        <f t="shared" ca="1" si="144"/>
        <v>-279247832887.79596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-279247832887.79596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-1163532637.0324831</v>
      </c>
      <c r="L3256" s="444">
        <f t="shared" ca="1" si="144"/>
        <v>-280411365524.82843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-280411365524.82843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-1168380689.6867852</v>
      </c>
      <c r="L3257" s="444">
        <f t="shared" ca="1" si="144"/>
        <v>-281579746214.5152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-281579746214.5152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-1173248942.5604799</v>
      </c>
      <c r="L3258" s="444">
        <f t="shared" ca="1" si="144"/>
        <v>-282752995157.07568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-282752995157.07568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-1178137479.8211486</v>
      </c>
      <c r="L3259" s="444">
        <f t="shared" ca="1" si="144"/>
        <v>-283931132636.89685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-283931132636.89685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-1183046385.9870701</v>
      </c>
      <c r="L3260" s="444">
        <f t="shared" ca="1" si="144"/>
        <v>-285114179022.88391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-285114179022.88391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-1187975745.928683</v>
      </c>
      <c r="L3261" s="444">
        <f t="shared" ca="1" si="144"/>
        <v>-286302154768.81262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-286302154768.81262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-1192925644.8700526</v>
      </c>
      <c r="L3262" s="444">
        <f t="shared" ca="1" si="144"/>
        <v>-287495080413.68268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-287495080413.68268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-1197896168.3903444</v>
      </c>
      <c r="L3263" s="444">
        <f t="shared" ca="1" si="144"/>
        <v>-288692976582.073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-288692976582.073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-1202887402.4253042</v>
      </c>
      <c r="L3264" s="444">
        <f t="shared" ca="1" si="144"/>
        <v>-289895863984.49829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-289895863984.49829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-1207899433.2687428</v>
      </c>
      <c r="L3265" s="444">
        <f t="shared" ca="1" si="144"/>
        <v>-291103763417.76703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-291103763417.76703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-1212932347.5740292</v>
      </c>
      <c r="L3266" s="444">
        <f t="shared" ca="1" si="144"/>
        <v>-292316695765.34106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-292316695765.34106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-1217986232.3555877</v>
      </c>
      <c r="L3267" s="444">
        <f t="shared" ca="1" si="144"/>
        <v>-293534681997.69666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-293534681997.69666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-1223061174.9904027</v>
      </c>
      <c r="L3268" s="444">
        <f t="shared" ca="1" si="144"/>
        <v>-294757743172.68707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-294757743172.68707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-1228157263.2195294</v>
      </c>
      <c r="L3269" s="444">
        <f t="shared" ca="1" si="144"/>
        <v>-295985900435.90662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-295985900435.90662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-1233274585.149611</v>
      </c>
      <c r="L3270" s="444">
        <f t="shared" ca="1" si="144"/>
        <v>-297219175021.05621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-297219175021.05621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-1238413229.254401</v>
      </c>
      <c r="L3271" s="444">
        <f t="shared" ca="1" si="144"/>
        <v>-298457588250.31061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-298457588250.31061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-1243573284.3762941</v>
      </c>
      <c r="L3272" s="444">
        <f t="shared" ca="1" si="144"/>
        <v>-299701161534.68689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-299701161534.68689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-1248754839.7278621</v>
      </c>
      <c r="L3273" s="444">
        <f t="shared" ca="1" si="144"/>
        <v>-300949916374.41473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-300949916374.41473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-1253957984.8933947</v>
      </c>
      <c r="L3274" s="444">
        <f t="shared" ca="1" si="144"/>
        <v>-302203874359.30811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-302203874359.30811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-1259182809.8304505</v>
      </c>
      <c r="L3275" s="444">
        <f t="shared" ca="1" si="144"/>
        <v>-303463057169.13855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-303463057169.13855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-1264429404.8714106</v>
      </c>
      <c r="L3276" s="444">
        <f t="shared" ca="1" si="144"/>
        <v>-304727486574.00995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-304727486574.00995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-1269697860.7250414</v>
      </c>
      <c r="L3277" s="444">
        <f t="shared" ca="1" si="144"/>
        <v>-305997184434.73499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-305997184434.73499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-1274988268.4780624</v>
      </c>
      <c r="L3278" s="444">
        <f t="shared" ca="1" si="144"/>
        <v>-307272172703.21307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-307272172703.21307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-1280300719.5967212</v>
      </c>
      <c r="L3279" s="444">
        <f t="shared" ca="1" si="144"/>
        <v>-308552473422.80981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-308552473422.80981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-1285635305.9283743</v>
      </c>
      <c r="L3280" s="444">
        <f t="shared" ca="1" si="144"/>
        <v>-309838108728.73816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-309838108728.73816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-1290992119.7030756</v>
      </c>
      <c r="L3281" s="444">
        <f t="shared" ca="1" si="144"/>
        <v>-311129100848.44122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-311129100848.44122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-1296371253.5351717</v>
      </c>
      <c r="L3282" s="444">
        <f t="shared" ca="1" si="144"/>
        <v>-312425472101.97638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-312425472101.97638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-1301772800.4249015</v>
      </c>
      <c r="L3283" s="444">
        <f t="shared" ca="1" si="144"/>
        <v>-313727244902.40131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-313727244902.40131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-1307196853.7600055</v>
      </c>
      <c r="L3284" s="444">
        <f t="shared" ca="1" si="144"/>
        <v>-315034441756.16132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-315034441756.16132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-1312643507.3173387</v>
      </c>
      <c r="L3285" s="444">
        <f t="shared" ca="1" si="144"/>
        <v>-316347085263.47864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-316347085263.47864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-1318112855.2644944</v>
      </c>
      <c r="L3286" s="444">
        <f t="shared" ca="1" si="144"/>
        <v>-317665198118.7431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-317665198118.7431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-1323604992.1614296</v>
      </c>
      <c r="L3287" s="444">
        <f t="shared" ca="1" si="144"/>
        <v>-318988803110.90454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-318988803110.90454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-1329120012.9621022</v>
      </c>
      <c r="L3288" s="444">
        <f t="shared" ca="1" si="144"/>
        <v>-320317923123.86664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-320317923123.86664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-1334658013.0161109</v>
      </c>
      <c r="L3289" s="444">
        <f t="shared" ca="1" si="144"/>
        <v>-321652581136.88275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-321652581136.88275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-1340219088.0703447</v>
      </c>
      <c r="L3290" s="444">
        <f t="shared" ca="1" si="144"/>
        <v>-322992800224.95313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-322992800224.95313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-1345803334.270638</v>
      </c>
      <c r="L3291" s="444">
        <f t="shared" ca="1" si="144"/>
        <v>-324338603559.22375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-324338603559.22375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-1351410848.1634324</v>
      </c>
      <c r="L3292" s="444">
        <f t="shared" ca="1" si="144"/>
        <v>-325690014407.38721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-325690014407.38721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-1357041726.6974466</v>
      </c>
      <c r="L3293" s="444">
        <f t="shared" ca="1" si="144"/>
        <v>-327047056134.08466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-327047056134.08466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-1362696067.2253528</v>
      </c>
      <c r="L3294" s="444">
        <f t="shared" ca="1" si="144"/>
        <v>-328409752201.31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-328409752201.31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-1368373967.5054584</v>
      </c>
      <c r="L3295" s="444">
        <f t="shared" ca="1" si="144"/>
        <v>-329778126168.81543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-329778126168.81543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-1374075525.7033975</v>
      </c>
      <c r="L3296" s="444">
        <f t="shared" ca="1" si="144"/>
        <v>-331152201694.5188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-331152201694.5188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-1379800840.3938284</v>
      </c>
      <c r="L3297" s="444">
        <f t="shared" ca="1" si="144"/>
        <v>-332532002534.9126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-332532002534.9126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-1385550010.5621357</v>
      </c>
      <c r="L3298" s="444">
        <f t="shared" ca="1" si="144"/>
        <v>-333917552545.47473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-333917552545.47473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-1391323135.6061447</v>
      </c>
      <c r="L3299" s="444">
        <f t="shared" ca="1" si="144"/>
        <v>-335308875681.08087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-335308875681.08087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-1397120315.337837</v>
      </c>
      <c r="L3300" s="444">
        <f t="shared" ca="1" si="144"/>
        <v>-336705995996.4187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-336705995996.4187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-1402941649.9850779</v>
      </c>
      <c r="L3301" s="444">
        <f t="shared" ca="1" si="144"/>
        <v>-338108937646.40381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-338108937646.40381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-1408787240.1933491</v>
      </c>
      <c r="L3302" s="444">
        <f t="shared" ca="1" si="144"/>
        <v>-339517724886.59717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-339517724886.59717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-1414657187.0274882</v>
      </c>
      <c r="L3303" s="444">
        <f t="shared" ca="1" si="144"/>
        <v>-340932382073.62463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-340932382073.62463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-1420551591.9734359</v>
      </c>
      <c r="L3304" s="444">
        <f t="shared" ca="1" si="144"/>
        <v>-342352933665.59808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-342352933665.59808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-1426470556.939992</v>
      </c>
      <c r="L3305" s="444">
        <f t="shared" ca="1" si="144"/>
        <v>-343779404222.53809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-343779404222.53809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-1432414184.2605753</v>
      </c>
      <c r="L3306" s="444">
        <f t="shared" ca="1" si="144"/>
        <v>-345211818406.79865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-345211818406.79865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-1438382576.6949944</v>
      </c>
      <c r="L3307" s="444">
        <f t="shared" ca="1" si="144"/>
        <v>-346650200983.49365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-346650200983.49365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-1444375837.4312236</v>
      </c>
      <c r="L3308" s="444">
        <f t="shared" ca="1" si="144"/>
        <v>-348094576820.92487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-348094576820.92487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-1450394070.0871868</v>
      </c>
      <c r="L3309" s="444">
        <f t="shared" ca="1" si="144"/>
        <v>-349544970891.01202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-349544970891.01202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-1456437378.7125502</v>
      </c>
      <c r="L3310" s="444">
        <f t="shared" ca="1" si="144"/>
        <v>-351001408269.72455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-351001408269.72455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-1462505867.790519</v>
      </c>
      <c r="L3311" s="444">
        <f t="shared" ca="1" si="144"/>
        <v>-352463914137.51508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-352463914137.51508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-1468599642.2396462</v>
      </c>
      <c r="L3312" s="444">
        <f t="shared" ca="1" si="144"/>
        <v>-353932513779.7547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-353932513779.7547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-1474718807.4156446</v>
      </c>
      <c r="L3313" s="444">
        <f t="shared" ca="1" si="144"/>
        <v>-355407232587.17035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-355407232587.17035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-1480863469.1132097</v>
      </c>
      <c r="L3314" s="444">
        <f t="shared" ca="1" si="144"/>
        <v>-356888096056.28357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-356888096056.28357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-1487033733.5678482</v>
      </c>
      <c r="L3315" s="444">
        <f t="shared" ca="1" si="144"/>
        <v>-358375129789.85144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-358375129789.85144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-1493229707.4577143</v>
      </c>
      <c r="L3316" s="444">
        <f t="shared" ca="1" si="144"/>
        <v>-359868359497.30914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-359868359497.30914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-1499451497.9054546</v>
      </c>
      <c r="L3317" s="444">
        <f t="shared" ca="1" si="144"/>
        <v>-361367810995.2146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-361367810995.2146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-1505699212.4800608</v>
      </c>
      <c r="L3318" s="444">
        <f t="shared" ca="1" si="144"/>
        <v>-362873510207.69464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-362873510207.69464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-1511972959.1987276</v>
      </c>
      <c r="L3319" s="444">
        <f t="shared" ca="1" si="144"/>
        <v>-364385483166.89337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-364385483166.89337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-1518272846.5287223</v>
      </c>
      <c r="L3320" s="444">
        <f t="shared" ca="1" si="144"/>
        <v>-365903756013.42212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-365903756013.42212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-1524598983.3892589</v>
      </c>
      <c r="L3321" s="444">
        <f t="shared" ca="1" si="144"/>
        <v>-367428354996.8114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-367428354996.8114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-1530951479.1533809</v>
      </c>
      <c r="L3322" s="444">
        <f t="shared" ca="1" si="144"/>
        <v>-368959306475.96478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-368959306475.96478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-1537330443.6498532</v>
      </c>
      <c r="L3323" s="444">
        <f t="shared" ref="L3323:L3577" ca="1" si="149">I3323-J3323+K3323</f>
        <v>-370496636919.61462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-370496636919.61462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-1543735987.165061</v>
      </c>
      <c r="L3324" s="444">
        <f t="shared" ca="1" si="149"/>
        <v>-372040372906.77966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-372040372906.77966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-1550168220.4449153</v>
      </c>
      <c r="L3325" s="444">
        <f t="shared" ca="1" si="149"/>
        <v>-373590541127.22455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-373590541127.22455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-1556627254.696769</v>
      </c>
      <c r="L3326" s="444">
        <f t="shared" ca="1" si="149"/>
        <v>-375147168381.92133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-375147168381.92133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-1563113201.5913389</v>
      </c>
      <c r="L3327" s="444">
        <f t="shared" ca="1" si="149"/>
        <v>-376710281583.51263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-376710281583.51263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-1569626173.264636</v>
      </c>
      <c r="L3328" s="444">
        <f t="shared" ca="1" si="149"/>
        <v>-378279907756.77728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-378279907756.77728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-1576166282.3199053</v>
      </c>
      <c r="L3329" s="444">
        <f t="shared" ca="1" si="149"/>
        <v>-379856074039.09717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-379856074039.09717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-1582733641.8295715</v>
      </c>
      <c r="L3330" s="444">
        <f t="shared" ca="1" si="149"/>
        <v>-381438807680.92676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-381438807680.92676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-1589328365.3371949</v>
      </c>
      <c r="L3331" s="444">
        <f t="shared" ca="1" si="149"/>
        <v>-383028136046.26398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-383028136046.26398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-1595950566.8594332</v>
      </c>
      <c r="L3332" s="444">
        <f t="shared" ca="1" si="149"/>
        <v>-384624086613.12341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-384624086613.12341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-1602600360.8880143</v>
      </c>
      <c r="L3333" s="444">
        <f t="shared" ca="1" si="149"/>
        <v>-386226686974.01141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-386226686974.01141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-1609277862.3917141</v>
      </c>
      <c r="L3334" s="444">
        <f t="shared" ca="1" si="149"/>
        <v>-387835964836.40314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-387835964836.40314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-1615983186.8183465</v>
      </c>
      <c r="L3335" s="444">
        <f t="shared" ca="1" si="149"/>
        <v>-389451948023.2215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-389451948023.2215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-1622716450.0967562</v>
      </c>
      <c r="L3336" s="444">
        <f t="shared" ca="1" si="149"/>
        <v>-391074664473.31824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-391074664473.31824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-1629477768.6388259</v>
      </c>
      <c r="L3337" s="444">
        <f t="shared" ca="1" si="149"/>
        <v>-392704142241.95709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-392704142241.95709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-1636267259.3414879</v>
      </c>
      <c r="L3338" s="444">
        <f t="shared" ca="1" si="149"/>
        <v>-394340409501.29858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-394340409501.29858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-1643085039.5887442</v>
      </c>
      <c r="L3339" s="444">
        <f t="shared" ca="1" si="149"/>
        <v>-395983494540.88733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-395983494540.88733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-1649931227.2536972</v>
      </c>
      <c r="L3340" s="444">
        <f t="shared" ca="1" si="149"/>
        <v>-397633425768.14105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-397633425768.14105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-1656805940.7005877</v>
      </c>
      <c r="L3341" s="444">
        <f t="shared" ca="1" si="149"/>
        <v>-399290231708.84161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-399290231708.84161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-1663709298.78684</v>
      </c>
      <c r="L3342" s="444">
        <f t="shared" ca="1" si="149"/>
        <v>-400953941007.62848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-400953941007.62848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-1670641420.8651187</v>
      </c>
      <c r="L3343" s="444">
        <f t="shared" ca="1" si="149"/>
        <v>-402624582428.49359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-402624582428.49359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-1677602426.7853899</v>
      </c>
      <c r="L3344" s="444">
        <f t="shared" ca="1" si="149"/>
        <v>-404302184855.27899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-404302184855.27899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-1684592436.8969958</v>
      </c>
      <c r="L3345" s="444">
        <f t="shared" ca="1" si="149"/>
        <v>-405986777292.17596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-405986777292.17596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-1691611572.0507331</v>
      </c>
      <c r="L3346" s="444">
        <f t="shared" ca="1" si="149"/>
        <v>-407678388864.22668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-407678388864.22668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-1698659953.6009445</v>
      </c>
      <c r="L3347" s="444">
        <f t="shared" ca="1" si="149"/>
        <v>-409377048817.82764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-409377048817.82764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-1705737703.4076152</v>
      </c>
      <c r="L3348" s="444">
        <f t="shared" ca="1" si="149"/>
        <v>-411082786521.23523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-411082786521.23523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-1712844943.83848</v>
      </c>
      <c r="L3349" s="444">
        <f t="shared" ca="1" si="149"/>
        <v>-412795631465.07373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-412795631465.07373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-1719981797.7711406</v>
      </c>
      <c r="L3350" s="444">
        <f t="shared" ca="1" si="149"/>
        <v>-414515613262.84485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-414515613262.84485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-1727148388.5951869</v>
      </c>
      <c r="L3351" s="444">
        <f t="shared" ca="1" si="149"/>
        <v>-416242761651.44006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-416242761651.44006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-1734344840.2143335</v>
      </c>
      <c r="L3352" s="444">
        <f t="shared" ca="1" si="149"/>
        <v>-417977106491.65442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-417977106491.65442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-1741571277.0485601</v>
      </c>
      <c r="L3353" s="444">
        <f t="shared" ca="1" si="149"/>
        <v>-419718677768.703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-419718677768.703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-1748827824.0362625</v>
      </c>
      <c r="L3354" s="444">
        <f t="shared" ca="1" si="149"/>
        <v>-421467505592.73926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-421467505592.73926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-1756114606.6364136</v>
      </c>
      <c r="L3355" s="444">
        <f t="shared" ca="1" si="149"/>
        <v>-423223620199.37567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-423223620199.37567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-1763431750.8307319</v>
      </c>
      <c r="L3356" s="444">
        <f t="shared" ca="1" si="149"/>
        <v>-424987051950.20642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-424987051950.20642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-1770779383.12586</v>
      </c>
      <c r="L3357" s="444">
        <f t="shared" ca="1" si="149"/>
        <v>-426757831333.33228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-426757831333.33228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-1778157630.5555511</v>
      </c>
      <c r="L3358" s="444">
        <f t="shared" ca="1" si="149"/>
        <v>-428535988963.88782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-428535988963.88782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-1785566620.6828659</v>
      </c>
      <c r="L3359" s="444">
        <f t="shared" ca="1" si="149"/>
        <v>-430321555584.57068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-430321555584.57068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-1793006481.6023781</v>
      </c>
      <c r="L3360" s="444">
        <f t="shared" ca="1" si="149"/>
        <v>-432114562066.17303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-432114562066.17303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-1800477341.9423878</v>
      </c>
      <c r="L3361" s="444">
        <f t="shared" ca="1" si="149"/>
        <v>-433915039408.11542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-433915039408.11542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-1807979330.8671477</v>
      </c>
      <c r="L3362" s="444">
        <f t="shared" ca="1" si="149"/>
        <v>-435723018738.98254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-435723018738.98254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-1815512578.0790939</v>
      </c>
      <c r="L3363" s="444">
        <f t="shared" ca="1" si="149"/>
        <v>-437538531317.06165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-437538531317.06165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-1823077213.8210902</v>
      </c>
      <c r="L3364" s="444">
        <f t="shared" ca="1" si="149"/>
        <v>-439361608530.88275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-439361608530.88275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-1830673368.8786781</v>
      </c>
      <c r="L3365" s="444">
        <f t="shared" ca="1" si="149"/>
        <v>-441192281899.76141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-441192281899.76141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-1838301174.582339</v>
      </c>
      <c r="L3366" s="444">
        <f t="shared" ca="1" si="149"/>
        <v>-443030583074.34375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-443030583074.34375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-1845960762.8097656</v>
      </c>
      <c r="L3367" s="444">
        <f t="shared" ca="1" si="149"/>
        <v>-444876543837.1535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-444876543837.1535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-1853652265.9881394</v>
      </c>
      <c r="L3368" s="444">
        <f t="shared" ca="1" si="149"/>
        <v>-446730196103.14166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-446730196103.14166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-1861375817.0964236</v>
      </c>
      <c r="L3369" s="444">
        <f t="shared" ca="1" si="149"/>
        <v>-448591571920.2381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-448591571920.2381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-1869131549.6676586</v>
      </c>
      <c r="L3370" s="444">
        <f t="shared" ca="1" si="149"/>
        <v>-450460703469.90576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-450460703469.90576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-1876919597.7912743</v>
      </c>
      <c r="L3371" s="444">
        <f t="shared" ca="1" si="149"/>
        <v>-452337623067.69702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-452337623067.69702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-1884740096.1154041</v>
      </c>
      <c r="L3372" s="444">
        <f t="shared" ca="1" si="149"/>
        <v>-454222363163.81244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-454222363163.81244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-1892593179.8492186</v>
      </c>
      <c r="L3373" s="444">
        <f t="shared" ca="1" si="149"/>
        <v>-456114956343.66168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-456114956343.66168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-1900478984.7652571</v>
      </c>
      <c r="L3374" s="444">
        <f t="shared" ca="1" si="149"/>
        <v>-458015435328.42694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-458015435328.42694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-1908397647.2017789</v>
      </c>
      <c r="L3375" s="444">
        <f t="shared" ca="1" si="149"/>
        <v>-459923832975.62872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-459923832975.62872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-1916349304.0651197</v>
      </c>
      <c r="L3376" s="444">
        <f t="shared" ca="1" si="149"/>
        <v>-461840182279.69385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-461840182279.69385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-1924334092.8320575</v>
      </c>
      <c r="L3377" s="444">
        <f t="shared" ca="1" si="149"/>
        <v>-463764516372.52588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-463764516372.52588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-1932352151.552191</v>
      </c>
      <c r="L3378" s="444">
        <f t="shared" ca="1" si="149"/>
        <v>-465696868524.07806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-465696868524.07806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-1940403618.8503253</v>
      </c>
      <c r="L3379" s="444">
        <f t="shared" ca="1" si="149"/>
        <v>-467637272142.92841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-467637272142.92841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-1948488633.9288683</v>
      </c>
      <c r="L3380" s="444">
        <f t="shared" ca="1" si="149"/>
        <v>-469585760776.8573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-469585760776.8573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-1956607336.5702388</v>
      </c>
      <c r="L3381" s="444">
        <f t="shared" ca="1" si="149"/>
        <v>-471542368113.42755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-471542368113.42755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-1964759867.1392815</v>
      </c>
      <c r="L3382" s="444">
        <f t="shared" ca="1" si="149"/>
        <v>-473507127980.56683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-473507127980.56683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-1972946366.5856953</v>
      </c>
      <c r="L3383" s="444">
        <f t="shared" ca="1" si="149"/>
        <v>-475480074347.15253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-475480074347.15253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-1981166976.4464688</v>
      </c>
      <c r="L3384" s="444">
        <f t="shared" ca="1" si="149"/>
        <v>-477461241323.599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-477461241323.599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-1989421838.8483291</v>
      </c>
      <c r="L3385" s="444">
        <f t="shared" ca="1" si="149"/>
        <v>-479450663162.44733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-479450663162.44733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-1997711096.5101972</v>
      </c>
      <c r="L3386" s="444">
        <f t="shared" ca="1" si="149"/>
        <v>-481448374258.95752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-481448374258.95752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-2006034892.7456565</v>
      </c>
      <c r="L3387" s="444">
        <f t="shared" ca="1" si="149"/>
        <v>-483454409151.70319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-483454409151.70319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-2014393371.46543</v>
      </c>
      <c r="L3388" s="444">
        <f t="shared" ca="1" si="149"/>
        <v>-485468802523.16864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-485468802523.16864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-2022786677.1798689</v>
      </c>
      <c r="L3389" s="444">
        <f t="shared" ca="1" si="149"/>
        <v>-487491589200.34851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-487491589200.34851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-2031214955.0014517</v>
      </c>
      <c r="L3390" s="444">
        <f t="shared" ca="1" si="149"/>
        <v>-489522804155.34998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-489522804155.34998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-2039678350.6472912</v>
      </c>
      <c r="L3391" s="444">
        <f t="shared" ca="1" si="149"/>
        <v>-491562482505.99725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-491562482505.99725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-2048177010.4416554</v>
      </c>
      <c r="L3392" s="444">
        <f t="shared" ca="1" si="149"/>
        <v>-493610659516.4389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-493610659516.4389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-2056711081.3184955</v>
      </c>
      <c r="L3393" s="444">
        <f t="shared" ca="1" si="149"/>
        <v>-495667370597.75739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-495667370597.75739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-2065280710.8239892</v>
      </c>
      <c r="L3394" s="444">
        <f t="shared" ca="1" si="149"/>
        <v>-497732651308.58136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-497732651308.58136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-2073886047.1190889</v>
      </c>
      <c r="L3395" s="444">
        <f t="shared" ca="1" si="149"/>
        <v>-499806537355.70044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-499806537355.70044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-2082527238.9820855</v>
      </c>
      <c r="L3396" s="444">
        <f t="shared" ca="1" si="149"/>
        <v>-501889064594.6825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-501889064594.6825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-2091204435.811177</v>
      </c>
      <c r="L3397" s="444">
        <f t="shared" ca="1" si="149"/>
        <v>-503980269030.49365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-503980269030.49365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-2099917787.6270568</v>
      </c>
      <c r="L3398" s="444">
        <f t="shared" ca="1" si="149"/>
        <v>-506080186818.12073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-506080186818.12073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-2108667445.0755031</v>
      </c>
      <c r="L3399" s="444">
        <f t="shared" ca="1" si="149"/>
        <v>-508188854263.19623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-508188854263.19623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-2117453559.4299843</v>
      </c>
      <c r="L3400" s="444">
        <f t="shared" ca="1" si="149"/>
        <v>-510306307822.62622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-510306307822.62622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-2126276282.594276</v>
      </c>
      <c r="L3401" s="444">
        <f t="shared" ca="1" si="149"/>
        <v>-512432584105.22052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-512432584105.22052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-2135135767.1050854</v>
      </c>
      <c r="L3402" s="444">
        <f t="shared" ca="1" si="149"/>
        <v>-514567719872.32562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-514567719872.32562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-2144032166.1346903</v>
      </c>
      <c r="L3403" s="444">
        <f t="shared" ca="1" si="149"/>
        <v>-516711752038.46033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-516711752038.46033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-2152965633.4935846</v>
      </c>
      <c r="L3404" s="444">
        <f t="shared" ca="1" si="149"/>
        <v>-518864717671.95392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-518864717671.95392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-2161936323.6331415</v>
      </c>
      <c r="L3405" s="444">
        <f t="shared" ca="1" si="149"/>
        <v>-521026653995.58704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-521026653995.58704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-2170944391.6482792</v>
      </c>
      <c r="L3406" s="444">
        <f t="shared" ca="1" si="149"/>
        <v>-523197598387.23529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-523197598387.23529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-2179989993.2801466</v>
      </c>
      <c r="L3407" s="444">
        <f t="shared" ca="1" si="149"/>
        <v>-525377588380.51544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-525377588380.51544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-2189073284.9188142</v>
      </c>
      <c r="L3408" s="444">
        <f t="shared" ca="1" si="149"/>
        <v>-527566661665.43427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-527566661665.43427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-2198194423.6059761</v>
      </c>
      <c r="L3409" s="444">
        <f t="shared" ca="1" si="149"/>
        <v>-529764856089.04022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-529764856089.04022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-2207353567.0376678</v>
      </c>
      <c r="L3410" s="444">
        <f t="shared" ca="1" si="149"/>
        <v>-531972209656.07788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-531972209656.07788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-2216550873.5669913</v>
      </c>
      <c r="L3411" s="444">
        <f t="shared" ca="1" si="149"/>
        <v>-534188760529.6449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-534188760529.6449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-2225786502.2068539</v>
      </c>
      <c r="L3412" s="444">
        <f t="shared" ca="1" si="149"/>
        <v>-536414547031.85175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-536414547031.85175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-2235060612.6327157</v>
      </c>
      <c r="L3413" s="444">
        <f t="shared" ca="1" si="149"/>
        <v>-538649607644.48444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-538649607644.48444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-2244373365.1853518</v>
      </c>
      <c r="L3414" s="444">
        <f t="shared" ca="1" si="149"/>
        <v>-540893981009.6698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-540893981009.6698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-2253724920.8736243</v>
      </c>
      <c r="L3415" s="444">
        <f t="shared" ca="1" si="149"/>
        <v>-543147705930.5434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-543147705930.5434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-2263115441.377264</v>
      </c>
      <c r="L3416" s="444">
        <f t="shared" ca="1" si="149"/>
        <v>-545410821371.92065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-545410821371.92065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-2272545089.0496693</v>
      </c>
      <c r="L3417" s="444">
        <f t="shared" ca="1" si="149"/>
        <v>-547683366460.97034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-547683366460.97034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-2282014026.9207101</v>
      </c>
      <c r="L3418" s="444">
        <f t="shared" ca="1" si="149"/>
        <v>-549965380487.89099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-549965380487.89099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-2291522418.6995459</v>
      </c>
      <c r="L3419" s="444">
        <f t="shared" ca="1" si="149"/>
        <v>-552256902906.59058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-552256902906.59058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-2301070428.7774606</v>
      </c>
      <c r="L3420" s="444">
        <f t="shared" ca="1" si="149"/>
        <v>-554557973335.36804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-554557973335.36804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-2310658222.2307</v>
      </c>
      <c r="L3421" s="444">
        <f t="shared" ca="1" si="149"/>
        <v>-556868631557.59875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-556868631557.59875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-2320285964.823328</v>
      </c>
      <c r="L3422" s="444">
        <f t="shared" ca="1" si="149"/>
        <v>-559188917522.42212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-559188917522.42212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-2329953823.0100923</v>
      </c>
      <c r="L3423" s="444">
        <f t="shared" ca="1" si="149"/>
        <v>-561518871345.43225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-561518871345.43225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-2339661963.939301</v>
      </c>
      <c r="L3424" s="444">
        <f t="shared" ca="1" si="149"/>
        <v>-563858533309.37158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-563858533309.37158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-2349410555.4557147</v>
      </c>
      <c r="L3425" s="444">
        <f t="shared" ca="1" si="149"/>
        <v>-566207943864.82727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-566207943864.82727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-2359199766.103447</v>
      </c>
      <c r="L3426" s="444">
        <f t="shared" ca="1" si="149"/>
        <v>-568567143630.93066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-568567143630.93066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-2369029765.1288776</v>
      </c>
      <c r="L3427" s="444">
        <f t="shared" ca="1" si="149"/>
        <v>-570936173396.05957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-570936173396.05957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-2378900722.4835815</v>
      </c>
      <c r="L3428" s="444">
        <f t="shared" ca="1" si="149"/>
        <v>-573315074118.54321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-573315074118.54321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-2388812808.8272634</v>
      </c>
      <c r="L3429" s="444">
        <f t="shared" ca="1" si="149"/>
        <v>-575703886927.37048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-575703886927.37048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-2398766195.5307102</v>
      </c>
      <c r="L3430" s="444">
        <f t="shared" ca="1" si="149"/>
        <v>-578102653122.90125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-578102653122.90125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-2408761054.6787553</v>
      </c>
      <c r="L3431" s="444">
        <f t="shared" ca="1" si="149"/>
        <v>-580511414177.57996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-580511414177.57996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-2418797559.0732498</v>
      </c>
      <c r="L3432" s="444">
        <f t="shared" ca="1" si="149"/>
        <v>-582930211736.6532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-582930211736.6532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-2428875882.2360549</v>
      </c>
      <c r="L3433" s="444">
        <f t="shared" ca="1" si="149"/>
        <v>-585359087618.88928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-585359087618.88928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-2438996198.4120388</v>
      </c>
      <c r="L3434" s="444">
        <f t="shared" ca="1" si="149"/>
        <v>-587798083817.30127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-587798083817.30127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-2449158682.5720887</v>
      </c>
      <c r="L3435" s="444">
        <f t="shared" ca="1" si="149"/>
        <v>-590247242499.87341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-590247242499.87341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-2459363510.4161391</v>
      </c>
      <c r="L3436" s="444">
        <f t="shared" ca="1" si="149"/>
        <v>-592706606010.28955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-592706606010.28955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-2469610858.3762064</v>
      </c>
      <c r="L3437" s="444">
        <f t="shared" ca="1" si="149"/>
        <v>-595176216868.66577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-595176216868.66577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-2479900903.6194406</v>
      </c>
      <c r="L3438" s="444">
        <f t="shared" ca="1" si="149"/>
        <v>-597656117772.28516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-597656117772.28516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-2490233824.051188</v>
      </c>
      <c r="L3439" s="444">
        <f t="shared" ca="1" si="149"/>
        <v>-600146351596.3363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-600146351596.3363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-2500609798.318068</v>
      </c>
      <c r="L3440" s="444">
        <f t="shared" ca="1" si="149"/>
        <v>-602646961394.65442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-602646961394.65442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-2511029005.81106</v>
      </c>
      <c r="L3441" s="444">
        <f t="shared" ca="1" si="149"/>
        <v>-605157990400.46545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-605157990400.46545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-2521491626.6686058</v>
      </c>
      <c r="L3442" s="444">
        <f t="shared" ca="1" si="149"/>
        <v>-607679482027.13403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-607679482027.13403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-2531997841.7797251</v>
      </c>
      <c r="L3443" s="444">
        <f t="shared" ca="1" si="149"/>
        <v>-610211479868.91382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-610211479868.91382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-2542547832.7871408</v>
      </c>
      <c r="L3444" s="444">
        <f t="shared" ca="1" si="149"/>
        <v>-612754027701.70093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-612754027701.70093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-2553141782.0904207</v>
      </c>
      <c r="L3445" s="444">
        <f t="shared" ca="1" si="149"/>
        <v>-615307169483.79138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-615307169483.79138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-2563779872.8491306</v>
      </c>
      <c r="L3446" s="444">
        <f t="shared" ca="1" si="149"/>
        <v>-617870949356.6405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-617870949356.6405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-2574462288.986002</v>
      </c>
      <c r="L3447" s="444">
        <f t="shared" ca="1" si="149"/>
        <v>-620445411645.62646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-620445411645.62646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-2585189215.1901102</v>
      </c>
      <c r="L3448" s="444">
        <f t="shared" ca="1" si="149"/>
        <v>-623030600860.81653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-623030600860.81653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-2595960836.9200687</v>
      </c>
      <c r="L3449" s="444">
        <f t="shared" ca="1" si="149"/>
        <v>-625626561697.73657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-625626561697.73657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-2606777340.4072356</v>
      </c>
      <c r="L3450" s="444">
        <f t="shared" ca="1" si="149"/>
        <v>-628233339038.1438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-628233339038.1438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-2617638912.6589327</v>
      </c>
      <c r="L3451" s="444">
        <f t="shared" ca="1" si="149"/>
        <v>-630850977950.80273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-630850977950.80273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-2628545741.461678</v>
      </c>
      <c r="L3452" s="444">
        <f t="shared" ca="1" si="149"/>
        <v>-633479523692.2644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-633479523692.2644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-2639498015.3844352</v>
      </c>
      <c r="L3453" s="444">
        <f t="shared" ca="1" si="149"/>
        <v>-636119021707.6488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-636119021707.6488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-2650495923.7818699</v>
      </c>
      <c r="L3454" s="444">
        <f t="shared" ca="1" si="149"/>
        <v>-638769517631.43066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-638769517631.43066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-2661539656.7976279</v>
      </c>
      <c r="L3455" s="444">
        <f t="shared" ca="1" si="149"/>
        <v>-641431057288.22827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-641431057288.22827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-2672629405.3676176</v>
      </c>
      <c r="L3456" s="444">
        <f t="shared" ca="1" si="149"/>
        <v>-644103686693.59595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-644103686693.59595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-2683765361.2233162</v>
      </c>
      <c r="L3457" s="444">
        <f t="shared" ca="1" si="149"/>
        <v>-646787452054.81921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-646787452054.81921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-2694947716.8950801</v>
      </c>
      <c r="L3458" s="444">
        <f t="shared" ca="1" si="149"/>
        <v>-649482399771.71423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-649482399771.71423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-2706176665.715476</v>
      </c>
      <c r="L3459" s="444">
        <f t="shared" ca="1" si="149"/>
        <v>-652188576437.42969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-652188576437.42969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-2717452401.8226237</v>
      </c>
      <c r="L3460" s="444">
        <f t="shared" ca="1" si="149"/>
        <v>-654906028839.25232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-654906028839.25232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-2728775120.1635513</v>
      </c>
      <c r="L3461" s="444">
        <f t="shared" ca="1" si="149"/>
        <v>-657634803959.41589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-657634803959.41589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-2740145016.4975662</v>
      </c>
      <c r="L3462" s="444">
        <f t="shared" ca="1" si="149"/>
        <v>-660374948975.91345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-660374948975.91345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-2751562287.3996391</v>
      </c>
      <c r="L3463" s="444">
        <f t="shared" ca="1" si="149"/>
        <v>-663126511263.31311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-663126511263.31311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-2763027130.2638044</v>
      </c>
      <c r="L3464" s="444">
        <f t="shared" ca="1" si="149"/>
        <v>-665889538393.5769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-665889538393.5769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-2774539743.3065705</v>
      </c>
      <c r="L3465" s="444">
        <f t="shared" ca="1" si="149"/>
        <v>-668664078136.88342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-668664078136.88342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-2786100325.5703478</v>
      </c>
      <c r="L3466" s="444">
        <f t="shared" ca="1" si="149"/>
        <v>-671450178462.45374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-671450178462.45374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-2797709076.9268904</v>
      </c>
      <c r="L3467" s="444">
        <f t="shared" ca="1" si="149"/>
        <v>-674247887539.38062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-674247887539.38062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-2809366198.0807524</v>
      </c>
      <c r="L3468" s="444">
        <f t="shared" ca="1" si="149"/>
        <v>-677057253737.46143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-677057253737.46143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-2821071890.5727558</v>
      </c>
      <c r="L3469" s="444">
        <f t="shared" ca="1" si="149"/>
        <v>-679878325628.03418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-679878325628.03418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-2832826356.7834759</v>
      </c>
      <c r="L3470" s="444">
        <f t="shared" ca="1" si="149"/>
        <v>-682711151984.81763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-682711151984.81763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-2844629799.9367399</v>
      </c>
      <c r="L3471" s="444">
        <f t="shared" ca="1" si="149"/>
        <v>-685555781784.75439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-685555781784.75439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-2856482424.1031432</v>
      </c>
      <c r="L3472" s="444">
        <f t="shared" ca="1" si="149"/>
        <v>-688412264208.85754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-688412264208.85754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-2868384434.2035732</v>
      </c>
      <c r="L3473" s="444">
        <f t="shared" ca="1" si="149"/>
        <v>-691280648643.06116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-691280648643.06116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-2880336036.0127549</v>
      </c>
      <c r="L3474" s="444">
        <f t="shared" ca="1" si="149"/>
        <v>-694160984679.07385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-694160984679.07385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-2892337436.1628075</v>
      </c>
      <c r="L3475" s="444">
        <f t="shared" ca="1" si="149"/>
        <v>-697053322115.23669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-697053322115.23669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-2904388842.1468196</v>
      </c>
      <c r="L3476" s="444">
        <f t="shared" ca="1" si="149"/>
        <v>-699957710957.38354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-699957710957.38354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-2916490462.3224316</v>
      </c>
      <c r="L3477" s="444">
        <f t="shared" ca="1" si="149"/>
        <v>-702874201419.70593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-702874201419.70593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-2928642505.9154415</v>
      </c>
      <c r="L3478" s="444">
        <f t="shared" ca="1" si="149"/>
        <v>-705802843925.62134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-705802843925.62134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-2940845183.0234222</v>
      </c>
      <c r="L3479" s="444">
        <f t="shared" ca="1" si="149"/>
        <v>-708743689108.64478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-708743689108.64478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-2953098704.6193533</v>
      </c>
      <c r="L3480" s="444">
        <f t="shared" ca="1" si="149"/>
        <v>-711696787813.26416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-711696787813.26416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-2965403282.5552673</v>
      </c>
      <c r="L3481" s="444">
        <f t="shared" ca="1" si="149"/>
        <v>-714662191095.81946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-714662191095.81946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-2977759129.5659142</v>
      </c>
      <c r="L3482" s="444">
        <f t="shared" ca="1" si="149"/>
        <v>-717639950225.38538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-717639950225.38538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-2990166459.272439</v>
      </c>
      <c r="L3483" s="444">
        <f t="shared" ca="1" si="149"/>
        <v>-720630116684.65784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-720630116684.65784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-3002625486.1860743</v>
      </c>
      <c r="L3484" s="444">
        <f t="shared" ca="1" si="149"/>
        <v>-723632742170.84387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-723632742170.84387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-3015136425.7118492</v>
      </c>
      <c r="L3485" s="444">
        <f t="shared" ca="1" si="149"/>
        <v>-726647878596.55566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-726647878596.55566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-3027699494.1523151</v>
      </c>
      <c r="L3486" s="444">
        <f t="shared" ca="1" si="149"/>
        <v>-729675578090.70801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-729675578090.70801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-3040314908.7112832</v>
      </c>
      <c r="L3487" s="444">
        <f t="shared" ca="1" si="149"/>
        <v>-732715892999.41931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-732715892999.41931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-3052982887.4975805</v>
      </c>
      <c r="L3488" s="444">
        <f t="shared" ca="1" si="149"/>
        <v>-735768875886.91687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-735768875886.91687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-3065703649.52882</v>
      </c>
      <c r="L3489" s="444">
        <f t="shared" ca="1" si="149"/>
        <v>-738834579536.44568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-738834579536.44568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-3078477414.7351904</v>
      </c>
      <c r="L3490" s="444">
        <f t="shared" ca="1" si="149"/>
        <v>-741913056951.18091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-741913056951.18091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-3091304403.963254</v>
      </c>
      <c r="L3491" s="444">
        <f t="shared" ca="1" si="149"/>
        <v>-745004361355.14417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-745004361355.14417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-3104184838.9797673</v>
      </c>
      <c r="L3492" s="444">
        <f t="shared" ca="1" si="149"/>
        <v>-748108546194.1239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-748108546194.1239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-3117118942.4755163</v>
      </c>
      <c r="L3493" s="444">
        <f t="shared" ca="1" si="149"/>
        <v>-751225665136.59937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-751225665136.59937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-3130106938.0691638</v>
      </c>
      <c r="L3494" s="444">
        <f t="shared" ca="1" si="149"/>
        <v>-754355772074.66858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-754355772074.66858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-3143149050.3111191</v>
      </c>
      <c r="L3495" s="444">
        <f t="shared" ca="1" si="149"/>
        <v>-757498921124.97974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-757498921124.97974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-3156245504.6874156</v>
      </c>
      <c r="L3496" s="444">
        <f t="shared" ca="1" si="149"/>
        <v>-760655166629.66711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-760655166629.66711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-3169396527.6236129</v>
      </c>
      <c r="L3497" s="444">
        <f t="shared" ca="1" si="149"/>
        <v>-763824563157.29077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-763824563157.29077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-3182602346.4887114</v>
      </c>
      <c r="L3498" s="444">
        <f t="shared" ca="1" si="149"/>
        <v>-767007165503.77954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-767007165503.77954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-3195863189.5990815</v>
      </c>
      <c r="L3499" s="444">
        <f t="shared" ca="1" si="149"/>
        <v>-770203028693.37866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-770203028693.37866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-3209179286.2224112</v>
      </c>
      <c r="L3500" s="444">
        <f t="shared" ca="1" si="149"/>
        <v>-773412207979.60107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-773412207979.60107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-3222550866.5816712</v>
      </c>
      <c r="L3501" s="444">
        <f t="shared" ca="1" si="149"/>
        <v>-776634758846.18274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-776634758846.18274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-3235978161.8590946</v>
      </c>
      <c r="L3502" s="444">
        <f t="shared" ca="1" si="149"/>
        <v>-779870737008.04187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-779870737008.04187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-3249461404.2001743</v>
      </c>
      <c r="L3503" s="444">
        <f t="shared" ca="1" si="149"/>
        <v>-783120198412.24207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-783120198412.24207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-3263000826.7176752</v>
      </c>
      <c r="L3504" s="444">
        <f t="shared" ca="1" si="149"/>
        <v>-786383199238.95972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-786383199238.95972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-3276596663.4956656</v>
      </c>
      <c r="L3505" s="444">
        <f t="shared" ca="1" si="149"/>
        <v>-789659795902.45532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-789659795902.45532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-3290249149.593564</v>
      </c>
      <c r="L3506" s="444">
        <f t="shared" ca="1" si="149"/>
        <v>-792950045052.04883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-792950045052.04883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-3303958521.0502033</v>
      </c>
      <c r="L3507" s="444">
        <f t="shared" ca="1" si="149"/>
        <v>-796254003573.099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-796254003573.099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-3317725014.8879123</v>
      </c>
      <c r="L3508" s="444">
        <f t="shared" ca="1" si="149"/>
        <v>-799571728587.98694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-799571728587.98694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-3331548869.1166124</v>
      </c>
      <c r="L3509" s="444">
        <f t="shared" ca="1" si="149"/>
        <v>-802903277457.10352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-802903277457.10352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-3345430322.7379313</v>
      </c>
      <c r="L3510" s="444">
        <f t="shared" ca="1" si="149"/>
        <v>-806248707779.84143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-806248707779.84143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-3359369615.7493391</v>
      </c>
      <c r="L3511" s="444">
        <f t="shared" ca="1" si="149"/>
        <v>-809608077395.59082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-809608077395.59082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-3373366989.1482949</v>
      </c>
      <c r="L3512" s="444">
        <f t="shared" ca="1" si="149"/>
        <v>-812981444384.73914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-812981444384.73914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-3387422684.9364128</v>
      </c>
      <c r="L3513" s="444">
        <f t="shared" ca="1" si="149"/>
        <v>-816368867069.67554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-816368867069.67554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-3401536946.1236482</v>
      </c>
      <c r="L3514" s="444">
        <f t="shared" ca="1" si="149"/>
        <v>-819770404015.79919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-819770404015.79919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-3415710016.7324967</v>
      </c>
      <c r="L3515" s="444">
        <f t="shared" ca="1" si="149"/>
        <v>-823186114032.53174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-823186114032.53174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-3429942141.8022156</v>
      </c>
      <c r="L3516" s="444">
        <f t="shared" ca="1" si="149"/>
        <v>-826616056174.33398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-826616056174.33398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-3444233567.3930583</v>
      </c>
      <c r="L3517" s="444">
        <f t="shared" ca="1" si="149"/>
        <v>-830060289741.72705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-830060289741.72705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-3458584540.5905294</v>
      </c>
      <c r="L3518" s="444">
        <f t="shared" ca="1" si="149"/>
        <v>-833518874282.31763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-833518874282.31763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-3472995309.5096569</v>
      </c>
      <c r="L3519" s="444">
        <f t="shared" ca="1" si="149"/>
        <v>-836991869591.82727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-836991869591.82727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-3487466123.2992802</v>
      </c>
      <c r="L3520" s="444">
        <f t="shared" ca="1" si="149"/>
        <v>-840479335715.12659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-840479335715.12659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-3501997232.1463609</v>
      </c>
      <c r="L3521" s="444">
        <f t="shared" ca="1" si="149"/>
        <v>-843981332947.27295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-843981332947.27295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-3516588887.280304</v>
      </c>
      <c r="L3522" s="444">
        <f t="shared" ca="1" si="149"/>
        <v>-847497921834.55322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-847497921834.55322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-3531241340.9773049</v>
      </c>
      <c r="L3523" s="444">
        <f t="shared" ca="1" si="149"/>
        <v>-851029163175.53052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-851029163175.53052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-3545954846.5647106</v>
      </c>
      <c r="L3524" s="444">
        <f t="shared" ca="1" si="149"/>
        <v>-854575118022.09521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-854575118022.09521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-3560729658.4253964</v>
      </c>
      <c r="L3525" s="444">
        <f t="shared" ca="1" si="149"/>
        <v>-858135847680.52063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-858135847680.52063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-3575566032.0021687</v>
      </c>
      <c r="L3526" s="444">
        <f t="shared" ca="1" si="149"/>
        <v>-861711413712.52283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-861711413712.52283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-3590464223.8021784</v>
      </c>
      <c r="L3527" s="444">
        <f t="shared" ca="1" si="149"/>
        <v>-865301877936.32495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-865301877936.32495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-3605424491.4013543</v>
      </c>
      <c r="L3528" s="444">
        <f t="shared" ca="1" si="149"/>
        <v>-868907302427.72632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-868907302427.72632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-3620447093.4488602</v>
      </c>
      <c r="L3529" s="444">
        <f t="shared" ca="1" si="149"/>
        <v>-872527749521.17517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-872527749521.17517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-3635532289.6715631</v>
      </c>
      <c r="L3530" s="444">
        <f t="shared" ca="1" si="149"/>
        <v>-876163281810.84668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-876163281810.84668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-3650680340.8785276</v>
      </c>
      <c r="L3531" s="444">
        <f t="shared" ca="1" si="149"/>
        <v>-879813962151.72522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-879813962151.72522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-3665891508.9655218</v>
      </c>
      <c r="L3532" s="444">
        <f t="shared" ca="1" si="149"/>
        <v>-883479853660.6908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-883479853660.6908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-3681166056.9195447</v>
      </c>
      <c r="L3533" s="444">
        <f t="shared" ca="1" si="149"/>
        <v>-887161019717.61035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-887161019717.61035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-3696504248.8233757</v>
      </c>
      <c r="L3534" s="444">
        <f t="shared" ca="1" si="149"/>
        <v>-890857523966.43372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-890857523966.43372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-3711906349.8601403</v>
      </c>
      <c r="L3535" s="444">
        <f t="shared" ca="1" si="149"/>
        <v>-894569430316.29382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-894569430316.29382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-3727372626.3178906</v>
      </c>
      <c r="L3536" s="444">
        <f t="shared" ca="1" si="149"/>
        <v>-898296802942.61169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-898296802942.61169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-3742903345.5942159</v>
      </c>
      <c r="L3537" s="444">
        <f t="shared" ca="1" si="149"/>
        <v>-902039706288.20593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-902039706288.20593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-3758498776.2008581</v>
      </c>
      <c r="L3538" s="444">
        <f t="shared" ca="1" si="149"/>
        <v>-905798205064.40674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-905798205064.40674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-3774159187.7683606</v>
      </c>
      <c r="L3539" s="444">
        <f t="shared" ca="1" si="149"/>
        <v>-909572364252.17505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-909572364252.17505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-3789884851.0507293</v>
      </c>
      <c r="L3540" s="444">
        <f t="shared" ca="1" si="149"/>
        <v>-913362249103.22583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-913362249103.22583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-3805676037.9301076</v>
      </c>
      <c r="L3541" s="444">
        <f t="shared" ca="1" si="149"/>
        <v>-917167925141.15588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-917167925141.15588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-3821533021.4214821</v>
      </c>
      <c r="L3542" s="444">
        <f t="shared" ca="1" si="149"/>
        <v>-920989458162.57739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-920989458162.57739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-3837456075.6774054</v>
      </c>
      <c r="L3543" s="444">
        <f t="shared" ca="1" si="149"/>
        <v>-924826914238.25476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-924826914238.25476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-3853445475.9927282</v>
      </c>
      <c r="L3544" s="444">
        <f t="shared" ca="1" si="149"/>
        <v>-928680359714.24744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-928680359714.24744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-3869501498.8093648</v>
      </c>
      <c r="L3545" s="444">
        <f t="shared" ca="1" si="149"/>
        <v>-932549861213.05676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-932549861213.05676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-3885624421.7210698</v>
      </c>
      <c r="L3546" s="444">
        <f t="shared" ca="1" si="149"/>
        <v>-936435485634.77783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-936435485634.77783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-3901814523.478241</v>
      </c>
      <c r="L3547" s="444">
        <f t="shared" ca="1" si="149"/>
        <v>-940337300158.2561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-940337300158.2561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-3918072083.9927335</v>
      </c>
      <c r="L3548" s="444">
        <f t="shared" ca="1" si="149"/>
        <v>-944255372242.24878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-944255372242.24878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-3934397384.3427033</v>
      </c>
      <c r="L3549" s="444">
        <f t="shared" ca="1" si="149"/>
        <v>-948189769626.59143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-948189769626.59143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-3950790706.7774644</v>
      </c>
      <c r="L3550" s="444">
        <f t="shared" ca="1" si="149"/>
        <v>-952140560333.3689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-952140560333.3689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-3967252334.7223706</v>
      </c>
      <c r="L3551" s="444">
        <f t="shared" ca="1" si="149"/>
        <v>-956107812668.09131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-956107812668.09131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-3983782552.7837143</v>
      </c>
      <c r="L3552" s="444">
        <f t="shared" ca="1" si="149"/>
        <v>-960091595220.875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-960091595220.875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-4000381646.7536459</v>
      </c>
      <c r="L3553" s="444">
        <f t="shared" ca="1" si="149"/>
        <v>-964091976867.62866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-964091976867.62866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-4017049903.6151199</v>
      </c>
      <c r="L3554" s="444">
        <f t="shared" ca="1" si="149"/>
        <v>-968109026771.24377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-968109026771.24377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-4033787611.5468488</v>
      </c>
      <c r="L3555" s="444">
        <f t="shared" ca="1" si="149"/>
        <v>-972142814382.79065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-972142814382.79065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-4050595059.9282942</v>
      </c>
      <c r="L3556" s="444">
        <f t="shared" ca="1" si="149"/>
        <v>-976193409442.71899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-976193409442.71899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-4067472539.3446631</v>
      </c>
      <c r="L3557" s="444">
        <f t="shared" ca="1" si="149"/>
        <v>-980260881982.0636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-980260881982.0636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-4084420341.5919318</v>
      </c>
      <c r="L3558" s="444">
        <f t="shared" ca="1" si="149"/>
        <v>-984345302323.65552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-984345302323.65552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-4101438759.6818981</v>
      </c>
      <c r="L3559" s="444">
        <f t="shared" ca="1" si="149"/>
        <v>-988446741083.3374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-988446741083.3374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-4118528087.847239</v>
      </c>
      <c r="L3560" s="444">
        <f t="shared" ca="1" si="149"/>
        <v>-992565269171.18469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-992565269171.18469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-4135688621.5466032</v>
      </c>
      <c r="L3561" s="444">
        <f t="shared" ca="1" si="149"/>
        <v>-996700957792.73132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-996700957792.73132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-4152920657.4697142</v>
      </c>
      <c r="L3562" s="444">
        <f t="shared" ca="1" si="149"/>
        <v>-1000853878450.201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-1000853878450.201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-4170224493.5425043</v>
      </c>
      <c r="L3563" s="444">
        <f t="shared" ca="1" si="149"/>
        <v>-1005024102943.7435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-1005024102943.7435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-4187600428.9322648</v>
      </c>
      <c r="L3564" s="444">
        <f t="shared" ca="1" si="149"/>
        <v>-1009211703372.6758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-1009211703372.6758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-4205048764.0528159</v>
      </c>
      <c r="L3565" s="444">
        <f t="shared" ca="1" si="149"/>
        <v>-1013416752136.7286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-1013416752136.7286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-4222569800.5697031</v>
      </c>
      <c r="L3566" s="444">
        <f t="shared" ca="1" si="149"/>
        <v>-1017639321937.2983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-1017639321937.2983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-4240163841.4054098</v>
      </c>
      <c r="L3567" s="444">
        <f t="shared" ca="1" si="149"/>
        <v>-1021879485778.7037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-1021879485778.7037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-4257831190.7445984</v>
      </c>
      <c r="L3568" s="444">
        <f t="shared" ca="1" si="149"/>
        <v>-1026137316969.4484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-1026137316969.4484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-4275572154.0393686</v>
      </c>
      <c r="L3569" s="444">
        <f t="shared" ca="1" si="149"/>
        <v>-1030412889123.4878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-1030412889123.4878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-4293387038.014533</v>
      </c>
      <c r="L3570" s="444">
        <f t="shared" ca="1" si="149"/>
        <v>-1034706276161.5023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-1034706276161.5023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-4311276150.6729259</v>
      </c>
      <c r="L3571" s="444">
        <f t="shared" ca="1" si="149"/>
        <v>-1039017552312.1753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-1039017552312.1753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-4329239801.3007307</v>
      </c>
      <c r="L3572" s="444">
        <f t="shared" ca="1" si="149"/>
        <v>-1043346792113.4761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-1043346792113.4761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-4347278300.4728174</v>
      </c>
      <c r="L3573" s="444">
        <f t="shared" ca="1" si="149"/>
        <v>-1047694070413.9489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-1047694070413.9489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-4365391960.0581198</v>
      </c>
      <c r="L3574" s="444">
        <f t="shared" ca="1" si="149"/>
        <v>-1052059462374.007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-1052059462374.007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-4383581093.225029</v>
      </c>
      <c r="L3575" s="444">
        <f t="shared" ca="1" si="149"/>
        <v>-1056443043467.2319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-1056443043467.2319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-4401846014.4467993</v>
      </c>
      <c r="L3576" s="444">
        <f t="shared" ca="1" si="149"/>
        <v>-1060844889481.6787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-1060844889481.6787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-4420187039.5069942</v>
      </c>
      <c r="L3577" s="444">
        <f t="shared" ca="1" si="149"/>
        <v>-1065265076521.1857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-1065265076521.1857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-4438604485.50494</v>
      </c>
      <c r="L3578" s="444">
        <f t="shared" ref="L3578:L3832" ca="1" si="154">I3578-J3578+K3578</f>
        <v>-1069703681006.6906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-1069703681006.6906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-4457098670.8612099</v>
      </c>
      <c r="L3579" s="444">
        <f t="shared" ca="1" si="154"/>
        <v>-1074160779677.5518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-1074160779677.5518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-4475669915.3231316</v>
      </c>
      <c r="L3580" s="444">
        <f t="shared" ca="1" si="154"/>
        <v>-1078636449592.8749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-1078636449592.8749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-4494318539.9703121</v>
      </c>
      <c r="L3581" s="444">
        <f t="shared" ca="1" si="154"/>
        <v>-1083130768132.8452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-1083130768132.8452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-4513044867.2201881</v>
      </c>
      <c r="L3582" s="444">
        <f t="shared" ca="1" si="154"/>
        <v>-1087643813000.0654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-1087643813000.0654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-4531849220.8336067</v>
      </c>
      <c r="L3583" s="444">
        <f t="shared" ca="1" si="154"/>
        <v>-1092175662220.899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-1092175662220.899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-4550731925.920413</v>
      </c>
      <c r="L3584" s="444">
        <f t="shared" ca="1" si="154"/>
        <v>-1096726394146.8195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-1096726394146.8195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-4569693308.9450808</v>
      </c>
      <c r="L3585" s="444">
        <f t="shared" ca="1" si="154"/>
        <v>-1101296087455.7646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-1101296087455.7646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-4588733697.7323523</v>
      </c>
      <c r="L3586" s="444">
        <f t="shared" ca="1" si="154"/>
        <v>-1105884821153.4971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-1105884821153.4971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-4607853421.4729042</v>
      </c>
      <c r="L3587" s="444">
        <f t="shared" ca="1" si="154"/>
        <v>-1110492674574.97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-1110492674574.97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-4627052810.7290411</v>
      </c>
      <c r="L3588" s="444">
        <f t="shared" ca="1" si="154"/>
        <v>-1115119727385.699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-1115119727385.699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-4646332197.4404125</v>
      </c>
      <c r="L3589" s="444">
        <f t="shared" ca="1" si="154"/>
        <v>-1119766059583.1394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-1119766059583.1394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-4665691914.9297476</v>
      </c>
      <c r="L3590" s="444">
        <f t="shared" ca="1" si="154"/>
        <v>-1124431751498.0691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-1124431751498.0691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-4685132297.9086208</v>
      </c>
      <c r="L3591" s="444">
        <f t="shared" ca="1" si="154"/>
        <v>-1129116883795.9778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-1129116883795.9778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-4704653682.4832411</v>
      </c>
      <c r="L3592" s="444">
        <f t="shared" ca="1" si="154"/>
        <v>-1133821537478.4609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-1133821537478.4609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-4724256406.1602535</v>
      </c>
      <c r="L3593" s="444">
        <f t="shared" ca="1" si="154"/>
        <v>-1138545793884.6211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-1138545793884.6211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-4743940807.8525877</v>
      </c>
      <c r="L3594" s="444">
        <f t="shared" ca="1" si="154"/>
        <v>-1143289734692.4736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-1143289734692.4736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-4763707227.8853064</v>
      </c>
      <c r="L3595" s="444">
        <f t="shared" ca="1" si="154"/>
        <v>-1148053441920.3589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-1148053441920.3589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-4783556008.0014954</v>
      </c>
      <c r="L3596" s="444">
        <f t="shared" ca="1" si="154"/>
        <v>-1152836997928.3604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-1152836997928.3604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-4803487491.3681679</v>
      </c>
      <c r="L3597" s="444">
        <f t="shared" ca="1" si="154"/>
        <v>-1157640485419.7285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-1157640485419.7285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-4823502022.582202</v>
      </c>
      <c r="L3598" s="444">
        <f t="shared" ca="1" si="154"/>
        <v>-1162463987442.3108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-1162463987442.3108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-4843599947.6762953</v>
      </c>
      <c r="L3599" s="444">
        <f t="shared" ca="1" si="154"/>
        <v>-1167307587389.9871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-1167307587389.9871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-4863781614.1249456</v>
      </c>
      <c r="L3600" s="444">
        <f t="shared" ca="1" si="154"/>
        <v>-1172171369004.1121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-1172171369004.1121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-4884047370.8504667</v>
      </c>
      <c r="L3601" s="444">
        <f t="shared" ca="1" si="154"/>
        <v>-1177055416374.9626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-1177055416374.9626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-4904397568.2290106</v>
      </c>
      <c r="L3602" s="444">
        <f t="shared" ca="1" si="154"/>
        <v>-1181959813943.1917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-1181959813943.1917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-4924832558.096632</v>
      </c>
      <c r="L3603" s="444">
        <f t="shared" ca="1" si="154"/>
        <v>-1186884646501.2883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-1186884646501.2883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-4945352693.7553682</v>
      </c>
      <c r="L3604" s="444">
        <f t="shared" ca="1" si="154"/>
        <v>-1191829999195.0437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-1191829999195.0437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-4965958329.9793491</v>
      </c>
      <c r="L3605" s="444">
        <f t="shared" ca="1" si="154"/>
        <v>-1196795957525.0229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-1196795957525.0229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-4986649823.0209293</v>
      </c>
      <c r="L3606" s="444">
        <f t="shared" ca="1" si="154"/>
        <v>-1201782607348.0439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-1201782607348.0439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-5007427530.6168499</v>
      </c>
      <c r="L3607" s="444">
        <f t="shared" ca="1" si="154"/>
        <v>-1206790034878.6609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-1206790034878.6609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-5028291811.9944201</v>
      </c>
      <c r="L3608" s="444">
        <f t="shared" ca="1" si="154"/>
        <v>-1211818326690.6553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-1211818326690.6553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-5049243027.8777304</v>
      </c>
      <c r="L3609" s="444">
        <f t="shared" ca="1" si="154"/>
        <v>-1216867569718.533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-1216867569718.533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-5070281540.4938869</v>
      </c>
      <c r="L3610" s="444">
        <f t="shared" ca="1" si="154"/>
        <v>-1221937851259.0269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-1221937851259.0269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-5091407713.5792789</v>
      </c>
      <c r="L3611" s="444">
        <f t="shared" ca="1" si="154"/>
        <v>-1227029258972.6062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-1227029258972.6062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-5112621912.3858595</v>
      </c>
      <c r="L3612" s="444">
        <f t="shared" ca="1" si="154"/>
        <v>-1232141880884.9919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-1232141880884.9919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-5133924503.6874666</v>
      </c>
      <c r="L3613" s="444">
        <f t="shared" ca="1" si="154"/>
        <v>-1237275805388.6794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-1237275805388.6794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-5155315855.7861643</v>
      </c>
      <c r="L3614" s="444">
        <f t="shared" ca="1" si="154"/>
        <v>-1242431121244.4656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-1242431121244.4656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-5176796338.5186062</v>
      </c>
      <c r="L3615" s="444">
        <f t="shared" ca="1" si="154"/>
        <v>-1247607917582.9841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-1247607917582.9841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-5198366323.262434</v>
      </c>
      <c r="L3616" s="444">
        <f t="shared" ca="1" si="154"/>
        <v>-1252806283906.2466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-1252806283906.2466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-5220026182.9426937</v>
      </c>
      <c r="L3617" s="444">
        <f t="shared" ca="1" si="154"/>
        <v>-1258026310089.1892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-1258026310089.1892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-5241776292.0382881</v>
      </c>
      <c r="L3618" s="444">
        <f t="shared" ca="1" si="154"/>
        <v>-1263268086381.2275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-1263268086381.2275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-5263617026.5884476</v>
      </c>
      <c r="L3619" s="444">
        <f t="shared" ca="1" si="154"/>
        <v>-1268531703407.8159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-1268531703407.8159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-5285548764.1992331</v>
      </c>
      <c r="L3620" s="444">
        <f t="shared" ca="1" si="154"/>
        <v>-1273817252172.0151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-1273817252172.0151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-5307571884.0500631</v>
      </c>
      <c r="L3621" s="444">
        <f t="shared" ca="1" si="154"/>
        <v>-1279124824056.0652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-1279124824056.0652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-5329686766.9002714</v>
      </c>
      <c r="L3622" s="444">
        <f t="shared" ca="1" si="154"/>
        <v>-1284454510822.9656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-1284454510822.9656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-5351893795.0956898</v>
      </c>
      <c r="L3623" s="444">
        <f t="shared" ca="1" si="154"/>
        <v>-1289806404618.0613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-1289806404618.0613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-5374193352.5752554</v>
      </c>
      <c r="L3624" s="444">
        <f t="shared" ca="1" si="154"/>
        <v>-1295180597970.6365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-1295180597970.6365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-5396585824.8776522</v>
      </c>
      <c r="L3625" s="444">
        <f t="shared" ca="1" si="154"/>
        <v>-1300577183795.5142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-1300577183795.5142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-5419071599.1479759</v>
      </c>
      <c r="L3626" s="444">
        <f t="shared" ca="1" si="154"/>
        <v>-1305996255394.6621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-1305996255394.6621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-5441651064.1444254</v>
      </c>
      <c r="L3627" s="444">
        <f t="shared" ca="1" si="154"/>
        <v>-1311437906458.8066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-1311437906458.8066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-5464324610.2450275</v>
      </c>
      <c r="L3628" s="444">
        <f t="shared" ca="1" si="154"/>
        <v>-1316902231069.0518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-1316902231069.0518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-5487092629.4543819</v>
      </c>
      <c r="L3629" s="444">
        <f t="shared" ca="1" si="154"/>
        <v>-1322389323698.5061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-1322389323698.5061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-5509955515.4104424</v>
      </c>
      <c r="L3630" s="444">
        <f t="shared" ca="1" si="154"/>
        <v>-1327899279213.9165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-1327899279213.9165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-5532913663.3913183</v>
      </c>
      <c r="L3631" s="444">
        <f t="shared" ca="1" si="154"/>
        <v>-1333432192877.3079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-1333432192877.3079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-5555967470.3221159</v>
      </c>
      <c r="L3632" s="444">
        <f t="shared" ca="1" si="154"/>
        <v>-1338988160347.6299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-1338988160347.6299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-5579117334.7817907</v>
      </c>
      <c r="L3633" s="444">
        <f t="shared" ca="1" si="154"/>
        <v>-1344567277682.4116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-1344567277682.4116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-5602363657.0100479</v>
      </c>
      <c r="L3634" s="444">
        <f t="shared" ca="1" si="154"/>
        <v>-1350169641339.4216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-1350169641339.4216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-5625706838.914257</v>
      </c>
      <c r="L3635" s="444">
        <f t="shared" ca="1" si="154"/>
        <v>-1355795348178.3359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-1355795348178.3359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-5649147284.0763998</v>
      </c>
      <c r="L3636" s="444">
        <f t="shared" ca="1" si="154"/>
        <v>-1361444495462.4124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-1361444495462.4124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-5672685397.7600517</v>
      </c>
      <c r="L3637" s="444">
        <f t="shared" ca="1" si="154"/>
        <v>-1367117180860.1724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-1367117180860.1724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-5696321586.9173851</v>
      </c>
      <c r="L3638" s="444">
        <f t="shared" ca="1" si="154"/>
        <v>-1372813502447.0898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-1372813502447.0898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-5720056260.196208</v>
      </c>
      <c r="L3639" s="444">
        <f t="shared" ca="1" si="154"/>
        <v>-1378533558707.2861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-1378533558707.2861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-5743889827.9470253</v>
      </c>
      <c r="L3640" s="444">
        <f t="shared" ca="1" si="154"/>
        <v>-1384277448535.2332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-1384277448535.2332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-5767822702.2301378</v>
      </c>
      <c r="L3641" s="444">
        <f t="shared" ca="1" si="154"/>
        <v>-1390045271237.4634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-1390045271237.4634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-5791855296.8227644</v>
      </c>
      <c r="L3642" s="444">
        <f t="shared" ca="1" si="154"/>
        <v>-1395837126534.2861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-1395837126534.2861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-5815988027.2261925</v>
      </c>
      <c r="L3643" s="444">
        <f t="shared" ca="1" si="154"/>
        <v>-1401653114561.5122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-1401653114561.5122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-5840221310.6729679</v>
      </c>
      <c r="L3644" s="444">
        <f t="shared" ca="1" si="154"/>
        <v>-1407493335872.1851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-1407493335872.1851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-5864555566.1341047</v>
      </c>
      <c r="L3645" s="444">
        <f t="shared" ca="1" si="154"/>
        <v>-1413357891438.3191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-1413357891438.3191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-5888991214.3263292</v>
      </c>
      <c r="L3646" s="444">
        <f t="shared" ca="1" si="154"/>
        <v>-1419246882652.6455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-1419246882652.6455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-5913528677.7193565</v>
      </c>
      <c r="L3647" s="444">
        <f t="shared" ca="1" si="154"/>
        <v>-1425160411330.3647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-1425160411330.3647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-5938168380.5431862</v>
      </c>
      <c r="L3648" s="444">
        <f t="shared" ca="1" si="154"/>
        <v>-1431098579710.908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-1431098579710.908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-5962910748.7954502</v>
      </c>
      <c r="L3649" s="444">
        <f t="shared" ca="1" si="154"/>
        <v>-1437061490459.7034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-1437061490459.7034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-5987756210.248764</v>
      </c>
      <c r="L3650" s="444">
        <f t="shared" ca="1" si="154"/>
        <v>-1443049246669.9521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-1443049246669.9521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-6012705194.4581337</v>
      </c>
      <c r="L3651" s="444">
        <f t="shared" ca="1" si="154"/>
        <v>-1449061951864.4104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-1449061951864.4104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-6037758132.7683764</v>
      </c>
      <c r="L3652" s="444">
        <f t="shared" ca="1" si="154"/>
        <v>-1455099709997.1787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-1455099709997.1787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-6062915458.321578</v>
      </c>
      <c r="L3653" s="444">
        <f t="shared" ca="1" si="154"/>
        <v>-1461162625455.5002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-1461162625455.5002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-6088177606.0645847</v>
      </c>
      <c r="L3654" s="444">
        <f t="shared" ca="1" si="154"/>
        <v>-1467250803061.5649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-1467250803061.5649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-6113545012.7565203</v>
      </c>
      <c r="L3655" s="444">
        <f t="shared" ca="1" si="154"/>
        <v>-1473364348074.3215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-1473364348074.3215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-6139018116.9763393</v>
      </c>
      <c r="L3656" s="444">
        <f t="shared" ca="1" si="154"/>
        <v>-1479503366191.2979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-1479503366191.2979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-6164597359.1304073</v>
      </c>
      <c r="L3657" s="444">
        <f t="shared" ca="1" si="154"/>
        <v>-1485667963550.4282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-1485667963550.4282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-6190283181.4601173</v>
      </c>
      <c r="L3658" s="444">
        <f t="shared" ca="1" si="154"/>
        <v>-1491858246731.8884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-1491858246731.8884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-6216076028.0495348</v>
      </c>
      <c r="L3659" s="444">
        <f t="shared" ca="1" si="154"/>
        <v>-1498074322759.938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-1498074322759.938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-6241976344.8330746</v>
      </c>
      <c r="L3660" s="444">
        <f t="shared" ca="1" si="154"/>
        <v>-1504316299104.771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-1504316299104.771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-6267984579.6032124</v>
      </c>
      <c r="L3661" s="444">
        <f t="shared" ca="1" si="154"/>
        <v>-1510584283684.3743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-1510584283684.3743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-6294101182.0182257</v>
      </c>
      <c r="L3662" s="444">
        <f t="shared" ca="1" si="154"/>
        <v>-1516878384866.3926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-1516878384866.3926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-6320326603.6099691</v>
      </c>
      <c r="L3663" s="444">
        <f t="shared" ca="1" si="154"/>
        <v>-1523198711470.0024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-1523198711470.0024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-6346661297.7916765</v>
      </c>
      <c r="L3664" s="444">
        <f t="shared" ca="1" si="154"/>
        <v>-1529545372767.7942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-1529545372767.7942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-6373105719.8658094</v>
      </c>
      <c r="L3665" s="444">
        <f t="shared" ca="1" si="154"/>
        <v>-1535918478487.6599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-1535918478487.6599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-6399660327.0319166</v>
      </c>
      <c r="L3666" s="444">
        <f t="shared" ca="1" si="154"/>
        <v>-1542318138814.6919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-1542318138814.6919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-6426325578.3945494</v>
      </c>
      <c r="L3667" s="444">
        <f t="shared" ca="1" si="154"/>
        <v>-1548744464393.0864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-1548744464393.0864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-6453101934.9711933</v>
      </c>
      <c r="L3668" s="444">
        <f t="shared" ca="1" si="154"/>
        <v>-1555197566328.0576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-1555197566328.0576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-6479989859.7002401</v>
      </c>
      <c r="L3669" s="444">
        <f t="shared" ca="1" si="154"/>
        <v>-1561677556187.7578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-1561677556187.7578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-6506989817.4489908</v>
      </c>
      <c r="L3670" s="444">
        <f t="shared" ca="1" si="154"/>
        <v>-1568184546005.2068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-1568184546005.2068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-6534102275.0216951</v>
      </c>
      <c r="L3671" s="444">
        <f t="shared" ca="1" si="154"/>
        <v>-1574718648280.2285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-1574718648280.2285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-6561327701.1676188</v>
      </c>
      <c r="L3672" s="444">
        <f t="shared" ca="1" si="154"/>
        <v>-1581279975981.3962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-1581279975981.3962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-6588666566.5891514</v>
      </c>
      <c r="L3673" s="444">
        <f t="shared" ca="1" si="154"/>
        <v>-1587868642547.9854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-1587868642547.9854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-6616119343.9499388</v>
      </c>
      <c r="L3674" s="444">
        <f t="shared" ca="1" si="154"/>
        <v>-1594484761891.9353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-1594484761891.9353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-6643686507.8830633</v>
      </c>
      <c r="L3675" s="444">
        <f t="shared" ca="1" si="154"/>
        <v>-1601128448399.8184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-1601128448399.8184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-6671368534.9992428</v>
      </c>
      <c r="L3676" s="444">
        <f t="shared" ca="1" si="154"/>
        <v>-1607799816934.8176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-1607799816934.8176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-6699165903.8950729</v>
      </c>
      <c r="L3677" s="444">
        <f t="shared" ca="1" si="154"/>
        <v>-1614498982838.7126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-1614498982838.7126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-6727079095.1613026</v>
      </c>
      <c r="L3678" s="444">
        <f t="shared" ca="1" si="154"/>
        <v>-1621226061933.874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-1621226061933.874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-6755108591.3911419</v>
      </c>
      <c r="L3679" s="444">
        <f t="shared" ca="1" si="154"/>
        <v>-1627981170525.2651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-1627981170525.2651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-6783254877.1886044</v>
      </c>
      <c r="L3680" s="444">
        <f t="shared" ca="1" si="154"/>
        <v>-1634764425402.4539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-1634764425402.4539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-6811518439.1768913</v>
      </c>
      <c r="L3681" s="444">
        <f t="shared" ca="1" si="154"/>
        <v>-1641575943841.6309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-1641575943841.6309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-6839899766.0067949</v>
      </c>
      <c r="L3682" s="444">
        <f t="shared" ca="1" si="154"/>
        <v>-1648415843607.6377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-1648415843607.6377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-6868399348.3651571</v>
      </c>
      <c r="L3683" s="444">
        <f t="shared" ca="1" si="154"/>
        <v>-1655284242956.0029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-1655284242956.0029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-6897017678.983345</v>
      </c>
      <c r="L3684" s="444">
        <f t="shared" ca="1" si="154"/>
        <v>-1662181260634.9863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-1662181260634.9863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-6925755252.6457758</v>
      </c>
      <c r="L3685" s="444">
        <f t="shared" ca="1" si="154"/>
        <v>-1669107015887.6321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-1669107015887.6321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-6954612566.1984673</v>
      </c>
      <c r="L3686" s="444">
        <f t="shared" ca="1" si="154"/>
        <v>-1676061628453.8306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-1676061628453.8306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-6983590118.5576277</v>
      </c>
      <c r="L3687" s="444">
        <f t="shared" ca="1" si="154"/>
        <v>-1683045218572.3882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-1683045218572.3882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-7012688410.7182837</v>
      </c>
      <c r="L3688" s="444">
        <f t="shared" ca="1" si="154"/>
        <v>-1690057906983.1064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-1690057906983.1064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-7041907945.7629433</v>
      </c>
      <c r="L3689" s="444">
        <f t="shared" ca="1" si="154"/>
        <v>-1697099814928.8694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-1697099814928.8694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-7071249228.8702888</v>
      </c>
      <c r="L3690" s="444">
        <f t="shared" ca="1" si="154"/>
        <v>-1704171064157.7397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-1704171064157.7397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-7100712767.3239155</v>
      </c>
      <c r="L3691" s="444">
        <f t="shared" ca="1" si="154"/>
        <v>-1711271776925.0637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-1711271776925.0637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-7130299070.5210991</v>
      </c>
      <c r="L3692" s="444">
        <f t="shared" ca="1" si="154"/>
        <v>-1718402075995.5847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-1718402075995.5847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-7160008649.9816027</v>
      </c>
      <c r="L3693" s="444">
        <f t="shared" ca="1" si="154"/>
        <v>-1725562084645.5664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-1725562084645.5664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-7189842019.3565273</v>
      </c>
      <c r="L3694" s="444">
        <f t="shared" ca="1" si="154"/>
        <v>-1732751926664.9229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-1732751926664.9229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-7219799694.4371777</v>
      </c>
      <c r="L3695" s="444">
        <f t="shared" ca="1" si="154"/>
        <v>-1739971726359.3601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-1739971726359.3601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-7249882193.1640005</v>
      </c>
      <c r="L3696" s="444">
        <f t="shared" ca="1" si="154"/>
        <v>-1747221608552.5242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-1747221608552.5242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-7280090035.6355171</v>
      </c>
      <c r="L3697" s="444">
        <f t="shared" ca="1" si="154"/>
        <v>-1754501698588.1597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-1754501698588.1597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-7310423744.1173306</v>
      </c>
      <c r="L3698" s="444">
        <f t="shared" ca="1" si="154"/>
        <v>-1761812122332.2771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-1761812122332.2771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-7340883843.0511541</v>
      </c>
      <c r="L3699" s="444">
        <f t="shared" ca="1" si="154"/>
        <v>-1769153006175.3284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-1769153006175.3284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-7371470859.0638685</v>
      </c>
      <c r="L3700" s="444">
        <f t="shared" ca="1" si="154"/>
        <v>-1776524477034.3923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-1776524477034.3923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-7402185320.976635</v>
      </c>
      <c r="L3701" s="444">
        <f t="shared" ca="1" si="154"/>
        <v>-1783926662355.3689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-1783926662355.3689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-7433027759.8140364</v>
      </c>
      <c r="L3702" s="444">
        <f t="shared" ca="1" si="154"/>
        <v>-1791359690115.1829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-1791359690115.1829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-7463998708.813261</v>
      </c>
      <c r="L3703" s="444">
        <f t="shared" ca="1" si="154"/>
        <v>-1798823688823.9961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-1798823688823.9961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-7495098703.4333172</v>
      </c>
      <c r="L3704" s="444">
        <f t="shared" ca="1" si="154"/>
        <v>-1806318787527.4294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-1806318787527.4294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-7526328281.3642893</v>
      </c>
      <c r="L3705" s="444">
        <f t="shared" ca="1" si="154"/>
        <v>-1813845115808.7937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-1813845115808.7937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-7557687982.5366402</v>
      </c>
      <c r="L3706" s="444">
        <f t="shared" ca="1" si="154"/>
        <v>-1821402803791.3303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-1821402803791.3303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-7589178349.1305418</v>
      </c>
      <c r="L3707" s="444">
        <f t="shared" ca="1" si="154"/>
        <v>-1828991982140.4609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-1828991982140.4609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-7620799925.5852528</v>
      </c>
      <c r="L3708" s="444">
        <f t="shared" ca="1" si="154"/>
        <v>-1836612782066.0461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-1836612782066.0461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-7652553258.6085253</v>
      </c>
      <c r="L3709" s="444">
        <f t="shared" ca="1" si="154"/>
        <v>-1844265335324.6548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-1844265335324.6548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-7684438897.1860619</v>
      </c>
      <c r="L3710" s="444">
        <f t="shared" ca="1" si="154"/>
        <v>-1851949774221.8408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-1851949774221.8408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-7716457392.5910034</v>
      </c>
      <c r="L3711" s="444">
        <f t="shared" ca="1" si="154"/>
        <v>-1859666231614.4319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-1859666231614.4319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-7748609298.393466</v>
      </c>
      <c r="L3712" s="444">
        <f t="shared" ca="1" si="154"/>
        <v>-1867414840912.8254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-1867414840912.8254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-7780895170.4701061</v>
      </c>
      <c r="L3713" s="444">
        <f t="shared" ca="1" si="154"/>
        <v>-1875195736083.2957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-1875195736083.2957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-7813315567.013732</v>
      </c>
      <c r="L3714" s="444">
        <f t="shared" ca="1" si="154"/>
        <v>-1883009051650.3093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-1883009051650.3093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-7845871048.5429554</v>
      </c>
      <c r="L3715" s="444">
        <f t="shared" ca="1" si="154"/>
        <v>-1890854922698.8523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-1890854922698.8523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-7878562177.9118843</v>
      </c>
      <c r="L3716" s="444">
        <f t="shared" ca="1" si="154"/>
        <v>-1898733484876.7642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-1898733484876.7642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-7911389520.31985</v>
      </c>
      <c r="L3717" s="444">
        <f t="shared" ca="1" si="154"/>
        <v>-1906644874397.084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-1906644874397.084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-7944353643.3211832</v>
      </c>
      <c r="L3718" s="444">
        <f t="shared" ca="1" si="154"/>
        <v>-1914589228040.4053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-1914589228040.4053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-7977455116.835021</v>
      </c>
      <c r="L3719" s="444">
        <f t="shared" ca="1" si="154"/>
        <v>-1922566683157.2402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-1922566683157.2402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-8010694513.1551676</v>
      </c>
      <c r="L3720" s="444">
        <f t="shared" ca="1" si="154"/>
        <v>-1930577377670.3955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-1930577377670.3955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-8044072406.959981</v>
      </c>
      <c r="L3721" s="444">
        <f t="shared" ca="1" si="154"/>
        <v>-1938621450077.3555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-1938621450077.3555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-8077589375.3223143</v>
      </c>
      <c r="L3722" s="444">
        <f t="shared" ca="1" si="154"/>
        <v>-1946699039452.6777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-1946699039452.6777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-8111245997.7194891</v>
      </c>
      <c r="L3723" s="444">
        <f t="shared" ca="1" si="154"/>
        <v>-1954810285450.3972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-1954810285450.3972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-8145042856.0433226</v>
      </c>
      <c r="L3724" s="444">
        <f t="shared" ca="1" si="154"/>
        <v>-1962955328306.4404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-1962955328306.4404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-8178980534.6101675</v>
      </c>
      <c r="L3725" s="444">
        <f t="shared" ca="1" si="154"/>
        <v>-1971134308841.0505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-1971134308841.0505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-8213059620.1710434</v>
      </c>
      <c r="L3726" s="444">
        <f t="shared" ca="1" si="154"/>
        <v>-1979347368461.2217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-1979347368461.2217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-8247280701.9217567</v>
      </c>
      <c r="L3727" s="444">
        <f t="shared" ca="1" si="154"/>
        <v>-1987594649163.1436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-1987594649163.1436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-8281644371.5130968</v>
      </c>
      <c r="L3728" s="444">
        <f t="shared" ca="1" si="154"/>
        <v>-1995876293534.6567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-1995876293534.6567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-8316151223.0610695</v>
      </c>
      <c r="L3729" s="444">
        <f t="shared" ca="1" si="154"/>
        <v>-2004192444757.7178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-2004192444757.7178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-8350801853.1571579</v>
      </c>
      <c r="L3730" s="444">
        <f t="shared" ca="1" si="154"/>
        <v>-2012543246610.875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-2012543246610.875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-8385596860.8786459</v>
      </c>
      <c r="L3731" s="444">
        <f t="shared" ca="1" si="154"/>
        <v>-2020928843471.7537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-2020928843471.7537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-8420536847.7989731</v>
      </c>
      <c r="L3732" s="444">
        <f t="shared" ca="1" si="154"/>
        <v>-2029349380319.5527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-2029349380319.5527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-8455622417.9981365</v>
      </c>
      <c r="L3733" s="444">
        <f t="shared" ca="1" si="154"/>
        <v>-2037805002737.5508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-2037805002737.5508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-8490854178.0731277</v>
      </c>
      <c r="L3734" s="444">
        <f t="shared" ca="1" si="154"/>
        <v>-2046295856915.624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-2046295856915.624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-8526232737.1484337</v>
      </c>
      <c r="L3735" s="444">
        <f t="shared" ca="1" si="154"/>
        <v>-2054822089652.7725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-2054822089652.7725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-8561758706.8865519</v>
      </c>
      <c r="L3736" s="444">
        <f t="shared" ca="1" si="154"/>
        <v>-2063383848359.6589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-2063383848359.6589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-8597432701.498579</v>
      </c>
      <c r="L3737" s="444">
        <f t="shared" ca="1" si="154"/>
        <v>-2071981281061.1575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-2071981281061.1575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-8633255337.7548218</v>
      </c>
      <c r="L3738" s="444">
        <f t="shared" ca="1" si="154"/>
        <v>-2080614536398.9124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-2080614536398.9124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-8669227234.9954681</v>
      </c>
      <c r="L3739" s="444">
        <f t="shared" ca="1" si="154"/>
        <v>-2089283763633.9077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-2089283763633.9077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-8705349015.1412811</v>
      </c>
      <c r="L3740" s="444">
        <f t="shared" ca="1" si="154"/>
        <v>-2097989112649.0491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-2097989112649.0491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-8741621302.7043724</v>
      </c>
      <c r="L3741" s="444">
        <f t="shared" ca="1" si="154"/>
        <v>-2106730733951.7534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-2106730733951.7534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-8778044724.7989731</v>
      </c>
      <c r="L3742" s="444">
        <f t="shared" ca="1" si="154"/>
        <v>-2115508778676.5525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-2115508778676.5525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-8814619911.1523018</v>
      </c>
      <c r="L3743" s="444">
        <f t="shared" ca="1" si="154"/>
        <v>-2124323398587.7048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-2124323398587.7048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-8851347494.1154385</v>
      </c>
      <c r="L3744" s="444">
        <f t="shared" ca="1" si="154"/>
        <v>-2133174746081.8203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-2133174746081.8203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-8888228108.6742516</v>
      </c>
      <c r="L3745" s="444">
        <f t="shared" ca="1" si="154"/>
        <v>-2142062974190.4946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-2142062974190.4946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-8925262392.4603939</v>
      </c>
      <c r="L3746" s="444">
        <f t="shared" ca="1" si="154"/>
        <v>-2150988236582.9551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-2150988236582.9551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-8962450985.7623119</v>
      </c>
      <c r="L3747" s="444">
        <f t="shared" ca="1" si="154"/>
        <v>-2159950687568.7173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-2159950687568.7173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-8999794531.5363216</v>
      </c>
      <c r="L3748" s="444">
        <f t="shared" ca="1" si="154"/>
        <v>-2168950482100.2537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-2168950482100.2537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-9037293675.4177227</v>
      </c>
      <c r="L3749" s="444">
        <f t="shared" ca="1" si="154"/>
        <v>-2177987775775.6714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-2177987775775.6714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-9074949065.7319641</v>
      </c>
      <c r="L3750" s="444">
        <f t="shared" ca="1" si="154"/>
        <v>-2187062724841.4033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-2187062724841.4033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-9112761353.5058479</v>
      </c>
      <c r="L3751" s="444">
        <f t="shared" ca="1" si="154"/>
        <v>-2196175486194.9092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-2196175486194.9092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-9150731192.4787884</v>
      </c>
      <c r="L3752" s="444">
        <f t="shared" ca="1" si="154"/>
        <v>-2205326217387.3882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-2205326217387.3882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-9188859239.1141167</v>
      </c>
      <c r="L3753" s="444">
        <f t="shared" ca="1" si="154"/>
        <v>-2214515076626.5024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-2214515076626.5024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-9227146152.6104259</v>
      </c>
      <c r="L3754" s="444">
        <f t="shared" ca="1" si="154"/>
        <v>-2223742222779.1128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-2223742222779.1128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-9265592594.9129696</v>
      </c>
      <c r="L3755" s="444">
        <f t="shared" ca="1" si="154"/>
        <v>-2233007815374.0259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-2233007815374.0259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-9304199230.7251072</v>
      </c>
      <c r="L3756" s="444">
        <f t="shared" ca="1" si="154"/>
        <v>-2242312014604.751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-2242312014604.751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-9342966727.5197964</v>
      </c>
      <c r="L3757" s="444">
        <f t="shared" ca="1" si="154"/>
        <v>-2251654981332.271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-2251654981332.271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-9381895755.5511284</v>
      </c>
      <c r="L3758" s="444">
        <f t="shared" ca="1" si="154"/>
        <v>-2261036877087.8223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-2261036877087.8223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-9420986987.8659267</v>
      </c>
      <c r="L3759" s="444">
        <f t="shared" ca="1" si="154"/>
        <v>-2270457864075.688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-2270457864075.688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-9460241100.3153667</v>
      </c>
      <c r="L3760" s="444">
        <f t="shared" ca="1" si="154"/>
        <v>-2279918105176.0034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-2279918105176.0034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-9499658771.5666809</v>
      </c>
      <c r="L3761" s="444">
        <f t="shared" ca="1" si="154"/>
        <v>-2289417763947.5703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-2289417763947.5703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-9539240683.1148758</v>
      </c>
      <c r="L3762" s="444">
        <f t="shared" ca="1" si="154"/>
        <v>-2298957004630.6851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-2298957004630.6851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-9578987519.2945213</v>
      </c>
      <c r="L3763" s="444">
        <f t="shared" ca="1" si="154"/>
        <v>-2308535992149.9795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-2308535992149.9795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-9618899967.2915802</v>
      </c>
      <c r="L3764" s="444">
        <f t="shared" ca="1" si="154"/>
        <v>-2318154892117.271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-2318154892117.271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-9658978717.1552963</v>
      </c>
      <c r="L3765" s="444">
        <f t="shared" ca="1" si="154"/>
        <v>-2327813870834.4263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-2327813870834.4263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-9699224461.8101101</v>
      </c>
      <c r="L3766" s="444">
        <f t="shared" ca="1" si="154"/>
        <v>-2337513095296.2363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-2337513095296.2363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-9739637897.0676517</v>
      </c>
      <c r="L3767" s="444">
        <f t="shared" ca="1" si="154"/>
        <v>-2347252733193.3042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-2347252733193.3042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-9780219721.6387672</v>
      </c>
      <c r="L3768" s="444">
        <f t="shared" ca="1" si="154"/>
        <v>-2357032952914.9429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-2357032952914.9429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-9820970637.1455956</v>
      </c>
      <c r="L3769" s="444">
        <f t="shared" ca="1" si="154"/>
        <v>-2366853923552.0884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-2366853923552.0884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-9861891348.1337013</v>
      </c>
      <c r="L3770" s="444">
        <f t="shared" ca="1" si="154"/>
        <v>-2376715814900.2222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-2376715814900.2222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-9902982562.084259</v>
      </c>
      <c r="L3771" s="444">
        <f t="shared" ca="1" si="154"/>
        <v>-2386618797462.3066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-2386618797462.3066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-9944244989.4262772</v>
      </c>
      <c r="L3772" s="444">
        <f t="shared" ca="1" si="154"/>
        <v>-2396563042451.7329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-2396563042451.7329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-9985679343.5488873</v>
      </c>
      <c r="L3773" s="444">
        <f t="shared" ca="1" si="154"/>
        <v>-2406548721795.2817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-2406548721795.2817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-10027286340.813673</v>
      </c>
      <c r="L3774" s="444">
        <f t="shared" ca="1" si="154"/>
        <v>-2416576008136.0952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-2416576008136.0952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-10069066700.567062</v>
      </c>
      <c r="L3775" s="444">
        <f t="shared" ca="1" si="154"/>
        <v>-2426645074836.6621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-2426645074836.6621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-10111021145.15276</v>
      </c>
      <c r="L3776" s="444">
        <f t="shared" ca="1" si="154"/>
        <v>-2436756095981.8149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-2436756095981.8149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-10153150399.924229</v>
      </c>
      <c r="L3777" s="444">
        <f t="shared" ca="1" si="154"/>
        <v>-2446909246381.7393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-2446909246381.7393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-10195455193.257246</v>
      </c>
      <c r="L3778" s="444">
        <f t="shared" ca="1" si="154"/>
        <v>-2457104701574.9966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-2457104701574.9966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-10237936256.562485</v>
      </c>
      <c r="L3779" s="444">
        <f t="shared" ca="1" si="154"/>
        <v>-2467342637831.5591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-2467342637831.5591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-10280594324.298162</v>
      </c>
      <c r="L3780" s="444">
        <f t="shared" ca="1" si="154"/>
        <v>-2477623232155.8574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-2477623232155.8574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-10323430133.982738</v>
      </c>
      <c r="L3781" s="444">
        <f t="shared" ca="1" si="154"/>
        <v>-2487946662289.8403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-2487946662289.8403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-10366444426.207668</v>
      </c>
      <c r="L3782" s="444">
        <f t="shared" ca="1" si="154"/>
        <v>-2498313106716.0479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-2498313106716.0479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-10409637944.6502</v>
      </c>
      <c r="L3783" s="444">
        <f t="shared" ca="1" si="154"/>
        <v>-2508722744660.6982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-2508722744660.6982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-10453011436.086243</v>
      </c>
      <c r="L3784" s="444">
        <f t="shared" ca="1" si="154"/>
        <v>-2519175756096.7847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-2519175756096.7847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-10496565650.403269</v>
      </c>
      <c r="L3785" s="444">
        <f t="shared" ca="1" si="154"/>
        <v>-2529672321747.188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-2529672321747.188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-10540301340.613283</v>
      </c>
      <c r="L3786" s="444">
        <f t="shared" ca="1" si="154"/>
        <v>-2540212623087.8013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-2540212623087.8013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-10584219262.865839</v>
      </c>
      <c r="L3787" s="444">
        <f t="shared" ca="1" si="154"/>
        <v>-2550796842350.667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-2550796842350.667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-10628320176.461113</v>
      </c>
      <c r="L3788" s="444">
        <f t="shared" ca="1" si="154"/>
        <v>-2561425162527.1279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-2561425162527.1279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-10672604843.863033</v>
      </c>
      <c r="L3789" s="444">
        <f t="shared" ca="1" si="154"/>
        <v>-2572097767370.9907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-2572097767370.9907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-10717074030.712461</v>
      </c>
      <c r="L3790" s="444">
        <f t="shared" ca="1" si="154"/>
        <v>-2582814841401.7031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-2582814841401.7031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-10761728505.840429</v>
      </c>
      <c r="L3791" s="444">
        <f t="shared" ca="1" si="154"/>
        <v>-2593576569907.5435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-2593576569907.5435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-10806569041.281431</v>
      </c>
      <c r="L3792" s="444">
        <f t="shared" ca="1" si="154"/>
        <v>-2604383138948.8247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-2604383138948.8247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-10851596412.28677</v>
      </c>
      <c r="L3793" s="444">
        <f t="shared" ca="1" si="154"/>
        <v>-2615234735361.1113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-2615234735361.1113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-10896811397.337963</v>
      </c>
      <c r="L3794" s="444">
        <f t="shared" ca="1" si="154"/>
        <v>-2626131546758.4492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-2626131546758.4492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-10942214778.160206</v>
      </c>
      <c r="L3795" s="444">
        <f t="shared" ca="1" si="154"/>
        <v>-2637073761536.6094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-2637073761536.6094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-10987807339.735872</v>
      </c>
      <c r="L3796" s="444">
        <f t="shared" ca="1" si="154"/>
        <v>-2648061568876.3452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-2648061568876.3452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-11033589870.318106</v>
      </c>
      <c r="L3797" s="444">
        <f t="shared" ca="1" si="154"/>
        <v>-2659095158746.6631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-2659095158746.6631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-11079563161.444429</v>
      </c>
      <c r="L3798" s="444">
        <f t="shared" ca="1" si="154"/>
        <v>-2670174721908.1074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-2670174721908.1074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-11125728007.950447</v>
      </c>
      <c r="L3799" s="444">
        <f t="shared" ca="1" si="154"/>
        <v>-2681300449916.0581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-2681300449916.0581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-11172085207.983576</v>
      </c>
      <c r="L3800" s="444">
        <f t="shared" ca="1" si="154"/>
        <v>-2692472535124.0415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-2692472535124.0415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-11218635563.01684</v>
      </c>
      <c r="L3801" s="444">
        <f t="shared" ca="1" si="154"/>
        <v>-2703691170687.0581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-2703691170687.0581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-11265379877.862741</v>
      </c>
      <c r="L3802" s="444">
        <f t="shared" ca="1" si="154"/>
        <v>-2714956550564.9209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-2714956550564.9209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-11312318960.68717</v>
      </c>
      <c r="L3803" s="444">
        <f t="shared" ca="1" si="154"/>
        <v>-2726268869525.6079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-2726268869525.6079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-11359453623.023367</v>
      </c>
      <c r="L3804" s="444">
        <f t="shared" ca="1" si="154"/>
        <v>-2737628323148.6313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-2737628323148.6313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-11406784679.785963</v>
      </c>
      <c r="L3805" s="444">
        <f t="shared" ca="1" si="154"/>
        <v>-2749035107828.4175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-2749035107828.4175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-11454312949.285072</v>
      </c>
      <c r="L3806" s="444">
        <f t="shared" ca="1" si="154"/>
        <v>-2760489420777.7026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-2760489420777.7026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-11502039253.240427</v>
      </c>
      <c r="L3807" s="444">
        <f t="shared" ca="1" si="154"/>
        <v>-2771991460030.9429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-2771991460030.9429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-11549964416.795595</v>
      </c>
      <c r="L3808" s="444">
        <f t="shared" ca="1" si="154"/>
        <v>-2783541424447.7383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-2783541424447.7383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-11598089268.532242</v>
      </c>
      <c r="L3809" s="444">
        <f t="shared" ca="1" si="154"/>
        <v>-2795139513716.2705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-2795139513716.2705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-11646414640.484461</v>
      </c>
      <c r="L3810" s="444">
        <f t="shared" ca="1" si="154"/>
        <v>-2806785928356.7549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-2806785928356.7549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-11694941368.153145</v>
      </c>
      <c r="L3811" s="444">
        <f t="shared" ca="1" si="154"/>
        <v>-2818480869724.9082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-2818480869724.9082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-11743670290.520451</v>
      </c>
      <c r="L3812" s="444">
        <f t="shared" ca="1" si="154"/>
        <v>-2830224540015.4287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-2830224540015.4287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-11792602250.064285</v>
      </c>
      <c r="L3813" s="444">
        <f t="shared" ca="1" si="154"/>
        <v>-2842017142265.4932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-2842017142265.4932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-11841738092.772888</v>
      </c>
      <c r="L3814" s="444">
        <f t="shared" ca="1" si="154"/>
        <v>-2853858880358.2661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-2853858880358.2661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-11891078668.159443</v>
      </c>
      <c r="L3815" s="444">
        <f t="shared" ca="1" si="154"/>
        <v>-2865749959026.4258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-2865749959026.4258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-11940624829.276773</v>
      </c>
      <c r="L3816" s="444">
        <f t="shared" ca="1" si="154"/>
        <v>-2877690583855.7026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-2877690583855.7026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-11990377432.732094</v>
      </c>
      <c r="L3817" s="444">
        <f t="shared" ca="1" si="154"/>
        <v>-2889680961288.4346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-2889680961288.4346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-12040337338.701811</v>
      </c>
      <c r="L3818" s="444">
        <f t="shared" ca="1" si="154"/>
        <v>-2901721298627.1362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-2901721298627.1362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-12090505410.946402</v>
      </c>
      <c r="L3819" s="444">
        <f t="shared" ca="1" si="154"/>
        <v>-2913811804038.0825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-2913811804038.0825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-12140882516.825344</v>
      </c>
      <c r="L3820" s="444">
        <f t="shared" ca="1" si="154"/>
        <v>-2925952686554.9077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-2925952686554.9077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-12191469527.312115</v>
      </c>
      <c r="L3821" s="444">
        <f t="shared" ca="1" si="154"/>
        <v>-2938144156082.2197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-2938144156082.2197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-12242267317.009249</v>
      </c>
      <c r="L3822" s="444">
        <f t="shared" ca="1" si="154"/>
        <v>-2950386423399.229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-2950386423399.229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-12293276764.163454</v>
      </c>
      <c r="L3823" s="444">
        <f t="shared" ca="1" si="154"/>
        <v>-2962679700163.3926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-2962679700163.3926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-12344498750.680801</v>
      </c>
      <c r="L3824" s="444">
        <f t="shared" ca="1" si="154"/>
        <v>-2975024198914.0732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-2975024198914.0732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-12395934162.141972</v>
      </c>
      <c r="L3825" s="444">
        <f t="shared" ca="1" si="154"/>
        <v>-2987420133076.2153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-2987420133076.2153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-12447583887.817564</v>
      </c>
      <c r="L3826" s="444">
        <f t="shared" ca="1" si="154"/>
        <v>-2999867716964.0327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-2999867716964.0327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-12499448820.68347</v>
      </c>
      <c r="L3827" s="444">
        <f t="shared" ca="1" si="154"/>
        <v>-3012367165784.7163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-3012367165784.7163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-12551529857.436317</v>
      </c>
      <c r="L3828" s="444">
        <f t="shared" ca="1" si="154"/>
        <v>-3024918695642.1528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-3024918695642.1528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-12603827898.50897</v>
      </c>
      <c r="L3829" s="444">
        <f t="shared" ca="1" si="154"/>
        <v>-3037522523540.6616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-3037522523540.6616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-12656343848.08609</v>
      </c>
      <c r="L3830" s="444">
        <f t="shared" ca="1" si="154"/>
        <v>-3050178867388.7476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-3050178867388.7476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-12709078614.119781</v>
      </c>
      <c r="L3831" s="444">
        <f t="shared" ca="1" si="154"/>
        <v>-3062887946002.8672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-3062887946002.8672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-12762033108.34528</v>
      </c>
      <c r="L3832" s="444">
        <f t="shared" ca="1" si="154"/>
        <v>-3075649979111.2124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-3075649979111.2124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-12815208246.296719</v>
      </c>
      <c r="L3833" s="444">
        <f t="shared" ref="L3833:L4087" ca="1" si="159">I3833-J3833+K3833</f>
        <v>-3088465187357.5093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-3088465187357.5093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-12868604947.322956</v>
      </c>
      <c r="L3834" s="444">
        <f t="shared" ca="1" si="159"/>
        <v>-3101333792304.832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-3101333792304.832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-12922224134.603466</v>
      </c>
      <c r="L3835" s="444">
        <f t="shared" ca="1" si="159"/>
        <v>-3114256016439.4355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-3114256016439.4355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-12976066735.164314</v>
      </c>
      <c r="L3836" s="444">
        <f t="shared" ca="1" si="159"/>
        <v>-3127232083174.6001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-3127232083174.6001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-13030133679.894167</v>
      </c>
      <c r="L3837" s="444">
        <f t="shared" ca="1" si="159"/>
        <v>-3140262216854.4941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-3140262216854.4941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-13084425903.560392</v>
      </c>
      <c r="L3838" s="444">
        <f t="shared" ca="1" si="159"/>
        <v>-3153346642758.0547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-3153346642758.0547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-13138944344.825228</v>
      </c>
      <c r="L3839" s="444">
        <f t="shared" ca="1" si="159"/>
        <v>-3166485587102.8799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-3166485587102.8799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-13193689946.261999</v>
      </c>
      <c r="L3840" s="444">
        <f t="shared" ca="1" si="159"/>
        <v>-3179679277049.1421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-3179679277049.1421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-13248663654.371426</v>
      </c>
      <c r="L3841" s="444">
        <f t="shared" ca="1" si="159"/>
        <v>-3192927940703.5137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-3192927940703.5137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-13303866419.597973</v>
      </c>
      <c r="L3842" s="444">
        <f t="shared" ca="1" si="159"/>
        <v>-3206231807123.1118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-3206231807123.1118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-13359299196.346298</v>
      </c>
      <c r="L3843" s="444">
        <f t="shared" ca="1" si="159"/>
        <v>-3219591106319.458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-3219591106319.458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-13414962942.997742</v>
      </c>
      <c r="L3844" s="444">
        <f t="shared" ca="1" si="159"/>
        <v>-3233006069262.4556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-3233006069262.4556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-13470858621.926899</v>
      </c>
      <c r="L3845" s="444">
        <f t="shared" ca="1" si="159"/>
        <v>-3246476927884.3823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-3246476927884.3823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-13526987199.518259</v>
      </c>
      <c r="L3846" s="444">
        <f t="shared" ca="1" si="159"/>
        <v>-3260003915083.9004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-3260003915083.9004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-13583349646.182919</v>
      </c>
      <c r="L3847" s="444">
        <f t="shared" ca="1" si="159"/>
        <v>-3273587264730.0835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-3273587264730.0835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-13639946936.375347</v>
      </c>
      <c r="L3848" s="444">
        <f t="shared" ca="1" si="159"/>
        <v>-3287227211666.459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-3287227211666.459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-13696780048.610245</v>
      </c>
      <c r="L3849" s="444">
        <f t="shared" ca="1" si="159"/>
        <v>-3300923991715.0693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-3300923991715.0693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-13753849965.479456</v>
      </c>
      <c r="L3850" s="444">
        <f t="shared" ca="1" si="159"/>
        <v>-3314677841680.5488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-3314677841680.5488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-13811157673.668953</v>
      </c>
      <c r="L3851" s="444">
        <f t="shared" ca="1" si="159"/>
        <v>-3328488999354.2178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-3328488999354.2178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-13868704163.975906</v>
      </c>
      <c r="L3852" s="444">
        <f t="shared" ca="1" si="159"/>
        <v>-3342357703518.1938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-3342357703518.1938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-13926490431.325808</v>
      </c>
      <c r="L3853" s="444">
        <f t="shared" ca="1" si="159"/>
        <v>-3356284193949.5195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-3356284193949.5195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-13984517474.789665</v>
      </c>
      <c r="L3854" s="444">
        <f t="shared" ca="1" si="159"/>
        <v>-3370268711424.3091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-3370268711424.3091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-14042786297.601288</v>
      </c>
      <c r="L3855" s="444">
        <f t="shared" ca="1" si="159"/>
        <v>-3384311497721.9102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-3384311497721.9102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-14101297907.174625</v>
      </c>
      <c r="L3856" s="444">
        <f t="shared" ca="1" si="159"/>
        <v>-3398412795629.085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-3398412795629.085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-14160053315.121187</v>
      </c>
      <c r="L3857" s="444">
        <f t="shared" ca="1" si="159"/>
        <v>-3412572848944.2061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-3412572848944.2061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-14219053537.267525</v>
      </c>
      <c r="L3858" s="444">
        <f t="shared" ca="1" si="159"/>
        <v>-3426791902481.4736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-3426791902481.4736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-14278299593.672804</v>
      </c>
      <c r="L3859" s="444">
        <f t="shared" ca="1" si="159"/>
        <v>-3441070202075.1465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-3441070202075.1465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-14337792508.646444</v>
      </c>
      <c r="L3860" s="444">
        <f t="shared" ca="1" si="159"/>
        <v>-3455407994583.793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-3455407994583.793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-14397533310.765804</v>
      </c>
      <c r="L3861" s="444">
        <f t="shared" ca="1" si="159"/>
        <v>-3469805527894.5586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-3469805527894.5586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-14457523032.893993</v>
      </c>
      <c r="L3862" s="444">
        <f t="shared" ca="1" si="159"/>
        <v>-3484263050927.4526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-3484263050927.4526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-14517762712.197721</v>
      </c>
      <c r="L3863" s="444">
        <f t="shared" ca="1" si="159"/>
        <v>-3498780813639.6504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-3498780813639.6504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-14578253390.165209</v>
      </c>
      <c r="L3864" s="444">
        <f t="shared" ca="1" si="159"/>
        <v>-3513359067029.8154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-3513359067029.8154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-14638996112.624231</v>
      </c>
      <c r="L3865" s="444">
        <f t="shared" ca="1" si="159"/>
        <v>-3527998063142.4395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-3527998063142.4395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-14699991929.760164</v>
      </c>
      <c r="L3866" s="444">
        <f t="shared" ca="1" si="159"/>
        <v>-3542698055072.1997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-3542698055072.1997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-14761241896.134165</v>
      </c>
      <c r="L3867" s="444">
        <f t="shared" ca="1" si="159"/>
        <v>-3557459296968.334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-3557459296968.334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-14822747070.701393</v>
      </c>
      <c r="L3868" s="444">
        <f t="shared" ca="1" si="159"/>
        <v>-3572282044039.0352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-3572282044039.0352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-14884508516.829313</v>
      </c>
      <c r="L3869" s="444">
        <f t="shared" ca="1" si="159"/>
        <v>-3587166552555.8643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-3587166552555.8643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-14946527302.316099</v>
      </c>
      <c r="L3870" s="444">
        <f t="shared" ca="1" si="159"/>
        <v>-3602113079858.1802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-3602113079858.1802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-15008804499.409084</v>
      </c>
      <c r="L3871" s="444">
        <f t="shared" ca="1" si="159"/>
        <v>-3617121884357.5894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-3617121884357.5894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-15071341184.82329</v>
      </c>
      <c r="L3872" s="444">
        <f t="shared" ca="1" si="159"/>
        <v>-3632193225542.4126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-3632193225542.4126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-15134138439.760052</v>
      </c>
      <c r="L3873" s="444">
        <f t="shared" ca="1" si="159"/>
        <v>-3647327363982.1729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-3647327363982.1729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-15197197349.925722</v>
      </c>
      <c r="L3874" s="444">
        <f t="shared" ca="1" si="159"/>
        <v>-3662524561332.0986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-3662524561332.0986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-15260519005.550409</v>
      </c>
      <c r="L3875" s="444">
        <f t="shared" ca="1" si="159"/>
        <v>-3677785080337.6489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-3677785080337.6489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-15324104501.406868</v>
      </c>
      <c r="L3876" s="444">
        <f t="shared" ca="1" si="159"/>
        <v>-3693109184839.0557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-3693109184839.0557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-15387954936.829399</v>
      </c>
      <c r="L3877" s="444">
        <f t="shared" ca="1" si="159"/>
        <v>-3708497139775.8853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-3708497139775.8853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-15452071415.732855</v>
      </c>
      <c r="L3878" s="444">
        <f t="shared" ca="1" si="159"/>
        <v>-3723949211191.6182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-3723949211191.6182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-15516455046.631741</v>
      </c>
      <c r="L3879" s="444">
        <f t="shared" ca="1" si="159"/>
        <v>-3739465666238.25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-3739465666238.25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-15581106942.659372</v>
      </c>
      <c r="L3880" s="444">
        <f t="shared" ca="1" si="159"/>
        <v>-3755046773180.9092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-3755046773180.9092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-15646028221.587122</v>
      </c>
      <c r="L3881" s="444">
        <f t="shared" ca="1" si="159"/>
        <v>-3770692801402.4961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-3770692801402.4961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-15711220005.843733</v>
      </c>
      <c r="L3882" s="444">
        <f t="shared" ca="1" si="159"/>
        <v>-3786404021408.3398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-3786404021408.3398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-15776683422.53475</v>
      </c>
      <c r="L3883" s="444">
        <f t="shared" ca="1" si="159"/>
        <v>-3802180704830.8745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-3802180704830.8745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-15842419603.461975</v>
      </c>
      <c r="L3884" s="444">
        <f t="shared" ca="1" si="159"/>
        <v>-3818023124434.3364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-3818023124434.3364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-15908429685.14307</v>
      </c>
      <c r="L3885" s="444">
        <f t="shared" ca="1" si="159"/>
        <v>-3833931554119.4795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-3833931554119.4795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-15974714808.831163</v>
      </c>
      <c r="L3886" s="444">
        <f t="shared" ca="1" si="159"/>
        <v>-3849906268928.3105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-3849906268928.3105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-16041276120.53463</v>
      </c>
      <c r="L3887" s="444">
        <f t="shared" ca="1" si="159"/>
        <v>-3865947545048.8452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-3865947545048.8452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-16108114771.036856</v>
      </c>
      <c r="L3888" s="444">
        <f t="shared" ca="1" si="159"/>
        <v>-3882055659819.8818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-3882055659819.8818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-16175231915.916174</v>
      </c>
      <c r="L3889" s="444">
        <f t="shared" ca="1" si="159"/>
        <v>-3898230891735.7979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-3898230891735.7979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-16242628715.565825</v>
      </c>
      <c r="L3890" s="444">
        <f t="shared" ca="1" si="159"/>
        <v>-3914473520451.3638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-3914473520451.3638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-16310306335.214016</v>
      </c>
      <c r="L3891" s="444">
        <f t="shared" ca="1" si="159"/>
        <v>-3930783826786.5776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-3930783826786.5776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-16378265944.944073</v>
      </c>
      <c r="L3892" s="444">
        <f t="shared" ca="1" si="159"/>
        <v>-3947162092731.5215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-3947162092731.5215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-16446508719.714672</v>
      </c>
      <c r="L3893" s="444">
        <f t="shared" ca="1" si="159"/>
        <v>-3963608601451.2363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-3963608601451.2363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-16515035839.380152</v>
      </c>
      <c r="L3894" s="444">
        <f t="shared" ca="1" si="159"/>
        <v>-3980123637290.6167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-3980123637290.6167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-16583848488.710903</v>
      </c>
      <c r="L3895" s="444">
        <f t="shared" ca="1" si="159"/>
        <v>-3996707485779.3276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-3996707485779.3276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-16652947857.413864</v>
      </c>
      <c r="L3896" s="444">
        <f t="shared" ca="1" si="159"/>
        <v>-4013360433636.7417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-4013360433636.7417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-16722335140.15309</v>
      </c>
      <c r="L3897" s="444">
        <f t="shared" ca="1" si="159"/>
        <v>-4030082768776.895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-4030082768776.895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-16792011536.570395</v>
      </c>
      <c r="L3898" s="444">
        <f t="shared" ca="1" si="159"/>
        <v>-4046874780313.4653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-4046874780313.4653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-16861978251.306107</v>
      </c>
      <c r="L3899" s="444">
        <f t="shared" ca="1" si="159"/>
        <v>-4063736758564.7715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-4063736758564.7715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-16932236494.01988</v>
      </c>
      <c r="L3900" s="444">
        <f t="shared" ca="1" si="159"/>
        <v>-4080668995058.7915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-4080668995058.7915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-17002787479.411631</v>
      </c>
      <c r="L3901" s="444">
        <f t="shared" ca="1" si="159"/>
        <v>-4097671782538.2031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-4097671782538.2031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-17073632427.242514</v>
      </c>
      <c r="L3902" s="444">
        <f t="shared" ca="1" si="159"/>
        <v>-4114745414965.4458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-4114745414965.4458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-17144772562.356024</v>
      </c>
      <c r="L3903" s="444">
        <f t="shared" ca="1" si="159"/>
        <v>-4131890187527.8018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-4131890187527.8018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-17216209114.699173</v>
      </c>
      <c r="L3904" s="444">
        <f t="shared" ca="1" si="159"/>
        <v>-4149106396642.501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-4149106396642.501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-17287943319.34375</v>
      </c>
      <c r="L3905" s="444">
        <f t="shared" ca="1" si="159"/>
        <v>-4166394339961.8447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-4166394339961.8447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-17359976416.507683</v>
      </c>
      <c r="L3906" s="444">
        <f t="shared" ca="1" si="159"/>
        <v>-4183754316378.3525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-4183754316378.3525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-17432309651.576466</v>
      </c>
      <c r="L3907" s="444">
        <f t="shared" ca="1" si="159"/>
        <v>-4201186626029.9292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-4201186626029.9292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-17504944275.124706</v>
      </c>
      <c r="L3908" s="444">
        <f t="shared" ca="1" si="159"/>
        <v>-4218691570305.0537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-4218691570305.0537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-17577881542.937725</v>
      </c>
      <c r="L3909" s="444">
        <f t="shared" ca="1" si="159"/>
        <v>-4236269451847.9912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-4236269451847.9912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-17651122716.033295</v>
      </c>
      <c r="L3910" s="444">
        <f t="shared" ca="1" si="159"/>
        <v>-4253920574564.0244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-4253920574564.0244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-17724669060.683434</v>
      </c>
      <c r="L3911" s="444">
        <f t="shared" ca="1" si="159"/>
        <v>-4271645243624.708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-4271645243624.708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-17798521848.436279</v>
      </c>
      <c r="L3912" s="444">
        <f t="shared" ca="1" si="159"/>
        <v>-4289443765473.1445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-4289443765473.1445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-17872682356.138103</v>
      </c>
      <c r="L3913" s="444">
        <f t="shared" ca="1" si="159"/>
        <v>-4307316447829.2827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-4307316447829.2827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-17947151865.955341</v>
      </c>
      <c r="L3914" s="444">
        <f t="shared" ca="1" si="159"/>
        <v>-4325263599695.2383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-4325263599695.2383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-18021931665.396828</v>
      </c>
      <c r="L3915" s="444">
        <f t="shared" ca="1" si="159"/>
        <v>-4343285531360.6353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-4343285531360.6353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-18097023047.335979</v>
      </c>
      <c r="L3916" s="444">
        <f t="shared" ca="1" si="159"/>
        <v>-4361382554407.9712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-4361382554407.9712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-18172427310.033211</v>
      </c>
      <c r="L3917" s="444">
        <f t="shared" ca="1" si="159"/>
        <v>-4379554981718.0044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-4379554981718.0044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-18248145757.158352</v>
      </c>
      <c r="L3918" s="444">
        <f t="shared" ca="1" si="159"/>
        <v>-4397803127475.1626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-4397803127475.1626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-18324179697.813179</v>
      </c>
      <c r="L3919" s="444">
        <f t="shared" ca="1" si="159"/>
        <v>-4416127307172.9756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-4416127307172.9756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-18400530446.554066</v>
      </c>
      <c r="L3920" s="444">
        <f t="shared" ca="1" si="159"/>
        <v>-4434527837619.5293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-4434527837619.5293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-18477199323.414703</v>
      </c>
      <c r="L3921" s="444">
        <f t="shared" ca="1" si="159"/>
        <v>-4453005036942.9443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-4453005036942.9443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-18554187653.928936</v>
      </c>
      <c r="L3922" s="444">
        <f t="shared" ca="1" si="159"/>
        <v>-4471559224596.873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-4471559224596.873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-18631496769.153637</v>
      </c>
      <c r="L3923" s="444">
        <f t="shared" ca="1" si="159"/>
        <v>-4490190721366.0264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-4490190721366.0264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-18709128005.691776</v>
      </c>
      <c r="L3924" s="444">
        <f t="shared" ca="1" si="159"/>
        <v>-4508899849371.7178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-4508899849371.7178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-18787082705.715492</v>
      </c>
      <c r="L3925" s="444">
        <f t="shared" ca="1" si="159"/>
        <v>-4527686932077.4336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-4527686932077.4336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-18865362216.989307</v>
      </c>
      <c r="L3926" s="444">
        <f t="shared" ca="1" si="159"/>
        <v>-4546552294294.4229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-4546552294294.4229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-18943967892.893429</v>
      </c>
      <c r="L3927" s="444">
        <f t="shared" ca="1" si="159"/>
        <v>-4565496262187.3164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-4565496262187.3164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-19022901092.447151</v>
      </c>
      <c r="L3928" s="444">
        <f t="shared" ca="1" si="159"/>
        <v>-4584519163279.7637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-4584519163279.7637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-19102163180.332348</v>
      </c>
      <c r="L3929" s="444">
        <f t="shared" ca="1" si="159"/>
        <v>-4603621326460.0957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-4603621326460.0957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-19181755526.917065</v>
      </c>
      <c r="L3930" s="444">
        <f t="shared" ca="1" si="159"/>
        <v>-4622803081987.0127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-4622803081987.0127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-19261679508.279221</v>
      </c>
      <c r="L3931" s="444">
        <f t="shared" ca="1" si="159"/>
        <v>-4642064761495.292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-4642064761495.292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-19341936506.230385</v>
      </c>
      <c r="L3932" s="444">
        <f t="shared" ca="1" si="159"/>
        <v>-4661406698001.5225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-4661406698001.5225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-19422527908.339676</v>
      </c>
      <c r="L3933" s="444">
        <f t="shared" ca="1" si="159"/>
        <v>-4680829225909.8623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-4680829225909.8623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-19503455107.95776</v>
      </c>
      <c r="L3934" s="444">
        <f t="shared" ca="1" si="159"/>
        <v>-4700332681017.8203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-4700332681017.8203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-19584719504.240917</v>
      </c>
      <c r="L3935" s="444">
        <f t="shared" ca="1" si="159"/>
        <v>-4719917400522.0615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-4719917400522.0615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-19666322502.175255</v>
      </c>
      <c r="L3936" s="444">
        <f t="shared" ca="1" si="159"/>
        <v>-4739583723024.2363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-4739583723024.2363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-19748265512.600983</v>
      </c>
      <c r="L3937" s="444">
        <f t="shared" ca="1" si="159"/>
        <v>-4759331988536.8369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-4759331988536.8369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-19830549952.23682</v>
      </c>
      <c r="L3938" s="444">
        <f t="shared" ca="1" si="159"/>
        <v>-4779162538489.0742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-4779162538489.0742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-19913177243.704475</v>
      </c>
      <c r="L3939" s="444">
        <f t="shared" ca="1" si="159"/>
        <v>-4799075715732.7783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-4799075715732.7783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-19996148815.553242</v>
      </c>
      <c r="L3940" s="444">
        <f t="shared" ca="1" si="159"/>
        <v>-4819071864548.332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-4819071864548.332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-20079466102.284718</v>
      </c>
      <c r="L3941" s="444">
        <f t="shared" ca="1" si="159"/>
        <v>-4839151330650.6172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-4839151330650.6172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-20163130544.377571</v>
      </c>
      <c r="L3942" s="444">
        <f t="shared" ca="1" si="159"/>
        <v>-4859314461194.9951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-4859314461194.9951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-20247143588.312481</v>
      </c>
      <c r="L3943" s="444">
        <f t="shared" ca="1" si="159"/>
        <v>-4879561604783.3076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-4879561604783.3076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-20331506686.597115</v>
      </c>
      <c r="L3944" s="444">
        <f t="shared" ca="1" si="159"/>
        <v>-4899893111469.9043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-4899893111469.9043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-20416221297.791267</v>
      </c>
      <c r="L3945" s="444">
        <f t="shared" ca="1" si="159"/>
        <v>-4920309332767.6953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-4920309332767.6953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-20501288886.532063</v>
      </c>
      <c r="L3946" s="444">
        <f t="shared" ca="1" si="159"/>
        <v>-4940810621654.2275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-4940810621654.2275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-20586710923.55928</v>
      </c>
      <c r="L3947" s="444">
        <f t="shared" ca="1" si="159"/>
        <v>-4961397332577.7871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-4961397332577.7871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-20672488885.74078</v>
      </c>
      <c r="L3948" s="444">
        <f t="shared" ca="1" si="159"/>
        <v>-4982069821463.5283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-4982069821463.5283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-20758624256.098034</v>
      </c>
      <c r="L3949" s="444">
        <f t="shared" ca="1" si="159"/>
        <v>-5002828445719.626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-5002828445719.626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-20845118523.831776</v>
      </c>
      <c r="L3950" s="444">
        <f t="shared" ca="1" si="159"/>
        <v>-5023673564243.458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-5023673564243.458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-20931973184.34774</v>
      </c>
      <c r="L3951" s="444">
        <f t="shared" ca="1" si="159"/>
        <v>-5044605537427.8057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-5044605537427.8057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-21019189739.282524</v>
      </c>
      <c r="L3952" s="444">
        <f t="shared" ca="1" si="159"/>
        <v>-5065624727167.0879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-5065624727167.0879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-21106769696.529533</v>
      </c>
      <c r="L3953" s="444">
        <f t="shared" ca="1" si="159"/>
        <v>-5086731496863.6172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-5086731496863.6172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-21194714570.265072</v>
      </c>
      <c r="L3954" s="444">
        <f t="shared" ca="1" si="159"/>
        <v>-5107926211433.8818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-5107926211433.8818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-21283025880.974506</v>
      </c>
      <c r="L3955" s="444">
        <f t="shared" ca="1" si="159"/>
        <v>-5129209237314.8564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-5129209237314.8564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-21371705155.478569</v>
      </c>
      <c r="L3956" s="444">
        <f t="shared" ca="1" si="159"/>
        <v>-5150580942470.335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-5150580942470.335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-21460753926.959728</v>
      </c>
      <c r="L3957" s="444">
        <f t="shared" ca="1" si="159"/>
        <v>-5172041696397.2949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-5172041696397.2949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-21550173734.988728</v>
      </c>
      <c r="L3958" s="444">
        <f t="shared" ca="1" si="159"/>
        <v>-5193591870132.2832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-5193591870132.2832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-21639966125.551178</v>
      </c>
      <c r="L3959" s="444">
        <f t="shared" ca="1" si="159"/>
        <v>-5215231836257.834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-5215231836257.834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-21730132651.074306</v>
      </c>
      <c r="L3960" s="444">
        <f t="shared" ca="1" si="159"/>
        <v>-5236961968908.9082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-5236961968908.9082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-21820674870.453785</v>
      </c>
      <c r="L3961" s="444">
        <f t="shared" ca="1" si="159"/>
        <v>-5258782643779.3623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-5258782643779.3623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-21911594349.080677</v>
      </c>
      <c r="L3962" s="444">
        <f t="shared" ca="1" si="159"/>
        <v>-5280694238128.4434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-5280694238128.4434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-22002892658.868515</v>
      </c>
      <c r="L3963" s="444">
        <f t="shared" ca="1" si="159"/>
        <v>-5302697130787.3115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-5302697130787.3115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-22094571378.280464</v>
      </c>
      <c r="L3964" s="444">
        <f t="shared" ca="1" si="159"/>
        <v>-5324791702165.5918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-5324791702165.5918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-22186632092.356632</v>
      </c>
      <c r="L3965" s="444">
        <f t="shared" ca="1" si="159"/>
        <v>-5346978334257.9482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-5346978334257.9482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-22279076392.741451</v>
      </c>
      <c r="L3966" s="444">
        <f t="shared" ca="1" si="159"/>
        <v>-5369257410650.6895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-5369257410650.6895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-22371905877.711205</v>
      </c>
      <c r="L3967" s="444">
        <f t="shared" ca="1" si="159"/>
        <v>-5391629316528.4004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-5391629316528.4004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-22465122152.201668</v>
      </c>
      <c r="L3968" s="444">
        <f t="shared" ca="1" si="159"/>
        <v>-5414094438680.6025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-5414094438680.6025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-22558726827.835842</v>
      </c>
      <c r="L3969" s="444">
        <f t="shared" ca="1" si="159"/>
        <v>-5436653165508.4385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-5436653165508.4385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-22652721522.951828</v>
      </c>
      <c r="L3970" s="444">
        <f t="shared" ca="1" si="159"/>
        <v>-5459305887031.3906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-5459305887031.3906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-22747107862.630795</v>
      </c>
      <c r="L3971" s="444">
        <f t="shared" ca="1" si="159"/>
        <v>-5482052994894.0215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-5482052994894.0215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-22841887478.72509</v>
      </c>
      <c r="L3972" s="444">
        <f t="shared" ca="1" si="159"/>
        <v>-5504894882372.7461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-5504894882372.7461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-22937062009.88644</v>
      </c>
      <c r="L3973" s="444">
        <f t="shared" ca="1" si="159"/>
        <v>-5527831944382.6328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-5527831944382.6328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-23032633101.594303</v>
      </c>
      <c r="L3974" s="444">
        <f t="shared" ca="1" si="159"/>
        <v>-5550864577484.2275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-5550864577484.2275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-23128602406.18428</v>
      </c>
      <c r="L3975" s="444">
        <f t="shared" ca="1" si="159"/>
        <v>-5573993179890.4121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-5573993179890.4121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-23224971582.876717</v>
      </c>
      <c r="L3976" s="444">
        <f t="shared" ca="1" si="159"/>
        <v>-5597218151473.2891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-5597218151473.2891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-23321742297.80537</v>
      </c>
      <c r="L3977" s="444">
        <f t="shared" ca="1" si="159"/>
        <v>-5620539893771.0947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-5620539893771.0947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-23418916224.046227</v>
      </c>
      <c r="L3978" s="444">
        <f t="shared" ca="1" si="159"/>
        <v>-5643958809995.1406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-5643958809995.1406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-23516495041.64642</v>
      </c>
      <c r="L3979" s="444">
        <f t="shared" ca="1" si="159"/>
        <v>-5667475305036.7871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-5667475305036.7871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-23614480437.653278</v>
      </c>
      <c r="L3980" s="444">
        <f t="shared" ca="1" si="159"/>
        <v>-5691089785474.4404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-5691089785474.4404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-23712874106.143501</v>
      </c>
      <c r="L3981" s="444">
        <f t="shared" ca="1" si="159"/>
        <v>-5714802659580.584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-5714802659580.584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-23811677748.252434</v>
      </c>
      <c r="L3982" s="444">
        <f t="shared" ca="1" si="159"/>
        <v>-5738614337328.8359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-5738614337328.8359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-23910893072.203484</v>
      </c>
      <c r="L3983" s="444">
        <f t="shared" ca="1" si="159"/>
        <v>-5762525230401.0391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-5762525230401.0391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-24010521793.337662</v>
      </c>
      <c r="L3984" s="444">
        <f t="shared" ca="1" si="159"/>
        <v>-5786535752194.377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-5786535752194.377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-24110565634.143238</v>
      </c>
      <c r="L3985" s="444">
        <f t="shared" ca="1" si="159"/>
        <v>-5810646317828.5205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-5810646317828.5205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-24211026324.285503</v>
      </c>
      <c r="L3986" s="444">
        <f t="shared" ca="1" si="159"/>
        <v>-5834857344152.8057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-5834857344152.8057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-24311905600.636688</v>
      </c>
      <c r="L3987" s="444">
        <f t="shared" ca="1" si="159"/>
        <v>-5859169249753.4424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-5859169249753.4424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-24413205207.306011</v>
      </c>
      <c r="L3988" s="444">
        <f t="shared" ca="1" si="159"/>
        <v>-5883582454960.748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-5883582454960.748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-24514926895.669785</v>
      </c>
      <c r="L3989" s="444">
        <f t="shared" ca="1" si="159"/>
        <v>-5908097381856.418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-5908097381856.418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-24617072424.401741</v>
      </c>
      <c r="L3990" s="444">
        <f t="shared" ca="1" si="159"/>
        <v>-5932714454280.8193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-5932714454280.8193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-24719643559.503414</v>
      </c>
      <c r="L3991" s="444">
        <f t="shared" ca="1" si="159"/>
        <v>-5957434097840.3223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-5957434097840.3223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-24822642074.334675</v>
      </c>
      <c r="L3992" s="444">
        <f t="shared" ca="1" si="159"/>
        <v>-5982256739914.6572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-5982256739914.6572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-24926069749.644405</v>
      </c>
      <c r="L3993" s="444">
        <f t="shared" ca="1" si="159"/>
        <v>-6007182809664.3018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-6007182809664.3018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-25029928373.601257</v>
      </c>
      <c r="L3994" s="444">
        <f t="shared" ca="1" si="159"/>
        <v>-6032212738037.9033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-6032212738037.9033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-25134219741.824596</v>
      </c>
      <c r="L3995" s="444">
        <f t="shared" ca="1" si="159"/>
        <v>-6057346957779.7275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-6057346957779.7275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-25238945657.415531</v>
      </c>
      <c r="L3996" s="444">
        <f t="shared" ca="1" si="159"/>
        <v>-6082585903437.1436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-6082585903437.1436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-25344107930.988098</v>
      </c>
      <c r="L3997" s="444">
        <f t="shared" ca="1" si="159"/>
        <v>-6107930011368.1318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-6107930011368.1318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-25449708380.70055</v>
      </c>
      <c r="L3998" s="444">
        <f t="shared" ca="1" si="159"/>
        <v>-6133379719748.832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-6133379719748.832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-25555748832.2868</v>
      </c>
      <c r="L3999" s="444">
        <f t="shared" ca="1" si="159"/>
        <v>-6158935468581.1191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-6158935468581.1191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-25662231119.087997</v>
      </c>
      <c r="L4000" s="444">
        <f t="shared" ca="1" si="159"/>
        <v>-6184597699700.207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-6184597699700.207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-25769157082.084194</v>
      </c>
      <c r="L4001" s="444">
        <f t="shared" ca="1" si="159"/>
        <v>-6210366856782.291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-6210366856782.291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-25876528569.926212</v>
      </c>
      <c r="L4002" s="444">
        <f t="shared" ca="1" si="159"/>
        <v>-6236243385352.2168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-6236243385352.2168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-25984347438.967571</v>
      </c>
      <c r="L4003" s="444">
        <f t="shared" ca="1" si="159"/>
        <v>-6262227732791.1846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-6262227732791.1846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-26092615553.2966</v>
      </c>
      <c r="L4004" s="444">
        <f t="shared" ca="1" si="159"/>
        <v>-6288320348344.4814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-6288320348344.4814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-26201334784.768673</v>
      </c>
      <c r="L4005" s="444">
        <f t="shared" ca="1" si="159"/>
        <v>-6314521683129.25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-6314521683129.25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-26310507013.03854</v>
      </c>
      <c r="L4006" s="444">
        <f t="shared" ca="1" si="159"/>
        <v>-6340832190142.2881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-6340832190142.2881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-26420134125.592865</v>
      </c>
      <c r="L4007" s="444">
        <f t="shared" ca="1" si="159"/>
        <v>-6367252324267.8809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-6367252324267.8809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-26530218017.782837</v>
      </c>
      <c r="L4008" s="444">
        <f t="shared" ca="1" si="159"/>
        <v>-6393782542285.6641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-6393782542285.6641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-26640760592.856934</v>
      </c>
      <c r="L4009" s="444">
        <f t="shared" ca="1" si="159"/>
        <v>-6420423302878.5215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-6420423302878.5215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-26751763761.993839</v>
      </c>
      <c r="L4010" s="444">
        <f t="shared" ca="1" si="159"/>
        <v>-6447175066640.5156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-6447175066640.5156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-26863229444.33548</v>
      </c>
      <c r="L4011" s="444">
        <f t="shared" ca="1" si="159"/>
        <v>-6474038296084.8516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-6474038296084.8516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-26975159567.020214</v>
      </c>
      <c r="L4012" s="444">
        <f t="shared" ca="1" si="159"/>
        <v>-6501013455651.8721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-6501013455651.8721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-27087556065.216133</v>
      </c>
      <c r="L4013" s="444">
        <f t="shared" ca="1" si="159"/>
        <v>-6528101011717.0879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-6528101011717.0879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-27200420882.154533</v>
      </c>
      <c r="L4014" s="444">
        <f t="shared" ca="1" si="159"/>
        <v>-6555301432599.2422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-6555301432599.2422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-27313755969.163509</v>
      </c>
      <c r="L4015" s="444">
        <f t="shared" ca="1" si="159"/>
        <v>-6582615188568.4053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-6582615188568.4053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-27427563285.701687</v>
      </c>
      <c r="L4016" s="444">
        <f t="shared" ca="1" si="159"/>
        <v>-6610042751854.1074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-6610042751854.1074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-27541844799.392113</v>
      </c>
      <c r="L4017" s="444">
        <f t="shared" ca="1" si="159"/>
        <v>-6637584596653.5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-6637584596653.5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-27656602486.056248</v>
      </c>
      <c r="L4018" s="444">
        <f t="shared" ca="1" si="159"/>
        <v>-6665241199139.5566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-6665241199139.5566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-27771838329.748154</v>
      </c>
      <c r="L4019" s="444">
        <f t="shared" ca="1" si="159"/>
        <v>-6693013037469.3047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-6693013037469.3047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-27887554322.788769</v>
      </c>
      <c r="L4020" s="444">
        <f t="shared" ca="1" si="159"/>
        <v>-6720900591792.0938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-6720900591792.0938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-28003752465.800388</v>
      </c>
      <c r="L4021" s="444">
        <f t="shared" ca="1" si="159"/>
        <v>-6748904344257.8945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-6748904344257.8945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-28120434767.741226</v>
      </c>
      <c r="L4022" s="444">
        <f t="shared" ca="1" si="159"/>
        <v>-6777024779025.6357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-6777024779025.6357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-28237603245.940147</v>
      </c>
      <c r="L4023" s="444">
        <f t="shared" ca="1" si="159"/>
        <v>-6805262382271.5762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-6805262382271.5762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-28355259926.131565</v>
      </c>
      <c r="L4024" s="444">
        <f t="shared" ca="1" si="159"/>
        <v>-6833617642197.708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-6833617642197.708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-28473406842.490448</v>
      </c>
      <c r="L4025" s="444">
        <f t="shared" ca="1" si="159"/>
        <v>-6862091049040.1982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-6862091049040.1982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-28592046037.667492</v>
      </c>
      <c r="L4026" s="444">
        <f t="shared" ca="1" si="159"/>
        <v>-6890683095077.8662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-6890683095077.8662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-28711179562.824436</v>
      </c>
      <c r="L4027" s="444">
        <f t="shared" ca="1" si="159"/>
        <v>-6919394274640.6904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-6919394274640.6904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-28830809477.669548</v>
      </c>
      <c r="L4028" s="444">
        <f t="shared" ca="1" si="159"/>
        <v>-6948225084118.3604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-6948225084118.3604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-28950937850.493172</v>
      </c>
      <c r="L4029" s="444">
        <f t="shared" ca="1" si="159"/>
        <v>-6977176021968.8535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-6977176021968.8535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-29071566758.203556</v>
      </c>
      <c r="L4030" s="444">
        <f t="shared" ca="1" si="159"/>
        <v>-7006247588727.0566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-7006247588727.0566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-29192698286.362736</v>
      </c>
      <c r="L4031" s="444">
        <f t="shared" ca="1" si="159"/>
        <v>-7035440287013.4189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-7035440287013.4189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-29314334529.22258</v>
      </c>
      <c r="L4032" s="444">
        <f t="shared" ca="1" si="159"/>
        <v>-7064754621542.6416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-7064754621542.6416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-29436477589.761005</v>
      </c>
      <c r="L4033" s="444">
        <f t="shared" ca="1" si="159"/>
        <v>-7094191099132.4023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-7094191099132.4023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-29559129579.718338</v>
      </c>
      <c r="L4034" s="444">
        <f t="shared" ca="1" si="159"/>
        <v>-7123750228712.1211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-7123750228712.1211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-29682292619.633839</v>
      </c>
      <c r="L4035" s="444">
        <f t="shared" ca="1" si="159"/>
        <v>-7153432521331.7549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-7153432521331.7549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-29805968838.882313</v>
      </c>
      <c r="L4036" s="444">
        <f t="shared" ca="1" si="159"/>
        <v>-7183238490170.6367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-7183238490170.6367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-29930160375.710991</v>
      </c>
      <c r="L4037" s="444">
        <f t="shared" ca="1" si="159"/>
        <v>-7213168650546.3477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-7213168650546.3477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-30054869377.276451</v>
      </c>
      <c r="L4038" s="444">
        <f t="shared" ca="1" si="159"/>
        <v>-7243223519923.624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-7243223519923.624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-30180097999.68177</v>
      </c>
      <c r="L4039" s="444">
        <f t="shared" ca="1" si="159"/>
        <v>-7273403617923.3057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-7273403617923.3057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-30305848408.013779</v>
      </c>
      <c r="L4040" s="444">
        <f t="shared" ca="1" si="159"/>
        <v>-7303709466331.3193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-7303709466331.3193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-30432122776.380497</v>
      </c>
      <c r="L4041" s="444">
        <f t="shared" ca="1" si="159"/>
        <v>-7334141589107.7002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-7334141589107.7002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-30558923287.94875</v>
      </c>
      <c r="L4042" s="444">
        <f t="shared" ca="1" si="159"/>
        <v>-7364700512395.6494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-7364700512395.6494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-30686252134.981873</v>
      </c>
      <c r="L4043" s="444">
        <f t="shared" ca="1" si="159"/>
        <v>-7395386764530.6309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-7395386764530.6309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-30814111518.877628</v>
      </c>
      <c r="L4044" s="444">
        <f t="shared" ca="1" si="159"/>
        <v>-7426200876049.5088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-7426200876049.5088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-30942503650.206284</v>
      </c>
      <c r="L4045" s="444">
        <f t="shared" ca="1" si="159"/>
        <v>-7457143379699.7148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-7457143379699.7148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-31071430748.748806</v>
      </c>
      <c r="L4046" s="444">
        <f t="shared" ca="1" si="159"/>
        <v>-7488214810448.4639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-7488214810448.4639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-31200895043.535267</v>
      </c>
      <c r="L4047" s="444">
        <f t="shared" ca="1" si="159"/>
        <v>-7519415705491.999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-7519415705491.999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-31330898772.883327</v>
      </c>
      <c r="L4048" s="444">
        <f t="shared" ca="1" si="159"/>
        <v>-7550746604264.8828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-7550746604264.8828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-31461444184.437012</v>
      </c>
      <c r="L4049" s="444">
        <f t="shared" ca="1" si="159"/>
        <v>-7582208048449.3203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-7582208048449.3203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-31592533535.205505</v>
      </c>
      <c r="L4050" s="444">
        <f t="shared" ca="1" si="159"/>
        <v>-7613800581984.5254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-7613800581984.5254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-31724169091.602188</v>
      </c>
      <c r="L4051" s="444">
        <f t="shared" ca="1" si="159"/>
        <v>-7645524751076.1279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-7645524751076.1279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-31856353129.483871</v>
      </c>
      <c r="L4052" s="444">
        <f t="shared" ca="1" si="159"/>
        <v>-7677381104205.6113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-7677381104205.6113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-31989087934.190048</v>
      </c>
      <c r="L4053" s="444">
        <f t="shared" ca="1" si="159"/>
        <v>-7709370192139.8018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-7709370192139.8018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-32122375800.582508</v>
      </c>
      <c r="L4054" s="444">
        <f t="shared" ca="1" si="159"/>
        <v>-7741492567940.3838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-7741492567940.3838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-32256219033.08493</v>
      </c>
      <c r="L4055" s="444">
        <f t="shared" ca="1" si="159"/>
        <v>-7773748786973.4688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-7773748786973.4688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-32390619945.722782</v>
      </c>
      <c r="L4056" s="444">
        <f t="shared" ca="1" si="159"/>
        <v>-7806139406919.1914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-7806139406919.1914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-32525580862.163296</v>
      </c>
      <c r="L4057" s="444">
        <f t="shared" ca="1" si="159"/>
        <v>-7838664987781.3545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-7838664987781.3545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-32661104115.755642</v>
      </c>
      <c r="L4058" s="444">
        <f t="shared" ca="1" si="159"/>
        <v>-7871326091897.1104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-7871326091897.1104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-32797192049.571289</v>
      </c>
      <c r="L4059" s="444">
        <f t="shared" ca="1" si="159"/>
        <v>-7904123283946.6816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-7904123283946.6816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-32933847016.444508</v>
      </c>
      <c r="L4060" s="444">
        <f t="shared" ca="1" si="159"/>
        <v>-7937057130963.126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-7937057130963.126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-33071071379.013023</v>
      </c>
      <c r="L4061" s="444">
        <f t="shared" ca="1" si="159"/>
        <v>-7970128202342.1387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-7970128202342.1387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-33208867509.758911</v>
      </c>
      <c r="L4062" s="444">
        <f t="shared" ca="1" si="159"/>
        <v>-8003337069851.8975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-8003337069851.8975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-33347237791.049572</v>
      </c>
      <c r="L4063" s="444">
        <f t="shared" ca="1" si="159"/>
        <v>-8036684307642.9473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-8036684307642.9473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-33486184615.178944</v>
      </c>
      <c r="L4064" s="444">
        <f t="shared" ca="1" si="159"/>
        <v>-8070170492258.126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-8070170492258.126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-33625710384.408859</v>
      </c>
      <c r="L4065" s="444">
        <f t="shared" ca="1" si="159"/>
        <v>-8103796202642.5352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-8103796202642.5352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-33765817511.010563</v>
      </c>
      <c r="L4066" s="444">
        <f t="shared" ca="1" si="159"/>
        <v>-8137562020153.5459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-8137562020153.5459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-33906508417.306438</v>
      </c>
      <c r="L4067" s="444">
        <f t="shared" ca="1" si="159"/>
        <v>-8171468528570.8525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-8171468528570.8525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-34047785535.711884</v>
      </c>
      <c r="L4068" s="444">
        <f t="shared" ca="1" si="159"/>
        <v>-8205516314106.5645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-8205516314106.5645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-34189651308.777351</v>
      </c>
      <c r="L4069" s="444">
        <f t="shared" ca="1" si="159"/>
        <v>-8239705965415.3418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-8239705965415.3418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-34332108189.230591</v>
      </c>
      <c r="L4070" s="444">
        <f t="shared" ca="1" si="159"/>
        <v>-8274038073604.5723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-8274038073604.5723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-34475158640.019051</v>
      </c>
      <c r="L4071" s="444">
        <f t="shared" ca="1" si="159"/>
        <v>-8308513232244.5918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-8308513232244.5918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-34618805134.352463</v>
      </c>
      <c r="L4072" s="444">
        <f t="shared" ca="1" si="159"/>
        <v>-8343132037378.9443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-8343132037378.9443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-34763050155.745598</v>
      </c>
      <c r="L4073" s="444">
        <f t="shared" ca="1" si="159"/>
        <v>-8377895087534.6895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-8377895087534.6895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-34907896198.061203</v>
      </c>
      <c r="L4074" s="444">
        <f t="shared" ca="1" si="159"/>
        <v>-8412802983732.751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-8412802983732.751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-35053345765.553131</v>
      </c>
      <c r="L4075" s="444">
        <f t="shared" ca="1" si="159"/>
        <v>-8447856329498.3037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-8447856329498.3037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-35199401372.909592</v>
      </c>
      <c r="L4076" s="444">
        <f t="shared" ca="1" si="159"/>
        <v>-8483055730871.2129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-8483055730871.2129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-35346065545.296722</v>
      </c>
      <c r="L4077" s="444">
        <f t="shared" ca="1" si="159"/>
        <v>-8518401796416.5098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-8518401796416.5098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-35493340818.402122</v>
      </c>
      <c r="L4078" s="444">
        <f t="shared" ca="1" si="159"/>
        <v>-8553895137234.9121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-8553895137234.9121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-35641229738.478798</v>
      </c>
      <c r="L4079" s="444">
        <f t="shared" ca="1" si="159"/>
        <v>-8589536366973.3906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-8589536366973.3906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-35789734862.38913</v>
      </c>
      <c r="L4080" s="444">
        <f t="shared" ca="1" si="159"/>
        <v>-8625326101835.7793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-8625326101835.7793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-35938858757.649078</v>
      </c>
      <c r="L4081" s="444">
        <f t="shared" ca="1" si="159"/>
        <v>-8661264960593.4287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-8661264960593.4287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-36088604002.472618</v>
      </c>
      <c r="L4082" s="444">
        <f t="shared" ca="1" si="159"/>
        <v>-8697353564595.9014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-8697353564595.9014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-36238973185.816254</v>
      </c>
      <c r="L4083" s="444">
        <f t="shared" ca="1" si="159"/>
        <v>-8733592537781.7178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-8733592537781.7178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-36389968907.423828</v>
      </c>
      <c r="L4084" s="444">
        <f t="shared" ca="1" si="159"/>
        <v>-8769982506689.1416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-8769982506689.1416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-36541593777.871422</v>
      </c>
      <c r="L4085" s="444">
        <f t="shared" ca="1" si="159"/>
        <v>-8806524100467.0137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-8806524100467.0137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-36693850418.612556</v>
      </c>
      <c r="L4086" s="444">
        <f t="shared" ca="1" si="159"/>
        <v>-8843217950885.627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-8843217950885.627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-36846741462.023445</v>
      </c>
      <c r="L4087" s="444">
        <f t="shared" ca="1" si="159"/>
        <v>-8880064692347.6504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-8880064692347.6504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-37000269551.44854</v>
      </c>
      <c r="L4088" s="444">
        <f t="shared" ref="L4088:L4342" ca="1" si="164">I4088-J4088+K4088</f>
        <v>-8917064961899.0996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-8917064961899.0996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-37154437341.246246</v>
      </c>
      <c r="L4089" s="444">
        <f t="shared" ca="1" si="164"/>
        <v>-8954219399240.3457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-8954219399240.3457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-37309247496.83477</v>
      </c>
      <c r="L4090" s="444">
        <f t="shared" ca="1" si="164"/>
        <v>-8991528646737.1797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-8991528646737.1797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-37464702694.738251</v>
      </c>
      <c r="L4091" s="444">
        <f t="shared" ca="1" si="164"/>
        <v>-9028993349431.918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-9028993349431.918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-37620805622.632988</v>
      </c>
      <c r="L4092" s="444">
        <f t="shared" ca="1" si="164"/>
        <v>-9066614155054.5508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-9066614155054.5508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-37777558979.393959</v>
      </c>
      <c r="L4093" s="444">
        <f t="shared" ca="1" si="164"/>
        <v>-9104391714033.9453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-9104391714033.9453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-37934965475.141441</v>
      </c>
      <c r="L4094" s="444">
        <f t="shared" ca="1" si="164"/>
        <v>-9142326679509.0859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-9142326679509.0859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-38093027831.287857</v>
      </c>
      <c r="L4095" s="444">
        <f t="shared" ca="1" si="164"/>
        <v>-9180419707340.373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-9180419707340.373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-38251748780.584885</v>
      </c>
      <c r="L4096" s="444">
        <f t="shared" ca="1" si="164"/>
        <v>-9218671456120.957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-9218671456120.957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-38411131067.170654</v>
      </c>
      <c r="L4097" s="444">
        <f t="shared" ca="1" si="164"/>
        <v>-9257082587188.127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-9257082587188.127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-38571177446.617195</v>
      </c>
      <c r="L4098" s="444">
        <f t="shared" ca="1" si="164"/>
        <v>-9295653764634.7441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-9295653764634.7441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-38731890685.978104</v>
      </c>
      <c r="L4099" s="444">
        <f t="shared" ca="1" si="164"/>
        <v>-9334385655320.7227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-9334385655320.7227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-38893273563.836342</v>
      </c>
      <c r="L4100" s="444">
        <f t="shared" ca="1" si="164"/>
        <v>-9373278928884.5586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-9373278928884.5586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-39055328870.352325</v>
      </c>
      <c r="L4101" s="444">
        <f t="shared" ca="1" si="164"/>
        <v>-9412334257754.9102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-9412334257754.9102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-39218059407.312126</v>
      </c>
      <c r="L4102" s="444">
        <f t="shared" ca="1" si="164"/>
        <v>-9451552317162.2227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-9451552317162.2227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-39381467988.175926</v>
      </c>
      <c r="L4103" s="444">
        <f t="shared" ca="1" si="164"/>
        <v>-9490933785150.3984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-9490933785150.3984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-39545557438.126663</v>
      </c>
      <c r="L4104" s="444">
        <f t="shared" ca="1" si="164"/>
        <v>-9530479342588.5254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-9530479342588.5254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-39710330594.118858</v>
      </c>
      <c r="L4105" s="444">
        <f t="shared" ca="1" si="164"/>
        <v>-9570189673182.6445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-9570189673182.6445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-39875790304.927689</v>
      </c>
      <c r="L4106" s="444">
        <f t="shared" ca="1" si="164"/>
        <v>-9610065463487.5723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-9610065463487.5723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-40041939431.198219</v>
      </c>
      <c r="L4107" s="444">
        <f t="shared" ca="1" si="164"/>
        <v>-9650107402918.7695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-9650107402918.7695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-40208780845.494873</v>
      </c>
      <c r="L4108" s="444">
        <f t="shared" ca="1" si="164"/>
        <v>-9690316183764.2637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-9690316183764.2637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-40376317432.351097</v>
      </c>
      <c r="L4109" s="444">
        <f t="shared" ca="1" si="164"/>
        <v>-9730692501196.6152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-9730692501196.6152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-40544552088.319229</v>
      </c>
      <c r="L4110" s="444">
        <f t="shared" ca="1" si="164"/>
        <v>-9771237053284.9336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-9771237053284.9336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-40713487722.020554</v>
      </c>
      <c r="L4111" s="444">
        <f t="shared" ca="1" si="164"/>
        <v>-9811950541006.9551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-9811950541006.9551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-40883127254.195648</v>
      </c>
      <c r="L4112" s="444">
        <f t="shared" ca="1" si="164"/>
        <v>-9852833668261.1504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-9852833668261.1504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-41053473617.754791</v>
      </c>
      <c r="L4113" s="444">
        <f t="shared" ca="1" si="164"/>
        <v>-9893887141878.9043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-9893887141878.9043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-41224529757.828766</v>
      </c>
      <c r="L4114" s="444">
        <f t="shared" ca="1" si="164"/>
        <v>-9935111671636.7324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-9935111671636.7324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-41396298631.819717</v>
      </c>
      <c r="L4115" s="444">
        <f t="shared" ca="1" si="164"/>
        <v>-9976507970268.5527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-9976507970268.5527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-41568783209.452301</v>
      </c>
      <c r="L4116" s="444">
        <f t="shared" ca="1" si="164"/>
        <v>-10018076753478.006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-10018076753478.006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-41741986472.825027</v>
      </c>
      <c r="L4117" s="444">
        <f t="shared" ca="1" si="164"/>
        <v>-10059818739950.83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-10059818739950.83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-41915911416.461792</v>
      </c>
      <c r="L4118" s="444">
        <f t="shared" ca="1" si="164"/>
        <v>-10101734651367.291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-10101734651367.291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-42090561047.363708</v>
      </c>
      <c r="L4119" s="444">
        <f t="shared" ca="1" si="164"/>
        <v>-10143825212414.654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-10143825212414.654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-42265938385.061058</v>
      </c>
      <c r="L4120" s="444">
        <f t="shared" ca="1" si="164"/>
        <v>-10186091150799.715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-10186091150799.715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-42442046461.665482</v>
      </c>
      <c r="L4121" s="444">
        <f t="shared" ca="1" si="164"/>
        <v>-10228533197261.381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-10228533197261.381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-42618888321.922417</v>
      </c>
      <c r="L4122" s="444">
        <f t="shared" ca="1" si="164"/>
        <v>-10271152085583.303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-10271152085583.303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-42796467023.263763</v>
      </c>
      <c r="L4123" s="444">
        <f t="shared" ca="1" si="164"/>
        <v>-10313948552606.566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-10313948552606.566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-42974785635.860695</v>
      </c>
      <c r="L4124" s="444">
        <f t="shared" ca="1" si="164"/>
        <v>-10356923338242.428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-10356923338242.428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-43153847242.676781</v>
      </c>
      <c r="L4125" s="444">
        <f t="shared" ca="1" si="164"/>
        <v>-10400077185485.105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-10400077185485.105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-43333654939.521271</v>
      </c>
      <c r="L4126" s="444">
        <f t="shared" ca="1" si="164"/>
        <v>-10443410840424.627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-10443410840424.627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-43514211835.102615</v>
      </c>
      <c r="L4127" s="444">
        <f t="shared" ca="1" si="164"/>
        <v>-10486925052259.73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-10486925052259.73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-43695521051.082207</v>
      </c>
      <c r="L4128" s="444">
        <f t="shared" ca="1" si="164"/>
        <v>-10530620573310.813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-10530620573310.813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-43877585722.128387</v>
      </c>
      <c r="L4129" s="444">
        <f t="shared" ca="1" si="164"/>
        <v>-10574498159032.941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-10574498159032.941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-44060408995.970589</v>
      </c>
      <c r="L4130" s="444">
        <f t="shared" ca="1" si="164"/>
        <v>-10618558568028.912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-10618558568028.912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-44243994033.453796</v>
      </c>
      <c r="L4131" s="444">
        <f t="shared" ca="1" si="164"/>
        <v>-10662802562062.365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-10662802562062.365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-44428344008.593185</v>
      </c>
      <c r="L4132" s="444">
        <f t="shared" ca="1" si="164"/>
        <v>-10707230906070.959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-10707230906070.959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-44613462108.628998</v>
      </c>
      <c r="L4133" s="444">
        <f t="shared" ca="1" si="164"/>
        <v>-10751844368179.588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-10751844368179.588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-44799351534.081619</v>
      </c>
      <c r="L4134" s="444">
        <f t="shared" ca="1" si="164"/>
        <v>-10796643719713.67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-10796643719713.67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-44986015498.806961</v>
      </c>
      <c r="L4135" s="444">
        <f t="shared" ca="1" si="164"/>
        <v>-10841629735212.477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-10841629735212.477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-45173457230.051987</v>
      </c>
      <c r="L4136" s="444">
        <f t="shared" ca="1" si="164"/>
        <v>-10886803192442.529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-10886803192442.529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-45361679968.510536</v>
      </c>
      <c r="L4137" s="444">
        <f t="shared" ca="1" si="164"/>
        <v>-10932164872411.039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-10932164872411.039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-45550686968.379326</v>
      </c>
      <c r="L4138" s="444">
        <f t="shared" ca="1" si="164"/>
        <v>-10977715559379.418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-10977715559379.418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-45740481497.414238</v>
      </c>
      <c r="L4139" s="444">
        <f t="shared" ca="1" si="164"/>
        <v>-11023456040876.832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-11023456040876.832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-45931066836.986801</v>
      </c>
      <c r="L4140" s="444">
        <f t="shared" ca="1" si="164"/>
        <v>-11069387107713.818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-11069387107713.818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-46122446282.140907</v>
      </c>
      <c r="L4141" s="444">
        <f t="shared" ca="1" si="164"/>
        <v>-11115509553995.959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-11115509553995.959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-46314623141.649826</v>
      </c>
      <c r="L4142" s="444">
        <f t="shared" ca="1" si="164"/>
        <v>-11161824177137.609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-11161824177137.609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-46507600738.073372</v>
      </c>
      <c r="L4143" s="444">
        <f t="shared" ca="1" si="164"/>
        <v>-11208331777875.684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-11208331777875.684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-46701382407.815346</v>
      </c>
      <c r="L4144" s="444">
        <f t="shared" ca="1" si="164"/>
        <v>-11255033160283.498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-11255033160283.498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-46895971501.181244</v>
      </c>
      <c r="L4145" s="444">
        <f t="shared" ca="1" si="164"/>
        <v>-11301929131784.68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-11301929131784.68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-47091371382.436165</v>
      </c>
      <c r="L4146" s="444">
        <f t="shared" ca="1" si="164"/>
        <v>-11349020503167.115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-11349020503167.115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-47287585429.862976</v>
      </c>
      <c r="L4147" s="444">
        <f t="shared" ca="1" si="164"/>
        <v>-11396308088596.979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-11396308088596.979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-47484617035.82074</v>
      </c>
      <c r="L4148" s="444">
        <f t="shared" ca="1" si="164"/>
        <v>-11443792705632.799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-11443792705632.799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-47682469606.803329</v>
      </c>
      <c r="L4149" s="444">
        <f t="shared" ca="1" si="164"/>
        <v>-11491475175239.602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-11491475175239.602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-47881146563.498337</v>
      </c>
      <c r="L4150" s="444">
        <f t="shared" ca="1" si="164"/>
        <v>-11539356321803.1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-11539356321803.1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-48080651340.846245</v>
      </c>
      <c r="L4151" s="444">
        <f t="shared" ca="1" si="164"/>
        <v>-11587436973143.945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-11587436973143.945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-48280987388.09977</v>
      </c>
      <c r="L4152" s="444">
        <f t="shared" ca="1" si="164"/>
        <v>-11635717960532.045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-11635717960532.045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-48482158168.883522</v>
      </c>
      <c r="L4153" s="444">
        <f t="shared" ca="1" si="164"/>
        <v>-11684200118700.928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-11684200118700.928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-48684167161.253868</v>
      </c>
      <c r="L4154" s="444">
        <f t="shared" ca="1" si="164"/>
        <v>-11732884285862.182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-11732884285862.182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-48887017857.759087</v>
      </c>
      <c r="L4155" s="444">
        <f t="shared" ca="1" si="164"/>
        <v>-11781771303719.941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-11781771303719.941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-49090713765.499756</v>
      </c>
      <c r="L4156" s="444">
        <f t="shared" ca="1" si="164"/>
        <v>-11830862017485.441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-11830862017485.441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-49295258406.189339</v>
      </c>
      <c r="L4157" s="444">
        <f t="shared" ca="1" si="164"/>
        <v>-11880157275891.631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-11880157275891.631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-49500655316.215126</v>
      </c>
      <c r="L4158" s="444">
        <f t="shared" ca="1" si="164"/>
        <v>-11929657931207.846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-11929657931207.846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-49706908046.699356</v>
      </c>
      <c r="L4159" s="444">
        <f t="shared" ca="1" si="164"/>
        <v>-11979364839254.545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-11979364839254.545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-49914020163.5606</v>
      </c>
      <c r="L4160" s="444">
        <f t="shared" ca="1" si="164"/>
        <v>-12029278859418.105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-12029278859418.105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-50121995247.575439</v>
      </c>
      <c r="L4161" s="444">
        <f t="shared" ca="1" si="164"/>
        <v>-12079400854665.682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-12079400854665.682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-50330836894.440338</v>
      </c>
      <c r="L4162" s="444">
        <f t="shared" ca="1" si="164"/>
        <v>-12129731691560.121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-12129731691560.121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-50540548714.833839</v>
      </c>
      <c r="L4163" s="444">
        <f t="shared" ca="1" si="164"/>
        <v>-12180272240274.955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-12180272240274.955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-50751134334.478981</v>
      </c>
      <c r="L4164" s="444">
        <f t="shared" ca="1" si="164"/>
        <v>-12231023374609.434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-12231023374609.434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-50962597394.205971</v>
      </c>
      <c r="L4165" s="444">
        <f t="shared" ca="1" si="164"/>
        <v>-12281985972003.639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-12281985972003.639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-51174941550.01516</v>
      </c>
      <c r="L4166" s="444">
        <f t="shared" ca="1" si="164"/>
        <v>-12333160913553.654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-12333160913553.654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-51388170473.140228</v>
      </c>
      <c r="L4167" s="444">
        <f t="shared" ca="1" si="164"/>
        <v>-12384549084026.795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-12384549084026.795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-51602287850.111649</v>
      </c>
      <c r="L4168" s="444">
        <f t="shared" ca="1" si="164"/>
        <v>-12436151371876.906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-12436151371876.906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-51817297382.820442</v>
      </c>
      <c r="L4169" s="444">
        <f t="shared" ca="1" si="164"/>
        <v>-12487968669259.727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-12487968669259.727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-52033202788.582191</v>
      </c>
      <c r="L4170" s="444">
        <f t="shared" ca="1" si="164"/>
        <v>-12540001872048.309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-12540001872048.309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-52250007800.201286</v>
      </c>
      <c r="L4171" s="444">
        <f t="shared" ca="1" si="164"/>
        <v>-12592251879848.51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-12592251879848.51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-52467716166.035454</v>
      </c>
      <c r="L4172" s="444">
        <f t="shared" ca="1" si="164"/>
        <v>-12644719596014.545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-12644719596014.545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-52686331650.0606</v>
      </c>
      <c r="L4173" s="444">
        <f t="shared" ca="1" si="164"/>
        <v>-12697405927664.605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-12697405927664.605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-52905858031.935852</v>
      </c>
      <c r="L4174" s="444">
        <f t="shared" ca="1" si="164"/>
        <v>-12750311785696.541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-12750311785696.541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-53126299107.068924</v>
      </c>
      <c r="L4175" s="444">
        <f t="shared" ca="1" si="164"/>
        <v>-12803438084803.609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-12803438084803.609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-53347658686.681702</v>
      </c>
      <c r="L4176" s="444">
        <f t="shared" ca="1" si="164"/>
        <v>-12856785743490.291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-12856785743490.291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-53569940597.876213</v>
      </c>
      <c r="L4177" s="444">
        <f t="shared" ca="1" si="164"/>
        <v>-12910355684088.168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-12910355684088.168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-53793148683.700699</v>
      </c>
      <c r="L4178" s="444">
        <f t="shared" ca="1" si="164"/>
        <v>-12964148832771.869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-12964148832771.869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-54017286803.216118</v>
      </c>
      <c r="L4179" s="444">
        <f t="shared" ca="1" si="164"/>
        <v>-13018166119575.086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-13018166119575.086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-54242358831.562859</v>
      </c>
      <c r="L4180" s="444">
        <f t="shared" ca="1" si="164"/>
        <v>-13072408478406.648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-13072408478406.648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-54468368660.027702</v>
      </c>
      <c r="L4181" s="444">
        <f t="shared" ca="1" si="164"/>
        <v>-13126876847066.676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-13126876847066.676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-54695320196.111145</v>
      </c>
      <c r="L4182" s="444">
        <f t="shared" ca="1" si="164"/>
        <v>-13181572167262.787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-13181572167262.787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-54923217363.594948</v>
      </c>
      <c r="L4183" s="444">
        <f t="shared" ca="1" si="164"/>
        <v>-13236495384626.383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-13236495384626.383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-55152064102.609924</v>
      </c>
      <c r="L4184" s="444">
        <f t="shared" ca="1" si="164"/>
        <v>-13291647448728.992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-13291647448728.992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-55381864369.704132</v>
      </c>
      <c r="L4185" s="444">
        <f t="shared" ca="1" si="164"/>
        <v>-13347029313098.697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-13347029313098.697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-55612622137.91124</v>
      </c>
      <c r="L4186" s="444">
        <f t="shared" ca="1" si="164"/>
        <v>-13402641935236.609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-13402641935236.609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-55844341396.819206</v>
      </c>
      <c r="L4187" s="444">
        <f t="shared" ca="1" si="164"/>
        <v>-13458486276633.428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-13458486276633.428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-56077026152.639282</v>
      </c>
      <c r="L4188" s="444">
        <f t="shared" ca="1" si="164"/>
        <v>-13514563302786.066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-13514563302786.066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-56310680428.275276</v>
      </c>
      <c r="L4189" s="444">
        <f t="shared" ca="1" si="164"/>
        <v>-13570873983214.342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-13570873983214.342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-56545308263.393089</v>
      </c>
      <c r="L4190" s="444">
        <f t="shared" ca="1" si="164"/>
        <v>-13627419291477.734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-13627419291477.734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-56780913714.490562</v>
      </c>
      <c r="L4191" s="444">
        <f t="shared" ca="1" si="164"/>
        <v>-13684200205192.225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-13684200205192.225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-57017500854.967598</v>
      </c>
      <c r="L4192" s="444">
        <f t="shared" ca="1" si="164"/>
        <v>-13741217706047.191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-13741217706047.191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-57255073775.196625</v>
      </c>
      <c r="L4193" s="444">
        <f t="shared" ca="1" si="164"/>
        <v>-13798472779822.389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-13798472779822.389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-57493636582.593277</v>
      </c>
      <c r="L4194" s="444">
        <f t="shared" ca="1" si="164"/>
        <v>-13855966416404.982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-13855966416404.982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-57733193401.687416</v>
      </c>
      <c r="L4195" s="444">
        <f t="shared" ca="1" si="164"/>
        <v>-13913699609806.67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-13913699609806.67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-57973748374.194466</v>
      </c>
      <c r="L4196" s="444">
        <f t="shared" ca="1" si="164"/>
        <v>-13971673358180.865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-13971673358180.865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-58215305659.086929</v>
      </c>
      <c r="L4197" s="444">
        <f t="shared" ca="1" si="164"/>
        <v>-14029888663839.953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-14029888663839.953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-58457869432.666473</v>
      </c>
      <c r="L4198" s="444">
        <f t="shared" ca="1" si="164"/>
        <v>-14088346533272.619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-14088346533272.619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-58701443888.63591</v>
      </c>
      <c r="L4199" s="444">
        <f t="shared" ca="1" si="164"/>
        <v>-14147047977161.256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-14147047977161.256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-58946033238.17189</v>
      </c>
      <c r="L4200" s="444">
        <f t="shared" ca="1" si="164"/>
        <v>-14205994010399.428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-14205994010399.428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-59191641709.997612</v>
      </c>
      <c r="L4201" s="444">
        <f t="shared" ca="1" si="164"/>
        <v>-14265185652109.426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-14265185652109.426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-59438273550.455933</v>
      </c>
      <c r="L4202" s="444">
        <f t="shared" ca="1" si="164"/>
        <v>-14324623925659.881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-14324623925659.881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-59685933023.582832</v>
      </c>
      <c r="L4203" s="444">
        <f t="shared" ca="1" si="164"/>
        <v>-14384309858683.463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-14384309858683.463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-59934624411.181091</v>
      </c>
      <c r="L4204" s="444">
        <f t="shared" ca="1" si="164"/>
        <v>-14444244483094.645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-14444244483094.645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-60184352012.894348</v>
      </c>
      <c r="L4205" s="444">
        <f t="shared" ca="1" si="164"/>
        <v>-14504428835107.539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-14504428835107.539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-60435120146.28141</v>
      </c>
      <c r="L4206" s="444">
        <f t="shared" ca="1" si="164"/>
        <v>-14564863955253.82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-14564863955253.82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-60686933146.890915</v>
      </c>
      <c r="L4207" s="444">
        <f t="shared" ca="1" si="164"/>
        <v>-14625550888400.711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-14625550888400.711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-60939795368.336288</v>
      </c>
      <c r="L4208" s="444">
        <f t="shared" ca="1" si="164"/>
        <v>-14686490683769.047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-14686490683769.047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-61193711182.371025</v>
      </c>
      <c r="L4209" s="444">
        <f t="shared" ca="1" si="164"/>
        <v>-14747684394951.418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-14747684394951.418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-61448684978.964241</v>
      </c>
      <c r="L4210" s="444">
        <f t="shared" ca="1" si="164"/>
        <v>-14809133079930.383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-14809133079930.383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-61704721166.376595</v>
      </c>
      <c r="L4211" s="444">
        <f t="shared" ca="1" si="164"/>
        <v>-14870837801096.76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-14870837801096.76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-61961824171.236488</v>
      </c>
      <c r="L4212" s="444">
        <f t="shared" ca="1" si="164"/>
        <v>-14932799625267.996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-14932799625267.996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-62219998438.616661</v>
      </c>
      <c r="L4213" s="444">
        <f t="shared" ca="1" si="164"/>
        <v>-14995019623706.613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-14995019623706.613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-62479248432.110886</v>
      </c>
      <c r="L4214" s="444">
        <f t="shared" ca="1" si="164"/>
        <v>-15057498872138.725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-15057498872138.725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-62739578633.911354</v>
      </c>
      <c r="L4215" s="444">
        <f t="shared" ca="1" si="164"/>
        <v>-15120238450772.637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-15120238450772.637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-63000993544.885986</v>
      </c>
      <c r="L4216" s="444">
        <f t="shared" ca="1" si="164"/>
        <v>-15183239444317.523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-15183239444317.523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-63263497684.656349</v>
      </c>
      <c r="L4217" s="444">
        <f t="shared" ca="1" si="164"/>
        <v>-15246502942002.18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-15246502942002.18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-63527095591.675743</v>
      </c>
      <c r="L4218" s="444">
        <f t="shared" ca="1" si="164"/>
        <v>-15310030037593.855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-15310030037593.855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-63791791823.307732</v>
      </c>
      <c r="L4219" s="444">
        <f t="shared" ca="1" si="164"/>
        <v>-15373821829417.164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-15373821829417.164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-64057590955.904846</v>
      </c>
      <c r="L4220" s="444">
        <f t="shared" ca="1" si="164"/>
        <v>-15437879420373.068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-15437879420373.068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-64324497584.887794</v>
      </c>
      <c r="L4221" s="444">
        <f t="shared" ca="1" si="164"/>
        <v>-15502203917957.957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-15502203917957.957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-64592516324.824821</v>
      </c>
      <c r="L4222" s="444">
        <f t="shared" ca="1" si="164"/>
        <v>-15566796434282.781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-15566796434282.781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-64861651809.511589</v>
      </c>
      <c r="L4223" s="444">
        <f t="shared" ca="1" si="164"/>
        <v>-15631658086092.293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-15631658086092.293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-65131908692.051216</v>
      </c>
      <c r="L4224" s="444">
        <f t="shared" ca="1" si="164"/>
        <v>-15696789994784.344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-15696789994784.344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-65403291644.934761</v>
      </c>
      <c r="L4225" s="444">
        <f t="shared" ca="1" si="164"/>
        <v>-15762193286429.279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-15762193286429.279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-65675805360.122002</v>
      </c>
      <c r="L4226" s="444">
        <f t="shared" ca="1" si="164"/>
        <v>-15827869091789.4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-15827869091789.4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-65949454549.122498</v>
      </c>
      <c r="L4227" s="444">
        <f t="shared" ca="1" si="164"/>
        <v>-15893818546338.523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-15893818546338.523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-66224243943.077179</v>
      </c>
      <c r="L4228" s="444">
        <f t="shared" ca="1" si="164"/>
        <v>-15960042790281.602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-15960042790281.602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-66500178292.840004</v>
      </c>
      <c r="L4229" s="444">
        <f t="shared" ca="1" si="164"/>
        <v>-16026542968574.441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-16026542968574.441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-66777262369.060173</v>
      </c>
      <c r="L4230" s="444">
        <f t="shared" ca="1" si="164"/>
        <v>-16093320230943.502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-16093320230943.502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-67055500962.26458</v>
      </c>
      <c r="L4231" s="444">
        <f t="shared" ca="1" si="164"/>
        <v>-16160375731905.766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-16160375731905.766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-67334898882.940697</v>
      </c>
      <c r="L4232" s="444">
        <f t="shared" ca="1" si="164"/>
        <v>-16227710630788.707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-16227710630788.707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-67615460961.619614</v>
      </c>
      <c r="L4233" s="444">
        <f t="shared" ca="1" si="164"/>
        <v>-16295326091750.326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-16295326091750.326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-67897192048.959694</v>
      </c>
      <c r="L4234" s="444">
        <f t="shared" ca="1" si="164"/>
        <v>-16363223283799.285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-16363223283799.285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-68180097015.830345</v>
      </c>
      <c r="L4235" s="444">
        <f t="shared" ca="1" si="164"/>
        <v>-16431403380815.115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-16431403380815.115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-68464180753.396309</v>
      </c>
      <c r="L4236" s="444">
        <f t="shared" ca="1" si="164"/>
        <v>-16499867561568.512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-16499867561568.512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-68749448173.202133</v>
      </c>
      <c r="L4237" s="444">
        <f t="shared" ca="1" si="164"/>
        <v>-16568617009741.713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-16568617009741.713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-69035904207.257141</v>
      </c>
      <c r="L4238" s="444">
        <f t="shared" ca="1" si="164"/>
        <v>-16637652913948.971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-16637652913948.971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-69323553808.120712</v>
      </c>
      <c r="L4239" s="444">
        <f t="shared" ca="1" si="164"/>
        <v>-16706976467757.092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-16706976467757.092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-69612401948.987885</v>
      </c>
      <c r="L4240" s="444">
        <f t="shared" ca="1" si="164"/>
        <v>-16776588869706.08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-16776588869706.08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-69902453623.77533</v>
      </c>
      <c r="L4241" s="444">
        <f t="shared" ca="1" si="164"/>
        <v>-16846491323329.855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-16846491323329.855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-70193713847.207733</v>
      </c>
      <c r="L4242" s="444">
        <f t="shared" ca="1" si="164"/>
        <v>-16916685037177.063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-16916685037177.063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-70486187654.904419</v>
      </c>
      <c r="L4243" s="444">
        <f t="shared" ca="1" si="164"/>
        <v>-16987171224831.967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-16987171224831.967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-70779880103.466522</v>
      </c>
      <c r="L4244" s="444">
        <f t="shared" ca="1" si="164"/>
        <v>-17057951104935.434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-17057951104935.434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-71074796270.564301</v>
      </c>
      <c r="L4245" s="444">
        <f t="shared" ca="1" si="164"/>
        <v>-17129025901205.998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-17129025901205.998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-71370941255.024994</v>
      </c>
      <c r="L4246" s="444">
        <f t="shared" ca="1" si="164"/>
        <v>-17200396842461.023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-17200396842461.023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-71668320176.920929</v>
      </c>
      <c r="L4247" s="444">
        <f t="shared" ca="1" si="164"/>
        <v>-17272065162637.945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-17272065162637.945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-71966938177.658112</v>
      </c>
      <c r="L4248" s="444">
        <f t="shared" ca="1" si="164"/>
        <v>-17344032100815.604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-17344032100815.604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-72266800420.065002</v>
      </c>
      <c r="L4249" s="444">
        <f t="shared" ca="1" si="164"/>
        <v>-17416298901235.668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-17416298901235.668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-72567912088.481949</v>
      </c>
      <c r="L4250" s="444">
        <f t="shared" ca="1" si="164"/>
        <v>-17488866813324.15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-17488866813324.15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-72870278388.850632</v>
      </c>
      <c r="L4251" s="444">
        <f t="shared" ca="1" si="164"/>
        <v>-17561737091713.002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-17561737091713.002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-73173904548.804169</v>
      </c>
      <c r="L4252" s="444">
        <f t="shared" ca="1" si="164"/>
        <v>-17634910996261.805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-17634910996261.805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-73478795817.757523</v>
      </c>
      <c r="L4253" s="444">
        <f t="shared" ca="1" si="164"/>
        <v>-17708389792079.563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-17708389792079.563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-73784957466.998169</v>
      </c>
      <c r="L4254" s="444">
        <f t="shared" ca="1" si="164"/>
        <v>-17782174749546.563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-17782174749546.563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-74092394789.777344</v>
      </c>
      <c r="L4255" s="444">
        <f t="shared" ca="1" si="164"/>
        <v>-17856267144336.34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-17856267144336.34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-74401113101.401413</v>
      </c>
      <c r="L4256" s="444">
        <f t="shared" ca="1" si="164"/>
        <v>-17930668257437.742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-17930668257437.742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-74711117739.323929</v>
      </c>
      <c r="L4257" s="444">
        <f t="shared" ca="1" si="164"/>
        <v>-18005379375177.066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-18005379375177.066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-75022414063.237778</v>
      </c>
      <c r="L4258" s="444">
        <f t="shared" ca="1" si="164"/>
        <v>-18080401789240.305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-18080401789240.305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-75335007455.167938</v>
      </c>
      <c r="L4259" s="444">
        <f t="shared" ca="1" si="164"/>
        <v>-18155736796695.473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-18155736796695.473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-75648903319.564468</v>
      </c>
      <c r="L4260" s="444">
        <f t="shared" ca="1" si="164"/>
        <v>-18231385700015.039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-18231385700015.039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-75964107083.395996</v>
      </c>
      <c r="L4261" s="444">
        <f t="shared" ca="1" si="164"/>
        <v>-18307349807098.434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-18307349807098.434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-76280624196.243469</v>
      </c>
      <c r="L4262" s="444">
        <f t="shared" ca="1" si="164"/>
        <v>-18383630431294.676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-18383630431294.676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-76598460130.394485</v>
      </c>
      <c r="L4263" s="444">
        <f t="shared" ca="1" si="164"/>
        <v>-18460228891425.07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-18460228891425.07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-76917620380.93779</v>
      </c>
      <c r="L4264" s="444">
        <f t="shared" ca="1" si="164"/>
        <v>-18537146511806.008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-18537146511806.008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-77238110465.858368</v>
      </c>
      <c r="L4265" s="444">
        <f t="shared" ca="1" si="164"/>
        <v>-18614384622271.867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-18614384622271.867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-77559935926.132782</v>
      </c>
      <c r="L4266" s="444">
        <f t="shared" ca="1" si="164"/>
        <v>-18691944558198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-18691944558198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-77883102325.824997</v>
      </c>
      <c r="L4267" s="444">
        <f t="shared" ca="1" si="164"/>
        <v>-18769827660523.824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-18769827660523.824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-78207615252.182602</v>
      </c>
      <c r="L4268" s="444">
        <f t="shared" ca="1" si="164"/>
        <v>-18848035275776.008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-18848035275776.008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-78533480315.733368</v>
      </c>
      <c r="L4269" s="444">
        <f t="shared" ca="1" si="164"/>
        <v>-18926568756091.742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-18926568756091.742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-78860703150.382263</v>
      </c>
      <c r="L4270" s="444">
        <f t="shared" ca="1" si="164"/>
        <v>-19005429459242.125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-19005429459242.125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-79189289413.50885</v>
      </c>
      <c r="L4271" s="444">
        <f t="shared" ca="1" si="164"/>
        <v>-19084618748655.633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-19084618748655.633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-79519244786.06514</v>
      </c>
      <c r="L4272" s="444">
        <f t="shared" ca="1" si="164"/>
        <v>-19164137993441.699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-19164137993441.699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-79850574972.673752</v>
      </c>
      <c r="L4273" s="444">
        <f t="shared" ca="1" si="164"/>
        <v>-19243988568414.371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-19243988568414.371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-80183285701.726547</v>
      </c>
      <c r="L4274" s="444">
        <f t="shared" ca="1" si="164"/>
        <v>-19324171854116.098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-19324171854116.098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-80517382725.483734</v>
      </c>
      <c r="L4275" s="444">
        <f t="shared" ca="1" si="164"/>
        <v>-19404689236841.582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-19404689236841.582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-80852871820.173264</v>
      </c>
      <c r="L4276" s="444">
        <f t="shared" ca="1" si="164"/>
        <v>-19485542108661.754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-19485542108661.754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-81189758786.090637</v>
      </c>
      <c r="L4277" s="444">
        <f t="shared" ca="1" si="164"/>
        <v>-19566731867447.844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-19566731867447.844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-81528049447.699341</v>
      </c>
      <c r="L4278" s="444">
        <f t="shared" ca="1" si="164"/>
        <v>-19648259916895.543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-19648259916895.543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-81867749653.73143</v>
      </c>
      <c r="L4279" s="444">
        <f t="shared" ca="1" si="164"/>
        <v>-19730127666549.273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-19730127666549.273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-82208865277.288635</v>
      </c>
      <c r="L4280" s="444">
        <f t="shared" ca="1" si="164"/>
        <v>-19812336531826.563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-19812336531826.563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-82551402215.944016</v>
      </c>
      <c r="L4281" s="444">
        <f t="shared" ca="1" si="164"/>
        <v>-19894887934042.508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-19894887934042.508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-82895366391.843781</v>
      </c>
      <c r="L4282" s="444">
        <f t="shared" ca="1" si="164"/>
        <v>-19977783300434.352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-19977783300434.352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-83240763751.809799</v>
      </c>
      <c r="L4283" s="444">
        <f t="shared" ca="1" si="164"/>
        <v>-20061024064186.16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-20061024064186.16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-83587600267.442337</v>
      </c>
      <c r="L4284" s="444">
        <f t="shared" ca="1" si="164"/>
        <v>-20144611664453.602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-20144611664453.602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-83935881935.223343</v>
      </c>
      <c r="L4285" s="444">
        <f t="shared" ca="1" si="164"/>
        <v>-20228547546388.824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-20228547546388.824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-84285614776.620102</v>
      </c>
      <c r="L4286" s="444">
        <f t="shared" ca="1" si="164"/>
        <v>-20312833161165.445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-20312833161165.445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-84636804838.189362</v>
      </c>
      <c r="L4287" s="444">
        <f t="shared" ca="1" si="164"/>
        <v>-20397469966003.633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-20397469966003.633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-84989458191.681808</v>
      </c>
      <c r="L4288" s="444">
        <f t="shared" ca="1" si="164"/>
        <v>-20482459424195.316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-20482459424195.316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-85343580934.147156</v>
      </c>
      <c r="L4289" s="444">
        <f t="shared" ca="1" si="164"/>
        <v>-20567803005129.465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-20567803005129.465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-85699179188.039429</v>
      </c>
      <c r="L4290" s="444">
        <f t="shared" ca="1" si="164"/>
        <v>-20653502184317.504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-20653502184317.504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-86056259101.322937</v>
      </c>
      <c r="L4291" s="444">
        <f t="shared" ca="1" si="164"/>
        <v>-20739558443418.828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-20739558443418.828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-86414826847.578445</v>
      </c>
      <c r="L4292" s="444">
        <f t="shared" ca="1" si="164"/>
        <v>-20825973270266.406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-20825973270266.406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-86774888626.110031</v>
      </c>
      <c r="L4293" s="444">
        <f t="shared" ca="1" si="164"/>
        <v>-20912748158892.516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-20912748158892.516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-87136450662.052155</v>
      </c>
      <c r="L4294" s="444">
        <f t="shared" ca="1" si="164"/>
        <v>-20999884609554.566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-20999884609554.566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-87499519206.477356</v>
      </c>
      <c r="L4295" s="444">
        <f t="shared" ca="1" si="164"/>
        <v>-21087384128761.043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-21087384128761.043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-87864100536.504349</v>
      </c>
      <c r="L4296" s="444">
        <f t="shared" ca="1" si="164"/>
        <v>-21175248229297.547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-21175248229297.547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-88230200955.406448</v>
      </c>
      <c r="L4297" s="444">
        <f t="shared" ca="1" si="164"/>
        <v>-21263478430252.953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-21263478430252.953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-88597826792.720642</v>
      </c>
      <c r="L4298" s="444">
        <f t="shared" ca="1" si="164"/>
        <v>-21352076257045.672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-21352076257045.672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-88966984404.356964</v>
      </c>
      <c r="L4299" s="444">
        <f t="shared" ca="1" si="164"/>
        <v>-21441043241450.027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-21441043241450.027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-89337680172.70845</v>
      </c>
      <c r="L4300" s="444">
        <f t="shared" ca="1" si="164"/>
        <v>-21530380921622.734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-21530380921622.734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-89709920506.761398</v>
      </c>
      <c r="L4301" s="444">
        <f t="shared" ca="1" si="164"/>
        <v>-21620090842129.496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-21620090842129.496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-90083711842.206238</v>
      </c>
      <c r="L4302" s="444">
        <f t="shared" ca="1" si="164"/>
        <v>-21710174553971.703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-21710174553971.703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-90459060641.548767</v>
      </c>
      <c r="L4303" s="444">
        <f t="shared" ca="1" si="164"/>
        <v>-21800633614613.25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-21800633614613.25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-90835973394.221878</v>
      </c>
      <c r="L4304" s="444">
        <f t="shared" ca="1" si="164"/>
        <v>-21891469588007.473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-21891469588007.473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-91214456616.6978</v>
      </c>
      <c r="L4305" s="444">
        <f t="shared" ca="1" si="164"/>
        <v>-21982684044624.172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-21982684044624.172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-91594516852.600708</v>
      </c>
      <c r="L4306" s="444">
        <f t="shared" ca="1" si="164"/>
        <v>-22074278561476.773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-22074278561476.773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-91976160672.819885</v>
      </c>
      <c r="L4307" s="444">
        <f t="shared" ca="1" si="164"/>
        <v>-22166254722149.594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-22166254722149.594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-92359394675.623306</v>
      </c>
      <c r="L4308" s="444">
        <f t="shared" ca="1" si="164"/>
        <v>-22258614116825.219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-22258614116825.219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-92744225486.771744</v>
      </c>
      <c r="L4309" s="444">
        <f t="shared" ca="1" si="164"/>
        <v>-22351358342311.992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-22351358342311.992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-93130659759.633301</v>
      </c>
      <c r="L4310" s="444">
        <f t="shared" ca="1" si="164"/>
        <v>-22444489002071.625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-22444489002071.625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-93518704175.298431</v>
      </c>
      <c r="L4311" s="444">
        <f t="shared" ca="1" si="164"/>
        <v>-22538007706246.922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-22538007706246.922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-93908365442.695511</v>
      </c>
      <c r="L4312" s="444">
        <f t="shared" ca="1" si="164"/>
        <v>-22631916071689.617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-22631916071689.617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-94299650298.706741</v>
      </c>
      <c r="L4313" s="444">
        <f t="shared" ca="1" si="164"/>
        <v>-22726215721988.324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-22726215721988.324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-94692565508.284683</v>
      </c>
      <c r="L4314" s="444">
        <f t="shared" ca="1" si="164"/>
        <v>-22820908287496.609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-22820908287496.609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-95087117864.569199</v>
      </c>
      <c r="L4315" s="444">
        <f t="shared" ca="1" si="164"/>
        <v>-22915995405361.18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-22915995405361.18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-95483314189.004913</v>
      </c>
      <c r="L4316" s="444">
        <f t="shared" ca="1" si="164"/>
        <v>-23011478719550.184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-23011478719550.184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-95881161331.459091</v>
      </c>
      <c r="L4317" s="444">
        <f t="shared" ca="1" si="164"/>
        <v>-23107359880881.645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-23107359880881.645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-96280666170.340179</v>
      </c>
      <c r="L4318" s="444">
        <f t="shared" ca="1" si="164"/>
        <v>-23203640547051.984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-23203640547051.984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-96681835612.716599</v>
      </c>
      <c r="L4319" s="444">
        <f t="shared" ca="1" si="164"/>
        <v>-23300322382664.699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-23300322382664.699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-97084676594.436249</v>
      </c>
      <c r="L4320" s="444">
        <f t="shared" ca="1" si="164"/>
        <v>-23397407059259.137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-23397407059259.137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-97489196080.246399</v>
      </c>
      <c r="L4321" s="444">
        <f t="shared" ca="1" si="164"/>
        <v>-23494896255339.383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-23494896255339.383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-97895401063.914093</v>
      </c>
      <c r="L4322" s="444">
        <f t="shared" ca="1" si="164"/>
        <v>-23592791656403.297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-23592791656403.297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-98303298568.347076</v>
      </c>
      <c r="L4323" s="444">
        <f t="shared" ca="1" si="164"/>
        <v>-23691094954971.645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-23691094954971.645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-98712895645.715179</v>
      </c>
      <c r="L4324" s="444">
        <f t="shared" ca="1" si="164"/>
        <v>-23789807850617.359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-23789807850617.359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-99124199377.572327</v>
      </c>
      <c r="L4325" s="444">
        <f t="shared" ca="1" si="164"/>
        <v>-23888932049994.934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-23888932049994.934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-99537216874.978882</v>
      </c>
      <c r="L4326" s="444">
        <f t="shared" ca="1" si="164"/>
        <v>-23988469266869.914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-23988469266869.914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-99951955278.624634</v>
      </c>
      <c r="L4327" s="444">
        <f t="shared" ca="1" si="164"/>
        <v>-24088421222148.539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-24088421222148.539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-100368421758.95224</v>
      </c>
      <c r="L4328" s="444">
        <f t="shared" ca="1" si="164"/>
        <v>-24188789643907.492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-24188789643907.492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-100786623516.28122</v>
      </c>
      <c r="L4329" s="444">
        <f t="shared" ca="1" si="164"/>
        <v>-24289576267423.773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-24289576267423.773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-101206567780.93239</v>
      </c>
      <c r="L4330" s="444">
        <f t="shared" ca="1" si="164"/>
        <v>-24390782835204.707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-24390782835204.707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-101628261813.35295</v>
      </c>
      <c r="L4331" s="444">
        <f t="shared" ca="1" si="164"/>
        <v>-24492411097018.059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-24492411097018.059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-102051712904.24191</v>
      </c>
      <c r="L4332" s="444">
        <f t="shared" ca="1" si="164"/>
        <v>-24594462809922.301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-24594462809922.301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-102476928374.67625</v>
      </c>
      <c r="L4333" s="444">
        <f t="shared" ca="1" si="164"/>
        <v>-24696939738296.977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-24696939738296.977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-102903915576.2374</v>
      </c>
      <c r="L4334" s="444">
        <f t="shared" ca="1" si="164"/>
        <v>-24799843653873.215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-24799843653873.215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-103332681891.1384</v>
      </c>
      <c r="L4335" s="444">
        <f t="shared" ca="1" si="164"/>
        <v>-24903176335764.352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-24903176335764.352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-103763234732.35147</v>
      </c>
      <c r="L4336" s="444">
        <f t="shared" ca="1" si="164"/>
        <v>-25006939570496.703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-25006939570496.703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-104195581543.73627</v>
      </c>
      <c r="L4337" s="444">
        <f t="shared" ca="1" si="164"/>
        <v>-25111135152040.438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-25111135152040.438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-104629729800.16849</v>
      </c>
      <c r="L4338" s="444">
        <f t="shared" ca="1" si="164"/>
        <v>-25215764881840.605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-25215764881840.605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-105065687007.66919</v>
      </c>
      <c r="L4339" s="444">
        <f t="shared" ca="1" si="164"/>
        <v>-25320830568848.273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-25320830568848.273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-105503460703.53447</v>
      </c>
      <c r="L4340" s="444">
        <f t="shared" ca="1" si="164"/>
        <v>-25426334029551.809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-25426334029551.809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-105943058456.46587</v>
      </c>
      <c r="L4341" s="444">
        <f t="shared" ca="1" si="164"/>
        <v>-25532277088008.273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-25532277088008.273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-106384487866.70114</v>
      </c>
      <c r="L4342" s="444">
        <f t="shared" ca="1" si="164"/>
        <v>-25638661575874.973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-25638661575874.973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-106827756566.14572</v>
      </c>
      <c r="L4343" s="444">
        <f t="shared" ref="L4343:L4597" ca="1" si="169">I4343-J4343+K4343</f>
        <v>-25745489332441.117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-25745489332441.117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-107272872218.50465</v>
      </c>
      <c r="L4344" s="444">
        <f t="shared" ca="1" si="169"/>
        <v>-25852762204659.621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-25852762204659.621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-107719842519.41508</v>
      </c>
      <c r="L4345" s="444">
        <f t="shared" ca="1" si="169"/>
        <v>-25960482047179.035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-25960482047179.035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-108168675196.57932</v>
      </c>
      <c r="L4346" s="444">
        <f t="shared" ca="1" si="169"/>
        <v>-26068650722375.613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-26068650722375.613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-108619378009.89839</v>
      </c>
      <c r="L4347" s="444">
        <f t="shared" ca="1" si="169"/>
        <v>-26177270100385.512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-26177270100385.512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-109071958751.60629</v>
      </c>
      <c r="L4348" s="444">
        <f t="shared" ca="1" si="169"/>
        <v>-26286342059137.117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-26286342059137.117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-109526425246.40465</v>
      </c>
      <c r="L4349" s="444">
        <f t="shared" ca="1" si="169"/>
        <v>-26395868484383.523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-26395868484383.523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-109982785351.59801</v>
      </c>
      <c r="L4350" s="444">
        <f t="shared" ca="1" si="169"/>
        <v>-26505851269735.121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-26505851269735.121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-110441046957.22968</v>
      </c>
      <c r="L4351" s="444">
        <f t="shared" ca="1" si="169"/>
        <v>-26616292316692.352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-26616292316692.352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-110901217986.21812</v>
      </c>
      <c r="L4352" s="444">
        <f t="shared" ca="1" si="169"/>
        <v>-26727193534678.57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-26727193534678.57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-111363306394.49403</v>
      </c>
      <c r="L4353" s="444">
        <f t="shared" ca="1" si="169"/>
        <v>-26838556841073.063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-26838556841073.063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-111827320171.13776</v>
      </c>
      <c r="L4354" s="444">
        <f t="shared" ca="1" si="169"/>
        <v>-26950384161244.199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-26950384161244.199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-112293267338.5175</v>
      </c>
      <c r="L4355" s="444">
        <f t="shared" ca="1" si="169"/>
        <v>-27062677428582.715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-27062677428582.715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-112761155952.42798</v>
      </c>
      <c r="L4356" s="444">
        <f t="shared" ca="1" si="169"/>
        <v>-27175438584535.145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-27175438584535.145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-113230994102.22977</v>
      </c>
      <c r="L4357" s="444">
        <f t="shared" ca="1" si="169"/>
        <v>-27288669578637.375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-27288669578637.375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-113702789910.98906</v>
      </c>
      <c r="L4358" s="444">
        <f t="shared" ca="1" si="169"/>
        <v>-27402372368548.363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-27402372368548.363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-114176551535.61818</v>
      </c>
      <c r="L4359" s="444">
        <f t="shared" ca="1" si="169"/>
        <v>-27516548920083.98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-27516548920083.98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-114652287167.01659</v>
      </c>
      <c r="L4360" s="444">
        <f t="shared" ca="1" si="169"/>
        <v>-27631201207250.996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-27631201207250.996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-115130005030.21246</v>
      </c>
      <c r="L4361" s="444">
        <f t="shared" ca="1" si="169"/>
        <v>-27746331212281.207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-27746331212281.207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-115609713384.50502</v>
      </c>
      <c r="L4362" s="444">
        <f t="shared" ca="1" si="169"/>
        <v>-27861940925665.711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-27861940925665.711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-116091420523.60713</v>
      </c>
      <c r="L4363" s="444">
        <f t="shared" ca="1" si="169"/>
        <v>-27978032346189.316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-27978032346189.316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-116575134775.78883</v>
      </c>
      <c r="L4364" s="444">
        <f t="shared" ca="1" si="169"/>
        <v>-28094607480965.105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-28094607480965.105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-117060864504.02127</v>
      </c>
      <c r="L4365" s="444">
        <f t="shared" ca="1" si="169"/>
        <v>-28211668345469.125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-28211668345469.125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-117548618106.12137</v>
      </c>
      <c r="L4366" s="444">
        <f t="shared" ca="1" si="169"/>
        <v>-28329216963575.246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-28329216963575.246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-118038404014.89685</v>
      </c>
      <c r="L4367" s="444">
        <f t="shared" ca="1" si="169"/>
        <v>-28447255367590.145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-28447255367590.145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-118530230698.29225</v>
      </c>
      <c r="L4368" s="444">
        <f t="shared" ca="1" si="169"/>
        <v>-28565785598288.438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-28565785598288.438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-119024106659.53516</v>
      </c>
      <c r="L4369" s="444">
        <f t="shared" ca="1" si="169"/>
        <v>-28684809704947.973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-28684809704947.973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-119520040437.28322</v>
      </c>
      <c r="L4370" s="444">
        <f t="shared" ca="1" si="169"/>
        <v>-28804329745385.258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-28804329745385.258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-120018040605.7719</v>
      </c>
      <c r="L4371" s="444">
        <f t="shared" ca="1" si="169"/>
        <v>-28924347785991.031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-28924347785991.031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-120518115774.96263</v>
      </c>
      <c r="L4372" s="444">
        <f t="shared" ca="1" si="169"/>
        <v>-29044865901765.992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-29044865901765.992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-121020274590.69164</v>
      </c>
      <c r="L4373" s="444">
        <f t="shared" ca="1" si="169"/>
        <v>-29165886176356.684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-29165886176356.684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-121524525734.81952</v>
      </c>
      <c r="L4374" s="444">
        <f t="shared" ca="1" si="169"/>
        <v>-29287410702091.504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-29287410702091.504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-122030877925.38127</v>
      </c>
      <c r="L4375" s="444">
        <f t="shared" ca="1" si="169"/>
        <v>-29409441580016.887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-29409441580016.887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-122539339916.73701</v>
      </c>
      <c r="L4376" s="444">
        <f t="shared" ca="1" si="169"/>
        <v>-29531980919933.625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-29531980919933.625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-123049920499.72343</v>
      </c>
      <c r="L4377" s="444">
        <f t="shared" ca="1" si="169"/>
        <v>-29655030840433.348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-29655030840433.348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-123562628501.8056</v>
      </c>
      <c r="L4378" s="444">
        <f t="shared" ca="1" si="169"/>
        <v>-29778593468935.152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-29778593468935.152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-124077472787.2298</v>
      </c>
      <c r="L4379" s="444">
        <f t="shared" ca="1" si="169"/>
        <v>-29902670941722.383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-29902670941722.383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-124594462257.17659</v>
      </c>
      <c r="L4380" s="444">
        <f t="shared" ca="1" si="169"/>
        <v>-30027265403979.559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-30027265403979.559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-125113605849.91481</v>
      </c>
      <c r="L4381" s="444">
        <f t="shared" ca="1" si="169"/>
        <v>-30152379009829.473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-30152379009829.473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-125634912540.95612</v>
      </c>
      <c r="L4382" s="444">
        <f t="shared" ca="1" si="169"/>
        <v>-30278013922370.43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-30278013922370.43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-126158391343.21013</v>
      </c>
      <c r="L4383" s="444">
        <f t="shared" ca="1" si="169"/>
        <v>-30404172313713.641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-30404172313713.641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-126684051307.14015</v>
      </c>
      <c r="L4384" s="444">
        <f t="shared" ca="1" si="169"/>
        <v>-30530856365020.781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-30530856365020.781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-127211901520.91992</v>
      </c>
      <c r="L4385" s="444">
        <f t="shared" ca="1" si="169"/>
        <v>-30658068266541.703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-30658068266541.703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-127741951110.59044</v>
      </c>
      <c r="L4386" s="444">
        <f t="shared" ca="1" si="169"/>
        <v>-30785810217652.293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-30785810217652.293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-128274209240.21788</v>
      </c>
      <c r="L4387" s="444">
        <f t="shared" ca="1" si="169"/>
        <v>-30914084426892.512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-30914084426892.512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-128808685112.05212</v>
      </c>
      <c r="L4388" s="444">
        <f t="shared" ca="1" si="169"/>
        <v>-31042893112004.563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-31042893112004.563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-129345387966.68568</v>
      </c>
      <c r="L4389" s="444">
        <f t="shared" ca="1" si="169"/>
        <v>-31172238499971.25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-31172238499971.25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-129884327083.21355</v>
      </c>
      <c r="L4390" s="444">
        <f t="shared" ca="1" si="169"/>
        <v>-31302122827054.465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-31302122827054.465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-130425511779.39362</v>
      </c>
      <c r="L4391" s="444">
        <f t="shared" ca="1" si="169"/>
        <v>-31432548338833.859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-31432548338833.859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-130968951411.80774</v>
      </c>
      <c r="L4392" s="444">
        <f t="shared" ca="1" si="169"/>
        <v>-31563517290245.668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-31563517290245.668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-131514655376.02362</v>
      </c>
      <c r="L4393" s="444">
        <f t="shared" ca="1" si="169"/>
        <v>-31695031945621.691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-31695031945621.691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-132062633106.75705</v>
      </c>
      <c r="L4394" s="444">
        <f t="shared" ca="1" si="169"/>
        <v>-31827094578728.449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-31827094578728.449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-132612894078.0352</v>
      </c>
      <c r="L4395" s="444">
        <f t="shared" ca="1" si="169"/>
        <v>-31959707472806.484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-31959707472806.484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-133165447803.36034</v>
      </c>
      <c r="L4396" s="444">
        <f t="shared" ca="1" si="169"/>
        <v>-32092872920609.844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-32092872920609.844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-133720303835.87433</v>
      </c>
      <c r="L4397" s="444">
        <f t="shared" ca="1" si="169"/>
        <v>-32226593224445.719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-32226593224445.719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-134277471768.52382</v>
      </c>
      <c r="L4398" s="444">
        <f t="shared" ca="1" si="169"/>
        <v>-32360870696214.242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-32360870696214.242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-134836961234.22603</v>
      </c>
      <c r="L4399" s="444">
        <f t="shared" ca="1" si="169"/>
        <v>-32495707657448.469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-32495707657448.469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-135398781906.03529</v>
      </c>
      <c r="L4400" s="444">
        <f t="shared" ca="1" si="169"/>
        <v>-32631106439354.504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-32631106439354.504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-135962943497.31041</v>
      </c>
      <c r="L4401" s="444">
        <f t="shared" ca="1" si="169"/>
        <v>-32767069382851.813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-32767069382851.813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-136529455761.88255</v>
      </c>
      <c r="L4402" s="444">
        <f t="shared" ca="1" si="169"/>
        <v>-32903598838613.695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-32903598838613.695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-137098328494.22372</v>
      </c>
      <c r="L4403" s="444">
        <f t="shared" ca="1" si="169"/>
        <v>-33040697167107.918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-33040697167107.918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-137669571529.61633</v>
      </c>
      <c r="L4404" s="444">
        <f t="shared" ca="1" si="169"/>
        <v>-33178366738637.535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-33178366738637.535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-138243194744.32306</v>
      </c>
      <c r="L4405" s="444">
        <f t="shared" ca="1" si="169"/>
        <v>-33316609933381.859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-33316609933381.859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-138819208055.75775</v>
      </c>
      <c r="L4406" s="444">
        <f t="shared" ca="1" si="169"/>
        <v>-33455429141437.617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-33455429141437.617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-139397621422.65674</v>
      </c>
      <c r="L4407" s="444">
        <f t="shared" ca="1" si="169"/>
        <v>-33594826762860.273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-33594826762860.273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-139978444845.25113</v>
      </c>
      <c r="L4408" s="444">
        <f t="shared" ca="1" si="169"/>
        <v>-33734805207705.523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-33734805207705.523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-140561688365.43967</v>
      </c>
      <c r="L4409" s="444">
        <f t="shared" ca="1" si="169"/>
        <v>-33875366896070.965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-33875366896070.965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-141147362066.96234</v>
      </c>
      <c r="L4410" s="444">
        <f t="shared" ca="1" si="169"/>
        <v>-34016514258137.926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-34016514258137.926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-141735476075.57468</v>
      </c>
      <c r="L4411" s="444">
        <f t="shared" ca="1" si="169"/>
        <v>-34158249734213.5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-34158249734213.5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-142326040559.2229</v>
      </c>
      <c r="L4412" s="444">
        <f t="shared" ca="1" si="169"/>
        <v>-34300575774772.723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-34300575774772.723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-142919065728.21967</v>
      </c>
      <c r="L4413" s="444">
        <f t="shared" ca="1" si="169"/>
        <v>-34443494840500.941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-34443494840500.941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-143514561835.42059</v>
      </c>
      <c r="L4414" s="444">
        <f t="shared" ca="1" si="169"/>
        <v>-34587009402336.363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-34587009402336.363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-144112539176.40152</v>
      </c>
      <c r="L4415" s="444">
        <f t="shared" ca="1" si="169"/>
        <v>-34731121941512.766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-34731121941512.766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-144713008089.63654</v>
      </c>
      <c r="L4416" s="444">
        <f t="shared" ca="1" si="169"/>
        <v>-34875834949602.402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-34875834949602.402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-145315978956.67667</v>
      </c>
      <c r="L4417" s="444">
        <f t="shared" ca="1" si="169"/>
        <v>-35021150928559.078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-35021150928559.078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-145921462202.3295</v>
      </c>
      <c r="L4418" s="444">
        <f t="shared" ca="1" si="169"/>
        <v>-35167072390761.406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-35167072390761.406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-146529468294.8392</v>
      </c>
      <c r="L4419" s="444">
        <f t="shared" ca="1" si="169"/>
        <v>-35313601859056.242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-35313601859056.242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-147140007746.06769</v>
      </c>
      <c r="L4420" s="444">
        <f t="shared" ca="1" si="169"/>
        <v>-35460741866802.313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-35460741866802.313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-147753091111.6763</v>
      </c>
      <c r="L4421" s="444">
        <f t="shared" ca="1" si="169"/>
        <v>-35608494957913.992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-35608494957913.992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-148368728991.30829</v>
      </c>
      <c r="L4422" s="444">
        <f t="shared" ca="1" si="169"/>
        <v>-35756863686905.297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-35756863686905.297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-148986932028.77206</v>
      </c>
      <c r="L4423" s="444">
        <f t="shared" ca="1" si="169"/>
        <v>-35905850618934.07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-35905850618934.07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-149607710912.22528</v>
      </c>
      <c r="L4424" s="444">
        <f t="shared" ca="1" si="169"/>
        <v>-36055458329846.297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-36055458329846.297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-150231076374.35956</v>
      </c>
      <c r="L4425" s="444">
        <f t="shared" ca="1" si="169"/>
        <v>-36205689406220.656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-36205689406220.656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-150857039192.58606</v>
      </c>
      <c r="L4426" s="444">
        <f t="shared" ca="1" si="169"/>
        <v>-36356546445413.242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-36356546445413.242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-151485610189.22183</v>
      </c>
      <c r="L4427" s="444">
        <f t="shared" ca="1" si="169"/>
        <v>-36508032055602.461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-36508032055602.461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-152116800231.67691</v>
      </c>
      <c r="L4428" s="444">
        <f t="shared" ca="1" si="169"/>
        <v>-36660148855834.141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-36660148855834.141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-152750620232.64224</v>
      </c>
      <c r="L4429" s="444">
        <f t="shared" ca="1" si="169"/>
        <v>-36812899476066.781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-36812899476066.781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-153387081150.27826</v>
      </c>
      <c r="L4430" s="444">
        <f t="shared" ca="1" si="169"/>
        <v>-36966286557217.063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-36966286557217.063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-154026193988.40442</v>
      </c>
      <c r="L4431" s="444">
        <f t="shared" ca="1" si="169"/>
        <v>-37120312751205.469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-37120312751205.469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-154667969796.68945</v>
      </c>
      <c r="L4432" s="444">
        <f t="shared" ca="1" si="169"/>
        <v>-37274980721002.156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-37274980721002.156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-155312419670.84232</v>
      </c>
      <c r="L4433" s="444">
        <f t="shared" ca="1" si="169"/>
        <v>-37430293140673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-37430293140673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-155959554752.80417</v>
      </c>
      <c r="L4434" s="444">
        <f t="shared" ca="1" si="169"/>
        <v>-37586252695425.805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-37586252695425.805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-156609386230.94086</v>
      </c>
      <c r="L4435" s="444">
        <f t="shared" ca="1" si="169"/>
        <v>-37742862081656.742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-37742862081656.742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-157261925340.23642</v>
      </c>
      <c r="L4436" s="444">
        <f t="shared" ca="1" si="169"/>
        <v>-37900124006996.977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-37900124006996.977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-157917183362.4874</v>
      </c>
      <c r="L4437" s="444">
        <f t="shared" ca="1" si="169"/>
        <v>-38058041190359.461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-38058041190359.461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-158575171626.49774</v>
      </c>
      <c r="L4438" s="444">
        <f t="shared" ca="1" si="169"/>
        <v>-38216616361985.961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-38216616361985.961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-159235901508.27484</v>
      </c>
      <c r="L4439" s="444">
        <f t="shared" ca="1" si="169"/>
        <v>-38375852263494.234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-38375852263494.234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-159899384431.22598</v>
      </c>
      <c r="L4440" s="444">
        <f t="shared" ca="1" si="169"/>
        <v>-38535751647925.461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-38535751647925.461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-160565631866.35608</v>
      </c>
      <c r="L4441" s="444">
        <f t="shared" ca="1" si="169"/>
        <v>-38696317279791.82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-38696317279791.82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-161234655332.46591</v>
      </c>
      <c r="L4442" s="444">
        <f t="shared" ca="1" si="169"/>
        <v>-38857551935124.289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-38857551935124.289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-161906466396.3512</v>
      </c>
      <c r="L4443" s="444">
        <f t="shared" ca="1" si="169"/>
        <v>-39019458401520.641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-39019458401520.641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-162581076673.00266</v>
      </c>
      <c r="L4444" s="444">
        <f t="shared" ca="1" si="169"/>
        <v>-39182039478193.641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-39182039478193.641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-163258497825.80682</v>
      </c>
      <c r="L4445" s="444">
        <f t="shared" ca="1" si="169"/>
        <v>-39345297976019.445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-39345297976019.445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-163938741566.74768</v>
      </c>
      <c r="L4446" s="444">
        <f t="shared" ca="1" si="169"/>
        <v>-39509236717586.195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-39509236717586.195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-164621819656.60913</v>
      </c>
      <c r="L4447" s="444">
        <f t="shared" ca="1" si="169"/>
        <v>-39673858537242.805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-39673858537242.805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-165307743905.17834</v>
      </c>
      <c r="L4448" s="444">
        <f t="shared" ca="1" si="169"/>
        <v>-39839166281147.984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-39839166281147.984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-165996526171.44992</v>
      </c>
      <c r="L4449" s="444">
        <f t="shared" ca="1" si="169"/>
        <v>-40005162807319.438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-40005162807319.438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-166688178363.83099</v>
      </c>
      <c r="L4450" s="444">
        <f t="shared" ca="1" si="169"/>
        <v>-40171850985683.266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-40171850985683.266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-167382712440.34692</v>
      </c>
      <c r="L4451" s="444">
        <f t="shared" ca="1" si="169"/>
        <v>-40339233698123.609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-40339233698123.609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-168080140408.84836</v>
      </c>
      <c r="L4452" s="444">
        <f t="shared" ca="1" si="169"/>
        <v>-40507313838532.461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-40507313838532.461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-168780474327.2186</v>
      </c>
      <c r="L4453" s="444">
        <f t="shared" ca="1" si="169"/>
        <v>-40676094312859.68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-40676094312859.68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-169483726303.582</v>
      </c>
      <c r="L4454" s="444">
        <f t="shared" ca="1" si="169"/>
        <v>-40845578039163.258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-40845578039163.258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-170189908496.51358</v>
      </c>
      <c r="L4455" s="444">
        <f t="shared" ca="1" si="169"/>
        <v>-41015767947659.773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-41015767947659.773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-170899033115.24905</v>
      </c>
      <c r="L4456" s="444">
        <f t="shared" ca="1" si="169"/>
        <v>-41186666980775.023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-41186666980775.023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-171611112419.89594</v>
      </c>
      <c r="L4457" s="444">
        <f t="shared" ca="1" si="169"/>
        <v>-41358278093194.922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-41358278093194.922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-172326158721.64551</v>
      </c>
      <c r="L4458" s="444">
        <f t="shared" ca="1" si="169"/>
        <v>-41530604251916.57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-41530604251916.57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-173044184382.98572</v>
      </c>
      <c r="L4459" s="444">
        <f t="shared" ca="1" si="169"/>
        <v>-41703648436299.555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-41703648436299.555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-173765201817.91479</v>
      </c>
      <c r="L4460" s="444">
        <f t="shared" ca="1" si="169"/>
        <v>-41877413638117.469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-41877413638117.469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-174489223492.15613</v>
      </c>
      <c r="L4461" s="444">
        <f t="shared" ca="1" si="169"/>
        <v>-42051902861609.625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-42051902861609.625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-175216261923.37344</v>
      </c>
      <c r="L4462" s="444">
        <f t="shared" ca="1" si="169"/>
        <v>-42227119123533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-42227119123533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-175946329681.38751</v>
      </c>
      <c r="L4463" s="444">
        <f t="shared" ca="1" si="169"/>
        <v>-42403065453214.391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-42403065453214.391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-176679439388.39328</v>
      </c>
      <c r="L4464" s="444">
        <f t="shared" ca="1" si="169"/>
        <v>-42579744892602.781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-42579744892602.781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-177415603719.17825</v>
      </c>
      <c r="L4465" s="444">
        <f t="shared" ca="1" si="169"/>
        <v>-42757160496321.961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-42757160496321.961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-178154835401.34149</v>
      </c>
      <c r="L4466" s="444">
        <f t="shared" ca="1" si="169"/>
        <v>-42935315331723.305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-42935315331723.305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-178897147215.51376</v>
      </c>
      <c r="L4467" s="444">
        <f t="shared" ca="1" si="169"/>
        <v>-43114212478938.82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-43114212478938.82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-179642551995.57843</v>
      </c>
      <c r="L4468" s="444">
        <f t="shared" ca="1" si="169"/>
        <v>-43293855030934.398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-43293855030934.398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-180391062628.89331</v>
      </c>
      <c r="L4469" s="444">
        <f t="shared" ca="1" si="169"/>
        <v>-43474246093563.289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-43474246093563.289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-181142692056.5137</v>
      </c>
      <c r="L4470" s="444">
        <f t="shared" ca="1" si="169"/>
        <v>-43655388785619.805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-43655388785619.805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-181897453273.41586</v>
      </c>
      <c r="L4471" s="444">
        <f t="shared" ca="1" si="169"/>
        <v>-43837286238893.219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-43837286238893.219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-182655359328.72174</v>
      </c>
      <c r="L4472" s="444">
        <f t="shared" ca="1" si="169"/>
        <v>-44019941598221.938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-44019941598221.938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-183416423325.92474</v>
      </c>
      <c r="L4473" s="444">
        <f t="shared" ca="1" si="169"/>
        <v>-44203358021547.859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-44203358021547.859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-184180658423.11609</v>
      </c>
      <c r="L4474" s="444">
        <f t="shared" ca="1" si="169"/>
        <v>-44387538679970.977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-44387538679970.977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-184948077833.2124</v>
      </c>
      <c r="L4475" s="444">
        <f t="shared" ca="1" si="169"/>
        <v>-44572486757804.188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-44572486757804.188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-185718694824.18411</v>
      </c>
      <c r="L4476" s="444">
        <f t="shared" ca="1" si="169"/>
        <v>-44758205452628.375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-44758205452628.375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-186492522719.28488</v>
      </c>
      <c r="L4477" s="444">
        <f t="shared" ca="1" si="169"/>
        <v>-44944697975347.656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-44944697975347.656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-187269574897.28189</v>
      </c>
      <c r="L4478" s="444">
        <f t="shared" ca="1" si="169"/>
        <v>-45131967550244.938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-45131967550244.938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-188049864792.68723</v>
      </c>
      <c r="L4479" s="444">
        <f t="shared" ca="1" si="169"/>
        <v>-45320017415037.625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-45320017415037.625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-188833405895.99011</v>
      </c>
      <c r="L4480" s="444">
        <f t="shared" ca="1" si="169"/>
        <v>-45508850820933.617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-45508850820933.617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-189620211753.89008</v>
      </c>
      <c r="L4481" s="444">
        <f t="shared" ca="1" si="169"/>
        <v>-45698471032687.508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-45698471032687.508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-190410295969.53128</v>
      </c>
      <c r="L4482" s="444">
        <f t="shared" ca="1" si="169"/>
        <v>-45888881328657.039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-45888881328657.039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-191203672202.73767</v>
      </c>
      <c r="L4483" s="444">
        <f t="shared" ca="1" si="169"/>
        <v>-46080085000859.773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-46080085000859.773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-192000354170.24905</v>
      </c>
      <c r="L4484" s="444">
        <f t="shared" ca="1" si="169"/>
        <v>-46272085355030.023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-46272085355030.023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-192800355645.95844</v>
      </c>
      <c r="L4485" s="444">
        <f t="shared" ca="1" si="169"/>
        <v>-46464885710675.984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-46464885710675.984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-193603690461.14993</v>
      </c>
      <c r="L4486" s="444">
        <f t="shared" ca="1" si="169"/>
        <v>-46658489401137.133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-46658489401137.133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-194410372504.73804</v>
      </c>
      <c r="L4487" s="444">
        <f t="shared" ca="1" si="169"/>
        <v>-46852899773641.867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-46852899773641.867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-195220415723.50778</v>
      </c>
      <c r="L4488" s="444">
        <f t="shared" ca="1" si="169"/>
        <v>-47048120189365.375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-47048120189365.375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-196033834122.35571</v>
      </c>
      <c r="L4489" s="444">
        <f t="shared" ca="1" si="169"/>
        <v>-47244154023487.734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-47244154023487.734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-196850641764.53223</v>
      </c>
      <c r="L4490" s="444">
        <f t="shared" ca="1" si="169"/>
        <v>-47441004665252.266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-47441004665252.266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-197670852771.88443</v>
      </c>
      <c r="L4491" s="444">
        <f t="shared" ca="1" si="169"/>
        <v>-47638675518024.148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-47638675518024.148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-198494481325.10062</v>
      </c>
      <c r="L4492" s="444">
        <f t="shared" ca="1" si="169"/>
        <v>-47837169999349.25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-47837169999349.25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-199321541663.9552</v>
      </c>
      <c r="L4493" s="444">
        <f t="shared" ca="1" si="169"/>
        <v>-48036491541013.203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-48036491541013.203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-200152048087.55502</v>
      </c>
      <c r="L4494" s="444">
        <f t="shared" ca="1" si="169"/>
        <v>-48236643589100.758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-48236643589100.758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-200986014954.58649</v>
      </c>
      <c r="L4495" s="444">
        <f t="shared" ca="1" si="169"/>
        <v>-48437629604055.344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-48437629604055.344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-201823456683.56393</v>
      </c>
      <c r="L4496" s="444">
        <f t="shared" ca="1" si="169"/>
        <v>-48639453060738.906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-48639453060738.906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-202664387753.07877</v>
      </c>
      <c r="L4497" s="444">
        <f t="shared" ca="1" si="169"/>
        <v>-48842117448491.984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-48842117448491.984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-203508822702.04993</v>
      </c>
      <c r="L4498" s="444">
        <f t="shared" ca="1" si="169"/>
        <v>-49045626271194.031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-49045626271194.031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-204356776129.97513</v>
      </c>
      <c r="L4499" s="444">
        <f t="shared" ca="1" si="169"/>
        <v>-49249983047324.008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-49249983047324.008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-205208262697.18335</v>
      </c>
      <c r="L4500" s="444">
        <f t="shared" ca="1" si="169"/>
        <v>-49455191310021.188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-49455191310021.188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-206063297125.08829</v>
      </c>
      <c r="L4501" s="444">
        <f t="shared" ca="1" si="169"/>
        <v>-49661254607146.273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-49661254607146.273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-206921894196.44281</v>
      </c>
      <c r="L4502" s="444">
        <f t="shared" ca="1" si="169"/>
        <v>-49868176501342.719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-49868176501342.719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-207784068755.59467</v>
      </c>
      <c r="L4503" s="444">
        <f t="shared" ca="1" si="169"/>
        <v>-50075960570098.313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-50075960570098.313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-208649835708.74298</v>
      </c>
      <c r="L4504" s="444">
        <f t="shared" ca="1" si="169"/>
        <v>-50284610405807.055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-50284610405807.055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-209519210024.19604</v>
      </c>
      <c r="L4505" s="444">
        <f t="shared" ca="1" si="169"/>
        <v>-50494129615831.25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-50494129615831.25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-210392206732.63022</v>
      </c>
      <c r="L4506" s="444">
        <f t="shared" ca="1" si="169"/>
        <v>-50704521822563.883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-50704521822563.883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-211268840927.34952</v>
      </c>
      <c r="L4507" s="444">
        <f t="shared" ca="1" si="169"/>
        <v>-50915790663491.234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-50915790663491.234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-212149127764.54681</v>
      </c>
      <c r="L4508" s="444">
        <f t="shared" ca="1" si="169"/>
        <v>-51127939791255.781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-51127939791255.781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-213033082463.56577</v>
      </c>
      <c r="L4509" s="444">
        <f t="shared" ca="1" si="169"/>
        <v>-51340972873719.344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-51340972873719.344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-213920720307.16394</v>
      </c>
      <c r="L4510" s="444">
        <f t="shared" ca="1" si="169"/>
        <v>-51554893594026.508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-51554893594026.508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-214812056641.7771</v>
      </c>
      <c r="L4511" s="444">
        <f t="shared" ca="1" si="169"/>
        <v>-51769705650668.281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-51769705650668.281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-215707106877.78452</v>
      </c>
      <c r="L4512" s="444">
        <f t="shared" ca="1" si="169"/>
        <v>-51985412757546.063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-51985412757546.063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-216605886489.77527</v>
      </c>
      <c r="L4513" s="444">
        <f t="shared" ca="1" si="169"/>
        <v>-52202018644035.836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-52202018644035.836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-217508411016.81598</v>
      </c>
      <c r="L4514" s="444">
        <f t="shared" ca="1" si="169"/>
        <v>-52419527055052.648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-52419527055052.648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-218414696062.71936</v>
      </c>
      <c r="L4515" s="444">
        <f t="shared" ca="1" si="169"/>
        <v>-52637941751115.367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-52637941751115.367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-219324757296.31403</v>
      </c>
      <c r="L4516" s="444">
        <f t="shared" ca="1" si="169"/>
        <v>-52857266508411.68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-52857266508411.68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-220238610451.71533</v>
      </c>
      <c r="L4517" s="444">
        <f t="shared" ca="1" si="169"/>
        <v>-53077505118863.398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-53077505118863.398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-221156271328.5975</v>
      </c>
      <c r="L4518" s="444">
        <f t="shared" ca="1" si="169"/>
        <v>-53298661390191.992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-53298661390191.992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-222077755792.46664</v>
      </c>
      <c r="L4519" s="444">
        <f t="shared" ca="1" si="169"/>
        <v>-53520739145984.461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-53520739145984.461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-223003079774.93524</v>
      </c>
      <c r="L4520" s="444">
        <f t="shared" ca="1" si="169"/>
        <v>-53743742225759.398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-53743742225759.398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-223932259273.9975</v>
      </c>
      <c r="L4521" s="444">
        <f t="shared" ca="1" si="169"/>
        <v>-53967674485033.398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-53967674485033.398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-224865310354.30582</v>
      </c>
      <c r="L4522" s="444">
        <f t="shared" ca="1" si="169"/>
        <v>-54192539795387.703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-54192539795387.703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-225802249147.44876</v>
      </c>
      <c r="L4523" s="444">
        <f t="shared" ca="1" si="169"/>
        <v>-54418342044535.148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-54418342044535.148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-226743091852.22977</v>
      </c>
      <c r="L4524" s="444">
        <f t="shared" ca="1" si="169"/>
        <v>-54645085136387.375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-54645085136387.375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-227687854734.94739</v>
      </c>
      <c r="L4525" s="444">
        <f t="shared" ca="1" si="169"/>
        <v>-54872772991122.32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-54872772991122.32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-228636554129.67633</v>
      </c>
      <c r="L4526" s="444">
        <f t="shared" ca="1" si="169"/>
        <v>-55101409545252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-55101409545252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-229589206438.54999</v>
      </c>
      <c r="L4527" s="444">
        <f t="shared" ca="1" si="169"/>
        <v>-55330998751690.547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-55330998751690.547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-230545828132.04395</v>
      </c>
      <c r="L4528" s="444">
        <f t="shared" ca="1" si="169"/>
        <v>-55561544579822.594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-55561544579822.594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-231506435749.26083</v>
      </c>
      <c r="L4529" s="444">
        <f t="shared" ca="1" si="169"/>
        <v>-55793051015571.852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-55793051015571.852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-232471045898.216</v>
      </c>
      <c r="L4530" s="444">
        <f t="shared" ca="1" si="169"/>
        <v>-56025522061470.07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-56025522061470.07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-233439675256.12527</v>
      </c>
      <c r="L4531" s="444">
        <f t="shared" ca="1" si="169"/>
        <v>-56258961736726.195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-56258961736726.195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-234412340569.6925</v>
      </c>
      <c r="L4532" s="444">
        <f t="shared" ca="1" si="169"/>
        <v>-56493374077295.891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-56493374077295.891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-235389058655.39954</v>
      </c>
      <c r="L4533" s="444">
        <f t="shared" ca="1" si="169"/>
        <v>-56728763135951.289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-56728763135951.289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-236369846399.79703</v>
      </c>
      <c r="L4534" s="444">
        <f t="shared" ca="1" si="169"/>
        <v>-56965132982351.086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-56965132982351.086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-237354720759.79623</v>
      </c>
      <c r="L4535" s="444">
        <f t="shared" ca="1" si="169"/>
        <v>-57202487703110.883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-57202487703110.883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-238343698762.96204</v>
      </c>
      <c r="L4536" s="444">
        <f t="shared" ca="1" si="169"/>
        <v>-57440831401873.844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-57440831401873.844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-239336797507.80768</v>
      </c>
      <c r="L4537" s="444">
        <f t="shared" ca="1" si="169"/>
        <v>-57680168199381.648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-57680168199381.648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-240334034164.09021</v>
      </c>
      <c r="L4538" s="444">
        <f t="shared" ca="1" si="169"/>
        <v>-57920502233545.742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-57920502233545.742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-241335425973.10721</v>
      </c>
      <c r="L4539" s="444">
        <f t="shared" ca="1" si="169"/>
        <v>-58161837659518.852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-58161837659518.852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-242340990247.99521</v>
      </c>
      <c r="L4540" s="444">
        <f t="shared" ca="1" si="169"/>
        <v>-58404178649766.844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-58404178649766.844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-243350744374.0285</v>
      </c>
      <c r="L4541" s="444">
        <f t="shared" ca="1" si="169"/>
        <v>-58647529394140.875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-58647529394140.875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-244364705808.92029</v>
      </c>
      <c r="L4542" s="444">
        <f t="shared" ca="1" si="169"/>
        <v>-58891894099949.797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-58891894099949.797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-245382892083.12418</v>
      </c>
      <c r="L4543" s="444">
        <f t="shared" ca="1" si="169"/>
        <v>-59137276992032.922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-59137276992032.922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-246405320800.13718</v>
      </c>
      <c r="L4544" s="444">
        <f t="shared" ca="1" si="169"/>
        <v>-59383682312833.063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-59383682312833.063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-247432009636.80441</v>
      </c>
      <c r="L4545" s="444">
        <f t="shared" ca="1" si="169"/>
        <v>-59631114322469.867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-59631114322469.867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-248462976343.62445</v>
      </c>
      <c r="L4546" s="444">
        <f t="shared" ca="1" si="169"/>
        <v>-59879577298813.492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-59879577298813.492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-249498238745.05618</v>
      </c>
      <c r="L4547" s="444">
        <f t="shared" ca="1" si="169"/>
        <v>-60129075537558.547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-60129075537558.547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-250537814739.82724</v>
      </c>
      <c r="L4548" s="444">
        <f t="shared" ca="1" si="169"/>
        <v>-60379613352298.375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-60379613352298.375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-251581722301.24323</v>
      </c>
      <c r="L4549" s="444">
        <f t="shared" ca="1" si="169"/>
        <v>-60631195074599.617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-60631195074599.617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-252629979477.49841</v>
      </c>
      <c r="L4550" s="444">
        <f t="shared" ca="1" si="169"/>
        <v>-60883825054077.117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-60883825054077.117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-253682604391.98801</v>
      </c>
      <c r="L4551" s="444">
        <f t="shared" ca="1" si="169"/>
        <v>-61137507658469.102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-61137507658469.102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-254739615243.62125</v>
      </c>
      <c r="L4552" s="444">
        <f t="shared" ca="1" si="169"/>
        <v>-61392247273712.727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-61392247273712.727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-255801030307.13635</v>
      </c>
      <c r="L4553" s="444">
        <f t="shared" ca="1" si="169"/>
        <v>-61648048304019.859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-61648048304019.859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-256866867933.41608</v>
      </c>
      <c r="L4554" s="444">
        <f t="shared" ca="1" si="169"/>
        <v>-61904915171953.273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-61904915171953.273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-257937146549.80533</v>
      </c>
      <c r="L4555" s="444">
        <f t="shared" ca="1" si="169"/>
        <v>-62162852318503.078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-62162852318503.078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-259011884660.42947</v>
      </c>
      <c r="L4556" s="444">
        <f t="shared" ca="1" si="169"/>
        <v>-62421864203163.508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-62421864203163.508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-260091100846.51462</v>
      </c>
      <c r="L4557" s="444">
        <f t="shared" ca="1" si="169"/>
        <v>-62681955304010.023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-62681955304010.023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-261174813766.70844</v>
      </c>
      <c r="L4558" s="444">
        <f t="shared" ca="1" si="169"/>
        <v>-62943130117776.734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-62943130117776.734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-262263042157.40305</v>
      </c>
      <c r="L4559" s="444">
        <f t="shared" ca="1" si="169"/>
        <v>-63205393159934.141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-63205393159934.141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-263355804833.05893</v>
      </c>
      <c r="L4560" s="444">
        <f t="shared" ca="1" si="169"/>
        <v>-63468748964767.203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-63468748964767.203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-264453120686.53</v>
      </c>
      <c r="L4561" s="444">
        <f t="shared" ca="1" si="169"/>
        <v>-63733202085453.734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-63733202085453.734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-265555008689.39056</v>
      </c>
      <c r="L4562" s="444">
        <f t="shared" ca="1" si="169"/>
        <v>-63998757094143.125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-63998757094143.125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-266661487892.26306</v>
      </c>
      <c r="L4563" s="444">
        <f t="shared" ca="1" si="169"/>
        <v>-64265418582035.391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-64265418582035.391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-267772577425.14746</v>
      </c>
      <c r="L4564" s="444">
        <f t="shared" ca="1" si="169"/>
        <v>-64533191159460.539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-64533191159460.539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-268888296497.75229</v>
      </c>
      <c r="L4565" s="444">
        <f t="shared" ca="1" si="169"/>
        <v>-64802079455958.289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-64802079455958.289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-270008664399.8262</v>
      </c>
      <c r="L4566" s="444">
        <f t="shared" ca="1" si="169"/>
        <v>-65072088120358.117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-65072088120358.117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-271133700501.49213</v>
      </c>
      <c r="L4567" s="444">
        <f t="shared" ca="1" si="169"/>
        <v>-65343221820859.609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-65343221820859.609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-272263424253.58173</v>
      </c>
      <c r="L4568" s="444">
        <f t="shared" ca="1" si="169"/>
        <v>-65615485245113.188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-65615485245113.188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-273397855187.97159</v>
      </c>
      <c r="L4569" s="444">
        <f t="shared" ca="1" si="169"/>
        <v>-65888883100301.156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-65888883100301.156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-274537012917.92148</v>
      </c>
      <c r="L4570" s="444">
        <f t="shared" ca="1" si="169"/>
        <v>-66163420113219.078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-66163420113219.078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-275680917138.41284</v>
      </c>
      <c r="L4571" s="444">
        <f t="shared" ca="1" si="169"/>
        <v>-66439101030357.492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-66439101030357.492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-276829587626.4895</v>
      </c>
      <c r="L4572" s="444">
        <f t="shared" ca="1" si="169"/>
        <v>-66715930617983.984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-66715930617983.984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-277983044241.59991</v>
      </c>
      <c r="L4573" s="444">
        <f t="shared" ca="1" si="169"/>
        <v>-66993913662225.586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-66993913662225.586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-279141306925.93988</v>
      </c>
      <c r="L4574" s="444">
        <f t="shared" ca="1" si="169"/>
        <v>-67273054969151.523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-67273054969151.523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-280304395704.79803</v>
      </c>
      <c r="L4575" s="444">
        <f t="shared" ca="1" si="169"/>
        <v>-67553359364856.32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-67553359364856.32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-281472330686.90131</v>
      </c>
      <c r="L4576" s="444">
        <f t="shared" ca="1" si="169"/>
        <v>-67834831695543.219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-67834831695543.219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-282645132064.76343</v>
      </c>
      <c r="L4577" s="444">
        <f t="shared" ca="1" si="169"/>
        <v>-68117476827607.984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-68117476827607.984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-283822820115.03326</v>
      </c>
      <c r="L4578" s="444">
        <f t="shared" ca="1" si="169"/>
        <v>-68401299647723.016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-68401299647723.016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-285005415198.84589</v>
      </c>
      <c r="L4579" s="444">
        <f t="shared" ca="1" si="169"/>
        <v>-68686305062921.859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-68686305062921.859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-286192937762.17438</v>
      </c>
      <c r="L4580" s="444">
        <f t="shared" ca="1" si="169"/>
        <v>-68972498000684.031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-68972498000684.031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-287385408336.18347</v>
      </c>
      <c r="L4581" s="444">
        <f t="shared" ca="1" si="169"/>
        <v>-69259883409020.211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-69259883409020.211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-288582847537.58423</v>
      </c>
      <c r="L4582" s="444">
        <f t="shared" ca="1" si="169"/>
        <v>-69548466256557.797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-69548466256557.797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-289785276068.99084</v>
      </c>
      <c r="L4583" s="444">
        <f t="shared" ca="1" si="169"/>
        <v>-69838251532626.789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-69838251532626.789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-290992714719.27826</v>
      </c>
      <c r="L4584" s="444">
        <f t="shared" ca="1" si="169"/>
        <v>-70129244247346.07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-70129244247346.07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-292205184363.94196</v>
      </c>
      <c r="L4585" s="444">
        <f t="shared" ca="1" si="169"/>
        <v>-70421449431710.016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-70421449431710.016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-293422705965.45837</v>
      </c>
      <c r="L4586" s="444">
        <f t="shared" ca="1" si="169"/>
        <v>-70714872137675.469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-70714872137675.469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-294645300573.64777</v>
      </c>
      <c r="L4587" s="444">
        <f t="shared" ca="1" si="169"/>
        <v>-71009517438249.109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-71009517438249.109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-295872989326.03796</v>
      </c>
      <c r="L4588" s="444">
        <f t="shared" ca="1" si="169"/>
        <v>-71305390427575.141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-71305390427575.141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-297105793448.22974</v>
      </c>
      <c r="L4589" s="444">
        <f t="shared" ca="1" si="169"/>
        <v>-71602496221023.375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-71602496221023.375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-298343734254.26404</v>
      </c>
      <c r="L4590" s="444">
        <f t="shared" ca="1" si="169"/>
        <v>-71900839955277.641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-71900839955277.641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-299586833146.99017</v>
      </c>
      <c r="L4591" s="444">
        <f t="shared" ca="1" si="169"/>
        <v>-72200426788424.625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-72200426788424.625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-300835111618.43591</v>
      </c>
      <c r="L4592" s="444">
        <f t="shared" ca="1" si="169"/>
        <v>-72501261900043.063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-72501261900043.063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-302088591250.17944</v>
      </c>
      <c r="L4593" s="444">
        <f t="shared" ca="1" si="169"/>
        <v>-72803350491293.234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-72803350491293.234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-303347293713.7218</v>
      </c>
      <c r="L4594" s="444">
        <f t="shared" ca="1" si="169"/>
        <v>-73106697785006.953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-73106697785006.953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-304611240770.8623</v>
      </c>
      <c r="L4595" s="444">
        <f t="shared" ca="1" si="169"/>
        <v>-73411309025777.813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-73411309025777.813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-305880454274.07422</v>
      </c>
      <c r="L4596" s="444">
        <f t="shared" ca="1" si="169"/>
        <v>-73717189480051.891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-73717189480051.891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-307154956166.88287</v>
      </c>
      <c r="L4597" s="444">
        <f t="shared" ca="1" si="169"/>
        <v>-74024344436218.781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-74024344436218.781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-308434768484.24493</v>
      </c>
      <c r="L4598" s="444">
        <f t="shared" ref="L4598:L4852" ca="1" si="174">I4598-J4598+K4598</f>
        <v>-74332779204703.031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-74332779204703.031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-309719913352.92932</v>
      </c>
      <c r="L4599" s="444">
        <f t="shared" ca="1" si="174"/>
        <v>-74642499118055.953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-74642499118055.953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-311010412991.89978</v>
      </c>
      <c r="L4600" s="444">
        <f t="shared" ca="1" si="174"/>
        <v>-74953509531047.859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-74953509531047.859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-312306289712.6994</v>
      </c>
      <c r="L4601" s="444">
        <f t="shared" ca="1" si="174"/>
        <v>-75265815820760.563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-75265815820760.563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-313607565919.83569</v>
      </c>
      <c r="L4602" s="444">
        <f t="shared" ca="1" si="174"/>
        <v>-75579423386680.391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-75579423386680.391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-314914264111.16827</v>
      </c>
      <c r="L4603" s="444">
        <f t="shared" ca="1" si="174"/>
        <v>-75894337650791.563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-75894337650791.563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-316226406878.29816</v>
      </c>
      <c r="L4604" s="444">
        <f t="shared" ca="1" si="174"/>
        <v>-76210564057669.859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-76210564057669.859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-317544016906.95776</v>
      </c>
      <c r="L4605" s="444">
        <f t="shared" ca="1" si="174"/>
        <v>-76528108074576.813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-76528108074576.813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-318867116977.40338</v>
      </c>
      <c r="L4606" s="444">
        <f t="shared" ca="1" si="174"/>
        <v>-76846975191554.219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-76846975191554.219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-320195729964.80927</v>
      </c>
      <c r="L4607" s="444">
        <f t="shared" ca="1" si="174"/>
        <v>-77167170921519.031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-77167170921519.031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-321529878839.6626</v>
      </c>
      <c r="L4608" s="444">
        <f t="shared" ca="1" si="174"/>
        <v>-77488700800358.688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-77488700800358.688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-322869586668.16119</v>
      </c>
      <c r="L4609" s="444">
        <f t="shared" ca="1" si="174"/>
        <v>-77811570387026.844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-77811570387026.844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-324214876612.61182</v>
      </c>
      <c r="L4610" s="444">
        <f t="shared" ca="1" si="174"/>
        <v>-78135785263639.453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-78135785263639.453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-325565771931.83105</v>
      </c>
      <c r="L4611" s="444">
        <f t="shared" ca="1" si="174"/>
        <v>-78461351035571.281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-78461351035571.281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-326922295981.547</v>
      </c>
      <c r="L4612" s="444">
        <f t="shared" ca="1" si="174"/>
        <v>-78788273331552.828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-78788273331552.828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-328284472214.80347</v>
      </c>
      <c r="L4613" s="444">
        <f t="shared" ca="1" si="174"/>
        <v>-79116557803767.625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-79116557803767.625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-329652324182.36511</v>
      </c>
      <c r="L4614" s="444">
        <f t="shared" ca="1" si="174"/>
        <v>-79446210127949.984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-79446210127949.984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-331025875533.12494</v>
      </c>
      <c r="L4615" s="444">
        <f t="shared" ca="1" si="174"/>
        <v>-79777236003483.109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-79777236003483.109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-332405150014.51294</v>
      </c>
      <c r="L4616" s="444">
        <f t="shared" ca="1" si="174"/>
        <v>-80109641153497.625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-80109641153497.625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-333790171472.90674</v>
      </c>
      <c r="L4617" s="444">
        <f t="shared" ca="1" si="174"/>
        <v>-80443431324970.531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-80443431324970.531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-335180963854.04388</v>
      </c>
      <c r="L4618" s="444">
        <f t="shared" ca="1" si="174"/>
        <v>-80778612288824.578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-80778612288824.578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-336577551203.43573</v>
      </c>
      <c r="L4619" s="444">
        <f t="shared" ca="1" si="174"/>
        <v>-81115189840028.016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-81115189840028.016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-337979957666.78339</v>
      </c>
      <c r="L4620" s="444">
        <f t="shared" ca="1" si="174"/>
        <v>-81453169797694.797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-81453169797694.797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-339388207490.39496</v>
      </c>
      <c r="L4621" s="444">
        <f t="shared" ca="1" si="174"/>
        <v>-81792558005185.188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-81792558005185.188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-340802325021.60492</v>
      </c>
      <c r="L4622" s="444">
        <f t="shared" ca="1" si="174"/>
        <v>-82133360330206.797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-82133360330206.797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-342222334709.19501</v>
      </c>
      <c r="L4623" s="444">
        <f t="shared" ca="1" si="174"/>
        <v>-82475582664915.984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-82475582664915.984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-343648261103.81659</v>
      </c>
      <c r="L4624" s="444">
        <f t="shared" ca="1" si="174"/>
        <v>-82819230926019.797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-82819230926019.797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-345080128858.41583</v>
      </c>
      <c r="L4625" s="444">
        <f t="shared" ca="1" si="174"/>
        <v>-83164311054878.219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-83164311054878.219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-346517962728.65924</v>
      </c>
      <c r="L4626" s="444">
        <f t="shared" ca="1" si="174"/>
        <v>-83510829017606.875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-83510829017606.875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-347961787573.362</v>
      </c>
      <c r="L4627" s="444">
        <f t="shared" ca="1" si="174"/>
        <v>-83858790805180.234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-83858790805180.234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-349411628354.91766</v>
      </c>
      <c r="L4628" s="444">
        <f t="shared" ca="1" si="174"/>
        <v>-84208202433535.156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-84208202433535.156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-350867510139.7298</v>
      </c>
      <c r="L4629" s="444">
        <f t="shared" ca="1" si="174"/>
        <v>-84559069943674.891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-84559069943674.891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-352329458098.64539</v>
      </c>
      <c r="L4630" s="444">
        <f t="shared" ca="1" si="174"/>
        <v>-84911399401773.531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-84911399401773.531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-353797497507.38971</v>
      </c>
      <c r="L4631" s="444">
        <f t="shared" ca="1" si="174"/>
        <v>-85265196899280.922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-85265196899280.922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-355271653747.00385</v>
      </c>
      <c r="L4632" s="444">
        <f t="shared" ca="1" si="174"/>
        <v>-85620468553027.922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-85620468553027.922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-356751952304.28302</v>
      </c>
      <c r="L4633" s="444">
        <f t="shared" ca="1" si="174"/>
        <v>-85977220505332.203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-85977220505332.203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-358238418772.21753</v>
      </c>
      <c r="L4634" s="444">
        <f t="shared" ca="1" si="174"/>
        <v>-86335458924104.422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-86335458924104.422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-359731078850.43506</v>
      </c>
      <c r="L4635" s="444">
        <f t="shared" ca="1" si="174"/>
        <v>-86695190002954.859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-86695190002954.859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-361229958345.64526</v>
      </c>
      <c r="L4636" s="444">
        <f t="shared" ca="1" si="174"/>
        <v>-87056419961300.5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-87056419961300.5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-362735083172.08539</v>
      </c>
      <c r="L4637" s="444">
        <f t="shared" ca="1" si="174"/>
        <v>-87419155044472.578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-87419155044472.578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-364246479351.96906</v>
      </c>
      <c r="L4638" s="444">
        <f t="shared" ca="1" si="174"/>
        <v>-87783401523824.547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-87783401523824.547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-365764173015.93561</v>
      </c>
      <c r="L4639" s="444">
        <f t="shared" ca="1" si="174"/>
        <v>-88149165696840.484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-88149165696840.484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-367288190403.50201</v>
      </c>
      <c r="L4640" s="444">
        <f t="shared" ca="1" si="174"/>
        <v>-88516453887243.984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-88516453887243.984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-368818557863.5166</v>
      </c>
      <c r="L4641" s="444">
        <f t="shared" ca="1" si="174"/>
        <v>-88885272445107.5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-88885272445107.5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-370355301854.61456</v>
      </c>
      <c r="L4642" s="444">
        <f t="shared" ca="1" si="174"/>
        <v>-89255627746962.109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-89255627746962.109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-371898448945.67548</v>
      </c>
      <c r="L4643" s="444">
        <f t="shared" ca="1" si="174"/>
        <v>-89627526195907.781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-89627526195907.781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-373448025816.28241</v>
      </c>
      <c r="L4644" s="444">
        <f t="shared" ca="1" si="174"/>
        <v>-90000974221724.063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-90000974221724.063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-375004059257.18359</v>
      </c>
      <c r="L4645" s="444">
        <f t="shared" ca="1" si="174"/>
        <v>-90375978280981.25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-90375978280981.25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-376566576170.75519</v>
      </c>
      <c r="L4646" s="444">
        <f t="shared" ca="1" si="174"/>
        <v>-90752544857152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-90752544857152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-378135603571.46667</v>
      </c>
      <c r="L4647" s="444">
        <f t="shared" ca="1" si="174"/>
        <v>-91130680460723.469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-91130680460723.469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-379711168586.34778</v>
      </c>
      <c r="L4648" s="444">
        <f t="shared" ca="1" si="174"/>
        <v>-91510391629309.813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-91510391629309.813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-381293298455.45752</v>
      </c>
      <c r="L4649" s="444">
        <f t="shared" ca="1" si="174"/>
        <v>-91891684927765.266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-91891684927765.266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-382882020532.35529</v>
      </c>
      <c r="L4650" s="444">
        <f t="shared" ca="1" si="174"/>
        <v>-92274566948297.625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-92274566948297.625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-384477362284.57343</v>
      </c>
      <c r="L4651" s="444">
        <f t="shared" ca="1" si="174"/>
        <v>-92659044310582.203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-92659044310582.203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-386079351294.09253</v>
      </c>
      <c r="L4652" s="444">
        <f t="shared" ca="1" si="174"/>
        <v>-93045123661876.297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-93045123661876.297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-387688015257.81787</v>
      </c>
      <c r="L4653" s="444">
        <f t="shared" ca="1" si="174"/>
        <v>-93432811677134.109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-93432811677134.109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-389303381988.05878</v>
      </c>
      <c r="L4654" s="444">
        <f t="shared" ca="1" si="174"/>
        <v>-93822115059122.172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-93822115059122.172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-390925479413.00903</v>
      </c>
      <c r="L4655" s="444">
        <f t="shared" ca="1" si="174"/>
        <v>-94213040538535.188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-94213040538535.188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-392554335577.22992</v>
      </c>
      <c r="L4656" s="444">
        <f t="shared" ca="1" si="174"/>
        <v>-94605594874112.422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-94605594874112.422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-394189978642.13507</v>
      </c>
      <c r="L4657" s="444">
        <f t="shared" ca="1" si="174"/>
        <v>-94999784852754.563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-94999784852754.563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-395832436886.47736</v>
      </c>
      <c r="L4658" s="444">
        <f t="shared" ca="1" si="174"/>
        <v>-95395617289641.047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-95395617289641.047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-397481738706.83771</v>
      </c>
      <c r="L4659" s="444">
        <f t="shared" ca="1" si="174"/>
        <v>-95793099028347.891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-95793099028347.891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-399137912618.11621</v>
      </c>
      <c r="L4660" s="444">
        <f t="shared" ca="1" si="174"/>
        <v>-96192236940966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-96192236940966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-400800987254.02502</v>
      </c>
      <c r="L4661" s="444">
        <f t="shared" ca="1" si="174"/>
        <v>-96593037928220.031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-96593037928220.031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-402470991367.58344</v>
      </c>
      <c r="L4662" s="444">
        <f t="shared" ca="1" si="174"/>
        <v>-96995508919587.609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-96995508919587.609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-404147953831.61505</v>
      </c>
      <c r="L4663" s="444">
        <f t="shared" ca="1" si="174"/>
        <v>-97399656873419.219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-97399656873419.219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-405831903639.24677</v>
      </c>
      <c r="L4664" s="444">
        <f t="shared" ca="1" si="174"/>
        <v>-97805488777058.469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-97805488777058.469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-407522869904.41028</v>
      </c>
      <c r="L4665" s="444">
        <f t="shared" ca="1" si="174"/>
        <v>-98213011646962.875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-98213011646962.875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-409220881862.34534</v>
      </c>
      <c r="L4666" s="444">
        <f t="shared" ca="1" si="174"/>
        <v>-98622232528825.219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-98622232528825.219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-410925968870.1051</v>
      </c>
      <c r="L4667" s="444">
        <f t="shared" ca="1" si="174"/>
        <v>-99033158497695.328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-99033158497695.328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-412638160407.06384</v>
      </c>
      <c r="L4668" s="444">
        <f t="shared" ca="1" si="174"/>
        <v>-99445796658102.391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-99445796658102.391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-414357486075.42664</v>
      </c>
      <c r="L4669" s="444">
        <f t="shared" ca="1" si="174"/>
        <v>-99860154144177.813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-99860154144177.813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-416083975600.74091</v>
      </c>
      <c r="L4670" s="444">
        <f t="shared" ca="1" si="174"/>
        <v>-100276238119778.55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-100276238119778.55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-417817658832.41058</v>
      </c>
      <c r="L4671" s="444">
        <f t="shared" ca="1" si="174"/>
        <v>-100694055778610.95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-100694055778610.95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-419558565744.21228</v>
      </c>
      <c r="L4672" s="444">
        <f t="shared" ca="1" si="174"/>
        <v>-101113614344355.17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-101113614344355.17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-421306726434.81323</v>
      </c>
      <c r="L4673" s="444">
        <f t="shared" ca="1" si="174"/>
        <v>-101534921070789.98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-101534921070789.98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-423062171128.29163</v>
      </c>
      <c r="L4674" s="444">
        <f t="shared" ca="1" si="174"/>
        <v>-101957983241918.28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-101957983241918.28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-424824930174.65948</v>
      </c>
      <c r="L4675" s="444">
        <f t="shared" ca="1" si="174"/>
        <v>-102382808172092.94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-102382808172092.94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-426595034050.38721</v>
      </c>
      <c r="L4676" s="444">
        <f t="shared" ca="1" si="174"/>
        <v>-102809403206143.33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-102809403206143.33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-428372513358.93054</v>
      </c>
      <c r="L4677" s="444">
        <f t="shared" ca="1" si="174"/>
        <v>-103237775719502.27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-103237775719502.27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-430157398831.25946</v>
      </c>
      <c r="L4678" s="444">
        <f t="shared" ca="1" si="174"/>
        <v>-103667933118333.53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-103667933118333.53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-431949721326.38971</v>
      </c>
      <c r="L4679" s="444">
        <f t="shared" ca="1" si="174"/>
        <v>-104099882839659.92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-104099882839659.92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-433749511831.91632</v>
      </c>
      <c r="L4680" s="444">
        <f t="shared" ca="1" si="174"/>
        <v>-104533632351491.84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-104533632351491.84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-435556801464.54932</v>
      </c>
      <c r="L4681" s="444">
        <f t="shared" ca="1" si="174"/>
        <v>-104969189152956.39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-104969189152956.39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-437371621470.65161</v>
      </c>
      <c r="L4682" s="444">
        <f t="shared" ca="1" si="174"/>
        <v>-105406560774427.05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-105406560774427.05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-439194003226.77936</v>
      </c>
      <c r="L4683" s="444">
        <f t="shared" ca="1" si="174"/>
        <v>-105845754777653.83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-105845754777653.83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-441023978240.2243</v>
      </c>
      <c r="L4684" s="444">
        <f t="shared" ca="1" si="174"/>
        <v>-106286778755894.05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-106286778755894.05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-442861578149.55853</v>
      </c>
      <c r="L4685" s="444">
        <f t="shared" ca="1" si="174"/>
        <v>-106729640334043.61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-106729640334043.61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-444706834725.1817</v>
      </c>
      <c r="L4686" s="444">
        <f t="shared" ca="1" si="174"/>
        <v>-107174347168768.8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-107174347168768.8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-446559779869.87</v>
      </c>
      <c r="L4687" s="444">
        <f t="shared" ca="1" si="174"/>
        <v>-107620906948638.67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-107620906948638.67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-448420445619.32782</v>
      </c>
      <c r="L4688" s="444">
        <f t="shared" ca="1" si="174"/>
        <v>-108069327394258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-108069327394258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-450288864142.74164</v>
      </c>
      <c r="L4689" s="444">
        <f t="shared" ca="1" si="174"/>
        <v>-108519616258400.73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-108519616258400.73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-452165067743.33636</v>
      </c>
      <c r="L4690" s="444">
        <f t="shared" ca="1" si="174"/>
        <v>-108971781326144.08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-108971781326144.08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-454049088858.93365</v>
      </c>
      <c r="L4691" s="444">
        <f t="shared" ca="1" si="174"/>
        <v>-109425830415003.02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-109425830415003.02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-455940960062.51257</v>
      </c>
      <c r="L4692" s="444">
        <f t="shared" ca="1" si="174"/>
        <v>-109881771375065.53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-109881771375065.53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-457840714062.77301</v>
      </c>
      <c r="L4693" s="444">
        <f t="shared" ca="1" si="174"/>
        <v>-110339612089128.3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-110339612089128.3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-459748383704.70129</v>
      </c>
      <c r="L4694" s="444">
        <f t="shared" ca="1" si="174"/>
        <v>-110799360472833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-110799360472833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-461664001970.13751</v>
      </c>
      <c r="L4695" s="444">
        <f t="shared" ca="1" si="174"/>
        <v>-111261024474803.14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-111261024474803.14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-463587601978.3465</v>
      </c>
      <c r="L4696" s="444">
        <f t="shared" ca="1" si="174"/>
        <v>-111724612076781.48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-111724612076781.48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-465519216986.58954</v>
      </c>
      <c r="L4697" s="444">
        <f t="shared" ca="1" si="174"/>
        <v>-112190131293768.08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-112190131293768.08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-467458880390.70032</v>
      </c>
      <c r="L4698" s="444">
        <f t="shared" ca="1" si="174"/>
        <v>-112657590174158.78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-112657590174158.78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-469406625725.66156</v>
      </c>
      <c r="L4699" s="444">
        <f t="shared" ca="1" si="174"/>
        <v>-113126996799884.44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-113126996799884.44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-471362486666.18506</v>
      </c>
      <c r="L4700" s="444">
        <f t="shared" ca="1" si="174"/>
        <v>-113598359286550.63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-113598359286550.63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-473326497027.29431</v>
      </c>
      <c r="L4701" s="444">
        <f t="shared" ca="1" si="174"/>
        <v>-114071685783577.92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-114071685783577.92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-475298690764.90802</v>
      </c>
      <c r="L4702" s="444">
        <f t="shared" ca="1" si="174"/>
        <v>-114546984474342.83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-114546984474342.83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-477279101976.42847</v>
      </c>
      <c r="L4703" s="444">
        <f t="shared" ca="1" si="174"/>
        <v>-115024263576319.25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-115024263576319.25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-479267764901.3302</v>
      </c>
      <c r="L4704" s="444">
        <f t="shared" ca="1" si="174"/>
        <v>-115503531341220.58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-115503531341220.58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-481264713921.75238</v>
      </c>
      <c r="L4705" s="444">
        <f t="shared" ca="1" si="174"/>
        <v>-115984796055142.33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-115984796055142.33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-483269983563.09302</v>
      </c>
      <c r="L4706" s="444">
        <f t="shared" ca="1" si="174"/>
        <v>-116468066038705.42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-116468066038705.42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-485283608494.60583</v>
      </c>
      <c r="L4707" s="444">
        <f t="shared" ca="1" si="174"/>
        <v>-116953349647200.03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-116953349647200.03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-487305623530.00018</v>
      </c>
      <c r="L4708" s="444">
        <f t="shared" ca="1" si="174"/>
        <v>-117440655270730.03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-117440655270730.03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-489336063628.04175</v>
      </c>
      <c r="L4709" s="444">
        <f t="shared" ca="1" si="174"/>
        <v>-117929991334358.08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-117929991334358.08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-491374963893.15863</v>
      </c>
      <c r="L4710" s="444">
        <f t="shared" ca="1" si="174"/>
        <v>-118421366298251.23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-118421366298251.23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-493422359576.04681</v>
      </c>
      <c r="L4711" s="444">
        <f t="shared" ca="1" si="174"/>
        <v>-118914788657827.28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-118914788657827.28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-495478286074.28033</v>
      </c>
      <c r="L4712" s="444">
        <f t="shared" ca="1" si="174"/>
        <v>-119410266943901.56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-119410266943901.56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-497542778932.92316</v>
      </c>
      <c r="L4713" s="444">
        <f t="shared" ca="1" si="174"/>
        <v>-119907809722834.48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-119907809722834.48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-499615873845.14368</v>
      </c>
      <c r="L4714" s="444">
        <f t="shared" ca="1" si="174"/>
        <v>-120407425596679.63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-120407425596679.63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-501697606652.83179</v>
      </c>
      <c r="L4715" s="444">
        <f t="shared" ca="1" si="174"/>
        <v>-120909123203332.45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-120909123203332.45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-503788013347.21851</v>
      </c>
      <c r="L4716" s="444">
        <f t="shared" ca="1" si="174"/>
        <v>-121412911216679.67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-121412911216679.67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-505887130069.4986</v>
      </c>
      <c r="L4717" s="444">
        <f t="shared" ca="1" si="174"/>
        <v>-121918798346749.17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-121918798346749.17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-507994993111.45496</v>
      </c>
      <c r="L4718" s="444">
        <f t="shared" ca="1" si="174"/>
        <v>-122426793339860.63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-122426793339860.63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-510111638916.08594</v>
      </c>
      <c r="L4719" s="444">
        <f t="shared" ca="1" si="174"/>
        <v>-122936904978776.72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-122936904978776.72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-512237104078.23633</v>
      </c>
      <c r="L4720" s="444">
        <f t="shared" ca="1" si="174"/>
        <v>-123449142082854.95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-123449142082854.95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-514371425345.22888</v>
      </c>
      <c r="L4721" s="444">
        <f t="shared" ca="1" si="174"/>
        <v>-123963513508200.19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-123963513508200.19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-516514639617.50073</v>
      </c>
      <c r="L4722" s="444">
        <f t="shared" ca="1" si="174"/>
        <v>-124480028147817.69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-124480028147817.69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-518666783949.24042</v>
      </c>
      <c r="L4723" s="444">
        <f t="shared" ca="1" si="174"/>
        <v>-124998694931766.92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-124998694931766.92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-520827895549.02881</v>
      </c>
      <c r="L4724" s="444">
        <f t="shared" ca="1" si="174"/>
        <v>-125519522827315.95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-125519522827315.95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-522998011780.48322</v>
      </c>
      <c r="L4725" s="444">
        <f t="shared" ca="1" si="174"/>
        <v>-126042520839096.44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-126042520839096.44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-525177170162.90179</v>
      </c>
      <c r="L4726" s="444">
        <f t="shared" ca="1" si="174"/>
        <v>-126567698009259.34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-126567698009259.34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-527365408371.91394</v>
      </c>
      <c r="L4727" s="444">
        <f t="shared" ca="1" si="174"/>
        <v>-127095063417631.25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-127095063417631.25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-529562764240.13019</v>
      </c>
      <c r="L4728" s="444">
        <f t="shared" ca="1" si="174"/>
        <v>-127624626181871.38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-127624626181871.38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-531769275757.79736</v>
      </c>
      <c r="L4729" s="444">
        <f t="shared" ca="1" si="174"/>
        <v>-128156395457629.17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-128156395457629.17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-533984981073.4549</v>
      </c>
      <c r="L4730" s="444">
        <f t="shared" ca="1" si="174"/>
        <v>-128690380438702.63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-128690380438702.63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-536209918494.59424</v>
      </c>
      <c r="L4731" s="444">
        <f t="shared" ca="1" si="174"/>
        <v>-129226590357197.22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-129226590357197.22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-538444126488.32172</v>
      </c>
      <c r="L4732" s="444">
        <f t="shared" ca="1" si="174"/>
        <v>-129765034483685.55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-129765034483685.55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-540687643682.02301</v>
      </c>
      <c r="L4733" s="444">
        <f t="shared" ca="1" si="174"/>
        <v>-130305722127367.56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-130305722127367.56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-542940508864.03149</v>
      </c>
      <c r="L4734" s="444">
        <f t="shared" ca="1" si="174"/>
        <v>-130848662636231.59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-130848662636231.59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-545202760984.29828</v>
      </c>
      <c r="L4735" s="444">
        <f t="shared" ca="1" si="174"/>
        <v>-131393865397215.89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-131393865397215.89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-547474439155.06622</v>
      </c>
      <c r="L4736" s="444">
        <f t="shared" ca="1" si="174"/>
        <v>-131941339836370.95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-131941339836370.95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-549755582651.54565</v>
      </c>
      <c r="L4737" s="444">
        <f t="shared" ca="1" si="174"/>
        <v>-132491095419022.5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-132491095419022.5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-552046230912.59375</v>
      </c>
      <c r="L4738" s="444">
        <f t="shared" ca="1" si="174"/>
        <v>-133043141649935.09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-133043141649935.09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-554346423541.39624</v>
      </c>
      <c r="L4739" s="444">
        <f t="shared" ca="1" si="174"/>
        <v>-133597488073476.48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-133597488073476.48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-556656200306.15198</v>
      </c>
      <c r="L4740" s="444">
        <f t="shared" ca="1" si="174"/>
        <v>-134154144273782.64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-134154144273782.64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-558975601140.76099</v>
      </c>
      <c r="L4741" s="444">
        <f t="shared" ca="1" si="174"/>
        <v>-134713119874923.41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-134713119874923.41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-561304666145.51428</v>
      </c>
      <c r="L4742" s="444">
        <f t="shared" ca="1" si="174"/>
        <v>-135274424541068.92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-135274424541068.92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-563643435587.78711</v>
      </c>
      <c r="L4743" s="444">
        <f t="shared" ca="1" si="174"/>
        <v>-135838067976656.7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-135838067976656.7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-565991949902.73621</v>
      </c>
      <c r="L4744" s="444">
        <f t="shared" ca="1" si="174"/>
        <v>-136404059926559.44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-136404059926559.44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-568350249693.99768</v>
      </c>
      <c r="L4745" s="444">
        <f t="shared" ca="1" si="174"/>
        <v>-136972410176253.44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-136972410176253.44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-570718375734.3894</v>
      </c>
      <c r="L4746" s="444">
        <f t="shared" ca="1" si="174"/>
        <v>-137543128551987.83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-137543128551987.83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-573096368966.61597</v>
      </c>
      <c r="L4747" s="444">
        <f t="shared" ca="1" si="174"/>
        <v>-138116224920954.44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-138116224920954.44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-575484270503.97681</v>
      </c>
      <c r="L4748" s="444">
        <f t="shared" ca="1" si="174"/>
        <v>-138691709191458.42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-138691709191458.42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-577882121631.07678</v>
      </c>
      <c r="L4749" s="444">
        <f t="shared" ca="1" si="174"/>
        <v>-139269591313089.5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-139269591313089.5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-580289963804.53955</v>
      </c>
      <c r="L4750" s="444">
        <f t="shared" ca="1" si="174"/>
        <v>-139849881276894.05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-139849881276894.05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-582707838653.72522</v>
      </c>
      <c r="L4751" s="444">
        <f t="shared" ca="1" si="174"/>
        <v>-140432589115547.77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-140432589115547.77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-585135787981.44897</v>
      </c>
      <c r="L4752" s="444">
        <f t="shared" ca="1" si="174"/>
        <v>-141017724903529.22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-141017724903529.22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-587573853764.70508</v>
      </c>
      <c r="L4753" s="444">
        <f t="shared" ca="1" si="174"/>
        <v>-141605298757293.94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-141605298757293.94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-590022078155.39136</v>
      </c>
      <c r="L4754" s="444">
        <f t="shared" ca="1" si="174"/>
        <v>-142195320835449.34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-142195320835449.34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-592480503481.03894</v>
      </c>
      <c r="L4755" s="444">
        <f t="shared" ca="1" si="174"/>
        <v>-142787801338930.38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-142787801338930.38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-594949172245.54321</v>
      </c>
      <c r="L4756" s="444">
        <f t="shared" ca="1" si="174"/>
        <v>-143382750511175.91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-143382750511175.91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-597428127129.89966</v>
      </c>
      <c r="L4757" s="444">
        <f t="shared" ca="1" si="174"/>
        <v>-143980178638305.81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-143980178638305.81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-599917410992.94092</v>
      </c>
      <c r="L4758" s="444">
        <f t="shared" ca="1" si="174"/>
        <v>-144580096049298.75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-144580096049298.75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-602417066872.07813</v>
      </c>
      <c r="L4759" s="444">
        <f t="shared" ca="1" si="174"/>
        <v>-145182513116170.81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-145182513116170.81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-604927137984.04504</v>
      </c>
      <c r="L4760" s="444">
        <f t="shared" ca="1" si="174"/>
        <v>-145787440254154.84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-145787440254154.84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-607447667725.64514</v>
      </c>
      <c r="L4761" s="444">
        <f t="shared" ca="1" si="174"/>
        <v>-146394887921880.5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-146394887921880.5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-609978699674.50208</v>
      </c>
      <c r="L4762" s="444">
        <f t="shared" ca="1" si="174"/>
        <v>-147004866621555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-147004866621555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-612520277589.8125</v>
      </c>
      <c r="L4763" s="444">
        <f t="shared" ca="1" si="174"/>
        <v>-147617386899144.81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-147617386899144.81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-615072445413.10339</v>
      </c>
      <c r="L4764" s="444">
        <f t="shared" ca="1" si="174"/>
        <v>-148232459344557.91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-148232459344557.91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-617635247268.99121</v>
      </c>
      <c r="L4765" s="444">
        <f t="shared" ca="1" si="174"/>
        <v>-148850094591826.91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-148850094591826.91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-620208727465.94543</v>
      </c>
      <c r="L4766" s="444">
        <f t="shared" ca="1" si="174"/>
        <v>-149470303319292.84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-149470303319292.84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-622792930497.05347</v>
      </c>
      <c r="L4767" s="444">
        <f t="shared" ca="1" si="174"/>
        <v>-150093096249789.91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-150093096249789.91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-625387901040.79126</v>
      </c>
      <c r="L4768" s="444">
        <f t="shared" ca="1" si="174"/>
        <v>-150718484150830.69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-150718484150830.69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-627993683961.79456</v>
      </c>
      <c r="L4769" s="444">
        <f t="shared" ca="1" si="174"/>
        <v>-151346477834792.47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-151346477834792.47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-630610324311.63525</v>
      </c>
      <c r="L4770" s="444">
        <f t="shared" ca="1" si="174"/>
        <v>-151977088159104.09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-151977088159104.09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-633237867329.60034</v>
      </c>
      <c r="L4771" s="444">
        <f t="shared" ca="1" si="174"/>
        <v>-152610326026433.69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-152610326026433.69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-635876358443.47363</v>
      </c>
      <c r="L4772" s="444">
        <f t="shared" ca="1" si="174"/>
        <v>-153246202384877.16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-153246202384877.16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-638525843270.32153</v>
      </c>
      <c r="L4773" s="444">
        <f t="shared" ca="1" si="174"/>
        <v>-153884728228147.47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-153884728228147.47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-641186367617.28113</v>
      </c>
      <c r="L4774" s="444">
        <f t="shared" ca="1" si="174"/>
        <v>-154525914595764.75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-154525914595764.75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-643857977482.35315</v>
      </c>
      <c r="L4775" s="444">
        <f t="shared" ca="1" si="174"/>
        <v>-155169772573247.09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-155169772573247.09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-646540719055.19617</v>
      </c>
      <c r="L4776" s="444">
        <f t="shared" ca="1" si="174"/>
        <v>-155816313292302.28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-155816313292302.28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-649234638717.92615</v>
      </c>
      <c r="L4777" s="444">
        <f t="shared" ca="1" si="174"/>
        <v>-156465547931020.22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-156465547931020.22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-651939783045.9176</v>
      </c>
      <c r="L4778" s="444">
        <f t="shared" ca="1" si="174"/>
        <v>-157117487714066.13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-157117487714066.13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-654656198808.60889</v>
      </c>
      <c r="L4779" s="444">
        <f t="shared" ca="1" si="174"/>
        <v>-157772143912874.72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-157772143912874.72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-657383932970.31128</v>
      </c>
      <c r="L4780" s="444">
        <f t="shared" ca="1" si="174"/>
        <v>-158429527845845.03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-158429527845845.03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-660123032691.021</v>
      </c>
      <c r="L4781" s="444">
        <f t="shared" ca="1" si="174"/>
        <v>-159089650878536.06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-159089650878536.06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-662873545327.23364</v>
      </c>
      <c r="L4782" s="444">
        <f t="shared" ca="1" si="174"/>
        <v>-159752524423863.28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-159752524423863.28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-665635518432.76367</v>
      </c>
      <c r="L4783" s="444">
        <f t="shared" ca="1" si="174"/>
        <v>-160418159942296.03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-160418159942296.03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-668408999759.56677</v>
      </c>
      <c r="L4784" s="444">
        <f t="shared" ca="1" si="174"/>
        <v>-161086568942055.59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-161086568942055.59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-671194037258.56494</v>
      </c>
      <c r="L4785" s="444">
        <f t="shared" ca="1" si="174"/>
        <v>-161757762979314.16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-161757762979314.16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-673990679080.47559</v>
      </c>
      <c r="L4786" s="444">
        <f t="shared" ca="1" si="174"/>
        <v>-162431753658394.63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-162431753658394.63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-676798973576.64429</v>
      </c>
      <c r="L4787" s="444">
        <f t="shared" ca="1" si="174"/>
        <v>-163108552631971.28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-163108552631971.28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-679618969299.88037</v>
      </c>
      <c r="L4788" s="444">
        <f t="shared" ca="1" si="174"/>
        <v>-163788171601271.16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-163788171601271.16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-682450715005.29651</v>
      </c>
      <c r="L4789" s="444">
        <f t="shared" ca="1" si="174"/>
        <v>-164470622316276.44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-164470622316276.44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-685294259651.15186</v>
      </c>
      <c r="L4790" s="444">
        <f t="shared" ca="1" si="174"/>
        <v>-165155916575927.59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-165155916575927.59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-688149652399.69824</v>
      </c>
      <c r="L4791" s="444">
        <f t="shared" ca="1" si="174"/>
        <v>-165844066228327.28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-165844066228327.28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-691016942618.03027</v>
      </c>
      <c r="L4792" s="444">
        <f t="shared" ca="1" si="174"/>
        <v>-166535083170945.31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-166535083170945.31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-693896179878.93884</v>
      </c>
      <c r="L4793" s="444">
        <f t="shared" ca="1" si="174"/>
        <v>-167228979350824.25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-167228979350824.25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-696787413961.7677</v>
      </c>
      <c r="L4794" s="444">
        <f t="shared" ca="1" si="174"/>
        <v>-167925766764786.03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-167925766764786.03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-699690694853.27515</v>
      </c>
      <c r="L4795" s="444">
        <f t="shared" ca="1" si="174"/>
        <v>-168625457459639.31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-168625457459639.31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-702606072748.49707</v>
      </c>
      <c r="L4796" s="444">
        <f t="shared" ca="1" si="174"/>
        <v>-169328063532387.81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-169328063532387.81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-705533598051.61584</v>
      </c>
      <c r="L4797" s="444">
        <f t="shared" ca="1" si="174"/>
        <v>-170033597130439.44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-170033597130439.44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-708473321376.83093</v>
      </c>
      <c r="L4798" s="444">
        <f t="shared" ca="1" si="174"/>
        <v>-170742070451816.28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-170742070451816.28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-711425293549.2345</v>
      </c>
      <c r="L4799" s="444">
        <f t="shared" ca="1" si="174"/>
        <v>-171453495745365.53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-171453495745365.53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-714389565605.6897</v>
      </c>
      <c r="L4800" s="444">
        <f t="shared" ca="1" si="174"/>
        <v>-172167885310971.22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-172167885310971.22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-717366188795.71338</v>
      </c>
      <c r="L4801" s="444">
        <f t="shared" ca="1" si="174"/>
        <v>-172885251499766.94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-172885251499766.94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-720355214582.36218</v>
      </c>
      <c r="L4802" s="444">
        <f t="shared" ca="1" si="174"/>
        <v>-173605606714349.31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-173605606714349.31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-723356694643.12207</v>
      </c>
      <c r="L4803" s="444">
        <f t="shared" ca="1" si="174"/>
        <v>-174328963408992.44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-174328963408992.44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-726370680870.80176</v>
      </c>
      <c r="L4804" s="444">
        <f t="shared" ca="1" si="174"/>
        <v>-175055334089863.25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-175055334089863.25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-729397225374.43018</v>
      </c>
      <c r="L4805" s="444">
        <f t="shared" ca="1" si="174"/>
        <v>-175784731315237.69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-175784731315237.69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-732436380480.15698</v>
      </c>
      <c r="L4806" s="444">
        <f t="shared" ca="1" si="174"/>
        <v>-176517167695717.84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-176517167695717.84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-735488198732.15771</v>
      </c>
      <c r="L4807" s="444">
        <f t="shared" ca="1" si="174"/>
        <v>-177252655894450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-177252655894450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-738552732893.54163</v>
      </c>
      <c r="L4808" s="444">
        <f t="shared" ca="1" si="174"/>
        <v>-177991208627343.53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-177991208627343.53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-741630035947.26465</v>
      </c>
      <c r="L4809" s="444">
        <f t="shared" ca="1" si="174"/>
        <v>-178732838663290.78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-178732838663290.78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-744720161097.04492</v>
      </c>
      <c r="L4810" s="444">
        <f t="shared" ca="1" si="174"/>
        <v>-179477558824387.81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-179477558824387.81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-747823161768.28259</v>
      </c>
      <c r="L4811" s="444">
        <f t="shared" ca="1" si="174"/>
        <v>-180225381986156.09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-180225381986156.09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-750939091608.98376</v>
      </c>
      <c r="L4812" s="444">
        <f t="shared" ca="1" si="174"/>
        <v>-180976321077765.06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-180976321077765.06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-754068004490.68774</v>
      </c>
      <c r="L4813" s="444">
        <f t="shared" ca="1" si="174"/>
        <v>-181730389082255.75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-181730389082255.75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-757209954509.39893</v>
      </c>
      <c r="L4814" s="444">
        <f t="shared" ca="1" si="174"/>
        <v>-182487599036765.16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-182487599036765.16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-760364995986.52148</v>
      </c>
      <c r="L4815" s="444">
        <f t="shared" ca="1" si="174"/>
        <v>-183247964032751.69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-183247964032751.69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-763533183469.79871</v>
      </c>
      <c r="L4816" s="444">
        <f t="shared" ca="1" si="174"/>
        <v>-184011497216221.5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-184011497216221.5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-766714571734.25623</v>
      </c>
      <c r="L4817" s="444">
        <f t="shared" ca="1" si="174"/>
        <v>-184778211787955.75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-184778211787955.75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-769909215783.14893</v>
      </c>
      <c r="L4818" s="444">
        <f t="shared" ca="1" si="174"/>
        <v>-185548121003738.91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-185548121003738.91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-773117170848.91211</v>
      </c>
      <c r="L4819" s="444">
        <f t="shared" ca="1" si="174"/>
        <v>-186321238174587.81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-186321238174587.81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-776338492394.11584</v>
      </c>
      <c r="L4820" s="444">
        <f t="shared" ca="1" si="174"/>
        <v>-187097576666981.94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-187097576666981.94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-779573236112.42468</v>
      </c>
      <c r="L4821" s="444">
        <f t="shared" ca="1" si="174"/>
        <v>-187877149903094.38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-187877149903094.38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-782821457929.55994</v>
      </c>
      <c r="L4822" s="444">
        <f t="shared" ca="1" si="174"/>
        <v>-188659971361023.94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-188659971361023.94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-786083214004.26636</v>
      </c>
      <c r="L4823" s="444">
        <f t="shared" ca="1" si="174"/>
        <v>-189446054575028.22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-189446054575028.22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-789358560729.28418</v>
      </c>
      <c r="L4824" s="444">
        <f t="shared" ca="1" si="174"/>
        <v>-190235413135757.5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-190235413135757.5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-792647554732.32288</v>
      </c>
      <c r="L4825" s="444">
        <f t="shared" ca="1" si="174"/>
        <v>-191028060690489.81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-191028060690489.81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-795950252877.04089</v>
      </c>
      <c r="L4826" s="444">
        <f t="shared" ca="1" si="174"/>
        <v>-191824010943366.84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-191824010943366.84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-799266712264.02856</v>
      </c>
      <c r="L4827" s="444">
        <f t="shared" ca="1" si="174"/>
        <v>-192623277655630.88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-192623277655630.88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-802596990231.79529</v>
      </c>
      <c r="L4828" s="444">
        <f t="shared" ca="1" si="174"/>
        <v>-193425874645862.66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-193425874645862.66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-805941144357.76111</v>
      </c>
      <c r="L4829" s="444">
        <f t="shared" ca="1" si="174"/>
        <v>-194231815790220.41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-194231815790220.41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-809299232459.25171</v>
      </c>
      <c r="L4830" s="444">
        <f t="shared" ca="1" si="174"/>
        <v>-195041115022679.66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-195041115022679.66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-812671312594.49854</v>
      </c>
      <c r="L4831" s="444">
        <f t="shared" ca="1" si="174"/>
        <v>-195853786335274.16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-195853786335274.16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-816057443063.64233</v>
      </c>
      <c r="L4832" s="444">
        <f t="shared" ca="1" si="174"/>
        <v>-196669843778337.81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-196669843778337.81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-819457682409.74084</v>
      </c>
      <c r="L4833" s="444">
        <f t="shared" ca="1" si="174"/>
        <v>-197489301460747.56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-197489301460747.56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-822872089419.78149</v>
      </c>
      <c r="L4834" s="444">
        <f t="shared" ca="1" si="174"/>
        <v>-198312173550167.34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-198312173550167.34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-826300723125.69727</v>
      </c>
      <c r="L4835" s="444">
        <f t="shared" ca="1" si="174"/>
        <v>-199138474273293.03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-199138474273293.03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-829743642805.38757</v>
      </c>
      <c r="L4836" s="444">
        <f t="shared" ca="1" si="174"/>
        <v>-199968217916098.41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-199968217916098.41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-833200907983.74341</v>
      </c>
      <c r="L4837" s="444">
        <f t="shared" ca="1" si="174"/>
        <v>-200801418824082.16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-200801418824082.16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-836672578433.67566</v>
      </c>
      <c r="L4838" s="444">
        <f t="shared" ca="1" si="174"/>
        <v>-201638091402515.84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-201638091402515.84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-840158714177.14929</v>
      </c>
      <c r="L4839" s="444">
        <f t="shared" ca="1" si="174"/>
        <v>-202478250116693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-202478250116693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-843659375486.22083</v>
      </c>
      <c r="L4840" s="444">
        <f t="shared" ca="1" si="174"/>
        <v>-203321909492179.22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-203321909492179.22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-847174622884.08008</v>
      </c>
      <c r="L4841" s="444">
        <f t="shared" ca="1" si="174"/>
        <v>-204169084115063.31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-204169084115063.31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-850704517146.09717</v>
      </c>
      <c r="L4842" s="444">
        <f t="shared" ca="1" si="174"/>
        <v>-205019788632209.41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-205019788632209.41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-854249119300.87256</v>
      </c>
      <c r="L4843" s="444">
        <f t="shared" ca="1" si="174"/>
        <v>-205874037751510.28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-205874037751510.28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-857808490631.29285</v>
      </c>
      <c r="L4844" s="444">
        <f t="shared" ca="1" si="174"/>
        <v>-206731846242141.56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-206731846242141.56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-861382692675.58984</v>
      </c>
      <c r="L4845" s="444">
        <f t="shared" ca="1" si="174"/>
        <v>-207593228934817.16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-207593228934817.16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-864971787228.40479</v>
      </c>
      <c r="L4846" s="444">
        <f t="shared" ca="1" si="174"/>
        <v>-208458200722045.56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-208458200722045.56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-868575836341.85645</v>
      </c>
      <c r="L4847" s="444">
        <f t="shared" ca="1" si="174"/>
        <v>-209326776558387.41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-209326776558387.41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-872194902326.61414</v>
      </c>
      <c r="L4848" s="444">
        <f t="shared" ca="1" si="174"/>
        <v>-210198971460714.03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-210198971460714.03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-875829047752.9751</v>
      </c>
      <c r="L4849" s="444">
        <f t="shared" ca="1" si="174"/>
        <v>-211074800508467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-211074800508467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-879478335451.9458</v>
      </c>
      <c r="L4850" s="444">
        <f t="shared" ca="1" si="174"/>
        <v>-211954278843918.94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-211954278843918.94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-883142828516.32886</v>
      </c>
      <c r="L4851" s="444">
        <f t="shared" ca="1" si="174"/>
        <v>-212837421672435.28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-212837421672435.28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-886822590301.8136</v>
      </c>
      <c r="L4852" s="444">
        <f t="shared" ca="1" si="174"/>
        <v>-213724244262737.09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-213724244262737.09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-890517684428.07117</v>
      </c>
      <c r="L4853" s="444">
        <f t="shared" ref="L4853:L5107" ca="1" si="179">I4853-J4853+K4853</f>
        <v>-214614761947165.16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-214614761947165.16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-894228174779.85486</v>
      </c>
      <c r="L4854" s="444">
        <f t="shared" ca="1" si="179"/>
        <v>-215508990121945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-215508990121945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-897954125508.10413</v>
      </c>
      <c r="L4855" s="444">
        <f t="shared" ca="1" si="179"/>
        <v>-216406944247453.09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-216406944247453.09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-901695601031.05457</v>
      </c>
      <c r="L4856" s="444">
        <f t="shared" ca="1" si="179"/>
        <v>-217308639848484.16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-217308639848484.16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-905452666035.35059</v>
      </c>
      <c r="L4857" s="444">
        <f t="shared" ca="1" si="179"/>
        <v>-218214092514519.5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-218214092514519.5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-909225385477.16455</v>
      </c>
      <c r="L4858" s="444">
        <f t="shared" ca="1" si="179"/>
        <v>-219123317899996.66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-219123317899996.66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-913013824583.31934</v>
      </c>
      <c r="L4859" s="444">
        <f t="shared" ca="1" si="179"/>
        <v>-220036331724579.97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-220036331724579.97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-916818048852.4165</v>
      </c>
      <c r="L4860" s="444">
        <f t="shared" ca="1" si="179"/>
        <v>-220953149773432.38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-220953149773432.38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-920638124055.96826</v>
      </c>
      <c r="L4861" s="444">
        <f t="shared" ca="1" si="179"/>
        <v>-221873787897488.34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-221873787897488.34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-924474116239.53467</v>
      </c>
      <c r="L4862" s="444">
        <f t="shared" ca="1" si="179"/>
        <v>-222798262013727.88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-222798262013727.88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-928326091723.86609</v>
      </c>
      <c r="L4863" s="444">
        <f t="shared" ca="1" si="179"/>
        <v>-223726588105451.75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-223726588105451.75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-932194117106.04883</v>
      </c>
      <c r="L4864" s="444">
        <f t="shared" ca="1" si="179"/>
        <v>-224658782222557.81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-224658782222557.81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-936078259260.65759</v>
      </c>
      <c r="L4865" s="444">
        <f t="shared" ca="1" si="179"/>
        <v>-225594860481818.47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-225594860481818.47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-939978585340.91028</v>
      </c>
      <c r="L4866" s="444">
        <f t="shared" ca="1" si="179"/>
        <v>-226534839067159.38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-226534839067159.38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-943895162779.83069</v>
      </c>
      <c r="L4867" s="444">
        <f t="shared" ca="1" si="179"/>
        <v>-227478734229939.22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-227478734229939.22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-947828059291.41345</v>
      </c>
      <c r="L4868" s="444">
        <f t="shared" ca="1" si="179"/>
        <v>-228426562289230.63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-228426562289230.63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-951777342871.79431</v>
      </c>
      <c r="L4869" s="444">
        <f t="shared" ca="1" si="179"/>
        <v>-229378339632102.41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-229378339632102.41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-955743081800.42651</v>
      </c>
      <c r="L4870" s="444">
        <f t="shared" ca="1" si="179"/>
        <v>-230334082713902.84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-230334082713902.84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-959725344641.26196</v>
      </c>
      <c r="L4871" s="444">
        <f t="shared" ca="1" si="179"/>
        <v>-231293808058544.09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-231293808058544.09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-963724200243.93372</v>
      </c>
      <c r="L4872" s="444">
        <f t="shared" ca="1" si="179"/>
        <v>-232257532258788.03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-232257532258788.03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-967739717744.95007</v>
      </c>
      <c r="L4873" s="444">
        <f t="shared" ca="1" si="179"/>
        <v>-233225271976532.97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-233225271976532.97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-971771966568.88721</v>
      </c>
      <c r="L4874" s="444">
        <f t="shared" ca="1" si="179"/>
        <v>-234197043943101.84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-234197043943101.84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-975821016429.59119</v>
      </c>
      <c r="L4875" s="444">
        <f t="shared" ca="1" si="179"/>
        <v>-235172864959531.44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-235172864959531.44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-979886937331.38086</v>
      </c>
      <c r="L4876" s="444">
        <f t="shared" ca="1" si="179"/>
        <v>-236152751896862.81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-236152751896862.81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-983969799570.26172</v>
      </c>
      <c r="L4877" s="444">
        <f t="shared" ca="1" si="179"/>
        <v>-237136721696433.06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-237136721696433.06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-988069673735.1377</v>
      </c>
      <c r="L4878" s="444">
        <f t="shared" ca="1" si="179"/>
        <v>-238124791370168.19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-238124791370168.19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-992186630709.03406</v>
      </c>
      <c r="L4879" s="444">
        <f t="shared" ca="1" si="179"/>
        <v>-239116978000877.22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-239116978000877.22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-996320741670.32178</v>
      </c>
      <c r="L4880" s="444">
        <f t="shared" ca="1" si="179"/>
        <v>-240113298742547.53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-240113298742547.53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-1000472078093.948</v>
      </c>
      <c r="L4881" s="444">
        <f t="shared" ca="1" si="179"/>
        <v>-241113770820641.47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-241113770820641.47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-1004640711752.6726</v>
      </c>
      <c r="L4882" s="444">
        <f t="shared" ca="1" si="179"/>
        <v>-242118411532394.16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-242118411532394.16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-1008826714718.3088</v>
      </c>
      <c r="L4883" s="444">
        <f t="shared" ca="1" si="179"/>
        <v>-243127238247112.47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-243127238247112.47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-1013030159362.9688</v>
      </c>
      <c r="L4884" s="444">
        <f t="shared" ca="1" si="179"/>
        <v>-244140268406475.44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-244140268406475.44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-1017251118360.3142</v>
      </c>
      <c r="L4885" s="444">
        <f t="shared" ca="1" si="179"/>
        <v>-245157519524835.75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-245157519524835.75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-1021489664686.8156</v>
      </c>
      <c r="L4886" s="444">
        <f t="shared" ca="1" si="179"/>
        <v>-246179009189522.56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-246179009189522.56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-1025745871623.0105</v>
      </c>
      <c r="L4887" s="444">
        <f t="shared" ca="1" si="179"/>
        <v>-247204755061145.56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-247204755061145.56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-1030019812754.7732</v>
      </c>
      <c r="L4888" s="444">
        <f t="shared" ca="1" si="179"/>
        <v>-248234774873900.34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-248234774873900.34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-1034311561974.5847</v>
      </c>
      <c r="L4889" s="444">
        <f t="shared" ca="1" si="179"/>
        <v>-249269086435874.94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-249269086435874.94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-1038621193482.8124</v>
      </c>
      <c r="L4890" s="444">
        <f t="shared" ca="1" si="179"/>
        <v>-250307707629357.75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-250307707629357.75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-1042948781788.9907</v>
      </c>
      <c r="L4891" s="444">
        <f t="shared" ca="1" si="179"/>
        <v>-251350656411146.75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-251350656411146.75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-1047294401713.1115</v>
      </c>
      <c r="L4892" s="444">
        <f t="shared" ca="1" si="179"/>
        <v>-252397950812859.88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-252397950812859.88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-1051658128386.9161</v>
      </c>
      <c r="L4893" s="444">
        <f t="shared" ca="1" si="179"/>
        <v>-253449608941246.78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-253449608941246.78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-1056040037255.1949</v>
      </c>
      <c r="L4894" s="444">
        <f t="shared" ca="1" si="179"/>
        <v>-254505648978501.97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-254505648978501.97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-1060440204077.0917</v>
      </c>
      <c r="L4895" s="444">
        <f t="shared" ca="1" si="179"/>
        <v>-255566089182579.06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-255566089182579.06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-1064858704927.4127</v>
      </c>
      <c r="L4896" s="444">
        <f t="shared" ca="1" si="179"/>
        <v>-256630947887506.47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-256630947887506.47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-1069295616197.9436</v>
      </c>
      <c r="L4897" s="444">
        <f t="shared" ca="1" si="179"/>
        <v>-257700243503704.41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-257700243503704.41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-1073751014598.7683</v>
      </c>
      <c r="L4898" s="444">
        <f t="shared" ca="1" si="179"/>
        <v>-258773994518303.19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-258773994518303.19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-1078224977159.5966</v>
      </c>
      <c r="L4899" s="444">
        <f t="shared" ca="1" si="179"/>
        <v>-259852219495462.78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-259852219495462.78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-1082717581231.0947</v>
      </c>
      <c r="L4900" s="444">
        <f t="shared" ca="1" si="179"/>
        <v>-260934937076693.88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-260934937076693.88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-1087228904486.2245</v>
      </c>
      <c r="L4901" s="444">
        <f t="shared" ca="1" si="179"/>
        <v>-262022165981180.09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-262022165981180.09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-1091759024921.5837</v>
      </c>
      <c r="L4902" s="444">
        <f t="shared" ca="1" si="179"/>
        <v>-263113925006101.69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-263113925006101.69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-1096308020858.7572</v>
      </c>
      <c r="L4903" s="444">
        <f t="shared" ca="1" si="179"/>
        <v>-264210233026960.44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-264210233026960.44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-1100875970945.6685</v>
      </c>
      <c r="L4904" s="444">
        <f t="shared" ca="1" si="179"/>
        <v>-265311108997906.09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-265311108997906.09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-1105462954157.9421</v>
      </c>
      <c r="L4905" s="444">
        <f t="shared" ca="1" si="179"/>
        <v>-266416571952064.03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-266416571952064.03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-1110069049800.2666</v>
      </c>
      <c r="L4906" s="444">
        <f t="shared" ca="1" si="179"/>
        <v>-267526641001864.31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-267526641001864.31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-1114694337507.7681</v>
      </c>
      <c r="L4907" s="444">
        <f t="shared" ca="1" si="179"/>
        <v>-268641335339372.09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-268641335339372.09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-1119338897247.3838</v>
      </c>
      <c r="L4908" s="444">
        <f t="shared" ca="1" si="179"/>
        <v>-269760674236619.47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-269760674236619.47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-1124002809319.2478</v>
      </c>
      <c r="L4909" s="444">
        <f t="shared" ca="1" si="179"/>
        <v>-270884677045938.72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-270884677045938.72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-1128686154358.0779</v>
      </c>
      <c r="L4910" s="444">
        <f t="shared" ca="1" si="179"/>
        <v>-272013363200296.78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-272013363200296.78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-1133389013334.5698</v>
      </c>
      <c r="L4911" s="444">
        <f t="shared" ca="1" si="179"/>
        <v>-273146752213631.34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-273146752213631.34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-1138111467556.7974</v>
      </c>
      <c r="L4912" s="444">
        <f t="shared" ca="1" si="179"/>
        <v>-274284863681188.16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-274284863681188.16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-1142853598671.6172</v>
      </c>
      <c r="L4913" s="444">
        <f t="shared" ca="1" si="179"/>
        <v>-275427717279859.78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-275427717279859.78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-1147615488666.0825</v>
      </c>
      <c r="L4914" s="444">
        <f t="shared" ca="1" si="179"/>
        <v>-276575332768525.88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-276575332768525.88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-1152397219868.8579</v>
      </c>
      <c r="L4915" s="444">
        <f t="shared" ca="1" si="179"/>
        <v>-277727729988394.72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-277727729988394.72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-1157198874951.6445</v>
      </c>
      <c r="L4916" s="444">
        <f t="shared" ca="1" si="179"/>
        <v>-278884928863346.38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-278884928863346.38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-1162020536930.6099</v>
      </c>
      <c r="L4917" s="444">
        <f t="shared" ca="1" si="179"/>
        <v>-280046949400277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-280046949400277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-1166862289167.8208</v>
      </c>
      <c r="L4918" s="444">
        <f t="shared" ca="1" si="179"/>
        <v>-281213811689444.81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-281213811689444.81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-1171724215372.6868</v>
      </c>
      <c r="L4919" s="444">
        <f t="shared" ca="1" si="179"/>
        <v>-282385535904817.5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-282385535904817.5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-1176606399603.4063</v>
      </c>
      <c r="L4920" s="444">
        <f t="shared" ca="1" si="179"/>
        <v>-283562142304420.88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-283562142304420.88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-1181508926268.4204</v>
      </c>
      <c r="L4921" s="444">
        <f t="shared" ca="1" si="179"/>
        <v>-284743651230689.31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-284743651230689.31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-1186431880127.8721</v>
      </c>
      <c r="L4922" s="444">
        <f t="shared" ca="1" si="179"/>
        <v>-285930083110817.19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-285930083110817.19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-1191375346295.0715</v>
      </c>
      <c r="L4923" s="444">
        <f t="shared" ca="1" si="179"/>
        <v>-287121458457112.25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-287121458457112.25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-1196339410237.9678</v>
      </c>
      <c r="L4924" s="444">
        <f t="shared" ca="1" si="179"/>
        <v>-288317797867350.19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-288317797867350.19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-1201324157780.6257</v>
      </c>
      <c r="L4925" s="444">
        <f t="shared" ca="1" si="179"/>
        <v>-289519122025130.81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-289519122025130.81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-1206329675104.7117</v>
      </c>
      <c r="L4926" s="444">
        <f t="shared" ca="1" si="179"/>
        <v>-290725451700235.5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-290725451700235.5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-1211356048750.9812</v>
      </c>
      <c r="L4927" s="444">
        <f t="shared" ca="1" si="179"/>
        <v>-291936807748986.5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-291936807748986.5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-1216403365620.7771</v>
      </c>
      <c r="L4928" s="444">
        <f t="shared" ca="1" si="179"/>
        <v>-293153211114607.25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-293153211114607.25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-1221471712977.5303</v>
      </c>
      <c r="L4929" s="444">
        <f t="shared" ca="1" si="179"/>
        <v>-294374682827584.75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-294374682827584.75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-1226561178448.2698</v>
      </c>
      <c r="L4930" s="444">
        <f t="shared" ca="1" si="179"/>
        <v>-295601244006033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-295601244006033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-1231671850025.1375</v>
      </c>
      <c r="L4931" s="444">
        <f t="shared" ca="1" si="179"/>
        <v>-296832915856058.13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-296832915856058.13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-1236803816066.9089</v>
      </c>
      <c r="L4932" s="444">
        <f t="shared" ca="1" si="179"/>
        <v>-298069719672125.06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-298069719672125.06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-1241957165300.521</v>
      </c>
      <c r="L4933" s="444">
        <f t="shared" ca="1" si="179"/>
        <v>-299311676837425.56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-299311676837425.56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-1247131986822.6064</v>
      </c>
      <c r="L4934" s="444">
        <f t="shared" ca="1" si="179"/>
        <v>-300558808824248.19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-300558808824248.19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-1252328370101.0342</v>
      </c>
      <c r="L4935" s="444">
        <f t="shared" ca="1" si="179"/>
        <v>-301811137194349.25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-301811137194349.25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-1257546404976.4551</v>
      </c>
      <c r="L4936" s="444">
        <f t="shared" ca="1" si="179"/>
        <v>-303068683599325.69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-303068683599325.69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-1262786181663.8569</v>
      </c>
      <c r="L4937" s="444">
        <f t="shared" ca="1" si="179"/>
        <v>-304331469780989.56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-304331469780989.56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-1268047790754.123</v>
      </c>
      <c r="L4938" s="444">
        <f t="shared" ca="1" si="179"/>
        <v>-305599517571743.69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-305599517571743.69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-1273331323215.5986</v>
      </c>
      <c r="L4939" s="444">
        <f t="shared" ca="1" si="179"/>
        <v>-306872848894959.31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-306872848894959.31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-1278636870395.6638</v>
      </c>
      <c r="L4940" s="444">
        <f t="shared" ca="1" si="179"/>
        <v>-308151485765355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-308151485765355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-1283964524022.3125</v>
      </c>
      <c r="L4941" s="444">
        <f t="shared" ca="1" si="179"/>
        <v>-309435450289377.31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-309435450289377.31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-1289314376205.7388</v>
      </c>
      <c r="L4942" s="444">
        <f t="shared" ca="1" si="179"/>
        <v>-310724764665583.06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-310724764665583.06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-1294686519439.9294</v>
      </c>
      <c r="L4943" s="444">
        <f t="shared" ca="1" si="179"/>
        <v>-312019451185023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-312019451185023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-1300081046604.2625</v>
      </c>
      <c r="L4944" s="444">
        <f t="shared" ca="1" si="179"/>
        <v>-313319532231627.25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-313319532231627.25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-1305498050965.1135</v>
      </c>
      <c r="L4945" s="444">
        <f t="shared" ca="1" si="179"/>
        <v>-314625030282592.38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-314625030282592.38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-1310937626177.4683</v>
      </c>
      <c r="L4946" s="444">
        <f t="shared" ca="1" si="179"/>
        <v>-315935967908769.81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-315935967908769.81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-1316399866286.5408</v>
      </c>
      <c r="L4947" s="444">
        <f t="shared" ca="1" si="179"/>
        <v>-317252367775056.38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-317252367775056.38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-1321884865729.4016</v>
      </c>
      <c r="L4948" s="444">
        <f t="shared" ca="1" si="179"/>
        <v>-318574252640785.75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-318574252640785.75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-1327392719336.6072</v>
      </c>
      <c r="L4949" s="444">
        <f t="shared" ca="1" si="179"/>
        <v>-319901645360122.38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-319901645360122.38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-1332923522333.8433</v>
      </c>
      <c r="L4950" s="444">
        <f t="shared" ca="1" si="179"/>
        <v>-321234568882456.19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-321234568882456.19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-1338477370343.5674</v>
      </c>
      <c r="L4951" s="444">
        <f t="shared" ca="1" si="179"/>
        <v>-322573046252799.75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-322573046252799.75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-1344054359386.6655</v>
      </c>
      <c r="L4952" s="444">
        <f t="shared" ca="1" si="179"/>
        <v>-323917100612186.44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-323917100612186.44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-1349654585884.1101</v>
      </c>
      <c r="L4953" s="444">
        <f t="shared" ca="1" si="179"/>
        <v>-325266755198070.56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-325266755198070.56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-1355278146658.6274</v>
      </c>
      <c r="L4954" s="444">
        <f t="shared" ca="1" si="179"/>
        <v>-326622033344729.19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-326622033344729.19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-1360925138936.3716</v>
      </c>
      <c r="L4955" s="444">
        <f t="shared" ca="1" si="179"/>
        <v>-327982958483665.56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-327982958483665.56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-1366595660348.6064</v>
      </c>
      <c r="L4956" s="444">
        <f t="shared" ca="1" si="179"/>
        <v>-329349554144014.19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-329349554144014.19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-1372289808933.3923</v>
      </c>
      <c r="L4957" s="444">
        <f t="shared" ca="1" si="179"/>
        <v>-330721843952947.56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-330721843952947.56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-1378007683137.2815</v>
      </c>
      <c r="L4958" s="444">
        <f t="shared" ca="1" si="179"/>
        <v>-332099851636084.88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-332099851636084.88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-1383749381817.0203</v>
      </c>
      <c r="L4959" s="444">
        <f t="shared" ca="1" si="179"/>
        <v>-333483601017901.88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-333483601017901.88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-1389515004241.2578</v>
      </c>
      <c r="L4960" s="444">
        <f t="shared" ca="1" si="179"/>
        <v>-334873116022143.13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-334873116022143.13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-1395304650092.2629</v>
      </c>
      <c r="L4961" s="444">
        <f t="shared" ca="1" si="179"/>
        <v>-336268420672235.38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-336268420672235.38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-1401118419467.6475</v>
      </c>
      <c r="L4962" s="444">
        <f t="shared" ca="1" si="179"/>
        <v>-337669539091703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-337669539091703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-1406956412882.0957</v>
      </c>
      <c r="L4963" s="444">
        <f t="shared" ca="1" si="179"/>
        <v>-339076495504585.13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-339076495504585.13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-1412818731269.1047</v>
      </c>
      <c r="L4964" s="444">
        <f t="shared" ca="1" si="179"/>
        <v>-340489314235854.25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-340489314235854.25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-1418705475982.7261</v>
      </c>
      <c r="L4965" s="444">
        <f t="shared" ca="1" si="179"/>
        <v>-341908019711837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-341908019711837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-1424616748799.3208</v>
      </c>
      <c r="L4966" s="444">
        <f t="shared" ca="1" si="179"/>
        <v>-343332636460636.31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-343332636460636.31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-1430552651919.3179</v>
      </c>
      <c r="L4967" s="444">
        <f t="shared" ca="1" si="179"/>
        <v>-344763189112555.63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-344763189112555.63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-1436513287968.9817</v>
      </c>
      <c r="L4968" s="444">
        <f t="shared" ca="1" si="179"/>
        <v>-346199702400524.63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-346199702400524.63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-1442498760002.186</v>
      </c>
      <c r="L4969" s="444">
        <f t="shared" ca="1" si="179"/>
        <v>-347642201160526.81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-347642201160526.81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-1448509171502.1951</v>
      </c>
      <c r="L4970" s="444">
        <f t="shared" ca="1" si="179"/>
        <v>-349090710332029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-349090710332029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-1454544626383.4541</v>
      </c>
      <c r="L4971" s="444">
        <f t="shared" ca="1" si="179"/>
        <v>-350545254958412.44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-350545254958412.44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-1460605228993.3853</v>
      </c>
      <c r="L4972" s="444">
        <f t="shared" ca="1" si="179"/>
        <v>-352005860187405.81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-352005860187405.81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-1466691084114.1909</v>
      </c>
      <c r="L4973" s="444">
        <f t="shared" ca="1" si="179"/>
        <v>-353472551271520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-353472551271520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-1472802296964.6667</v>
      </c>
      <c r="L4974" s="444">
        <f t="shared" ca="1" si="179"/>
        <v>-354945353568484.69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-354945353568484.69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-1478938973202.0195</v>
      </c>
      <c r="L4975" s="444">
        <f t="shared" ca="1" si="179"/>
        <v>-356424292541686.69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-356424292541686.69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-1485101218923.6946</v>
      </c>
      <c r="L4976" s="444">
        <f t="shared" ca="1" si="179"/>
        <v>-357909393760610.38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-357909393760610.38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-1491289140669.21</v>
      </c>
      <c r="L4977" s="444">
        <f t="shared" ca="1" si="179"/>
        <v>-359400682901279.56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-359400682901279.56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-1497502845421.998</v>
      </c>
      <c r="L4978" s="444">
        <f t="shared" ca="1" si="179"/>
        <v>-360898185746701.56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-360898185746701.56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-1503742440611.2566</v>
      </c>
      <c r="L4979" s="444">
        <f t="shared" ca="1" si="179"/>
        <v>-362401928187312.81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-362401928187312.81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-1510008034113.8035</v>
      </c>
      <c r="L4980" s="444">
        <f t="shared" ca="1" si="179"/>
        <v>-363911936221426.63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-363911936221426.63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-1516299734255.9443</v>
      </c>
      <c r="L4981" s="444">
        <f t="shared" ca="1" si="179"/>
        <v>-365428235955682.56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-365428235955682.56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-1522617649815.344</v>
      </c>
      <c r="L4982" s="444">
        <f t="shared" ca="1" si="179"/>
        <v>-366950853605497.94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-366950853605497.94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-1528961890022.908</v>
      </c>
      <c r="L4983" s="444">
        <f t="shared" ca="1" si="179"/>
        <v>-368479815495520.88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-368479815495520.88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-1535332564564.6704</v>
      </c>
      <c r="L4984" s="444">
        <f t="shared" ca="1" si="179"/>
        <v>-370015148060085.56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-370015148060085.56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-1541729783583.6899</v>
      </c>
      <c r="L4985" s="444">
        <f t="shared" ca="1" si="179"/>
        <v>-371556877843669.25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-371556877843669.25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-1548153657681.9551</v>
      </c>
      <c r="L4986" s="444">
        <f t="shared" ca="1" si="179"/>
        <v>-373105031501351.19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-373105031501351.19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-1554604297922.2966</v>
      </c>
      <c r="L4987" s="444">
        <f t="shared" ca="1" si="179"/>
        <v>-374659635799273.5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-374659635799273.5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-1561081815830.3062</v>
      </c>
      <c r="L4988" s="444">
        <f t="shared" ca="1" si="179"/>
        <v>-376220717615103.81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-376220717615103.81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-1567586323396.2659</v>
      </c>
      <c r="L4989" s="444">
        <f t="shared" ca="1" si="179"/>
        <v>-377788303938500.06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-377788303938500.06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-1574117933077.0835</v>
      </c>
      <c r="L4990" s="444">
        <f t="shared" ca="1" si="179"/>
        <v>-379362421871577.13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-379362421871577.13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-1580676757798.238</v>
      </c>
      <c r="L4991" s="444">
        <f t="shared" ca="1" si="179"/>
        <v>-380943098629375.38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-380943098629375.38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-1587262910955.7307</v>
      </c>
      <c r="L4992" s="444">
        <f t="shared" ca="1" si="179"/>
        <v>-382530361540331.13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-382530361540331.13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-1593876506418.0464</v>
      </c>
      <c r="L4993" s="444">
        <f t="shared" ca="1" si="179"/>
        <v>-384124238046749.19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-384124238046749.19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-1600517658528.1216</v>
      </c>
      <c r="L4994" s="444">
        <f t="shared" ca="1" si="179"/>
        <v>-385724755705277.31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-385724755705277.31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-1607186482105.322</v>
      </c>
      <c r="L4995" s="444">
        <f t="shared" ca="1" si="179"/>
        <v>-387331942187382.63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-387331942187382.63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-1613883092447.4275</v>
      </c>
      <c r="L4996" s="444">
        <f t="shared" ca="1" si="179"/>
        <v>-388945825279830.06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-388945825279830.06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-1620607605332.6252</v>
      </c>
      <c r="L4997" s="444">
        <f t="shared" ca="1" si="179"/>
        <v>-390566432885162.69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-390566432885162.69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-1627360137021.5112</v>
      </c>
      <c r="L4998" s="444">
        <f t="shared" ca="1" si="179"/>
        <v>-392193793022184.19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-392193793022184.19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-1634140804259.1008</v>
      </c>
      <c r="L4999" s="444">
        <f t="shared" ca="1" si="179"/>
        <v>-393827933826443.31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-393827933826443.31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-1640949724276.8472</v>
      </c>
      <c r="L5000" s="444">
        <f t="shared" ca="1" si="179"/>
        <v>-395468883550720.19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-395468883550720.19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-1647787014794.6675</v>
      </c>
      <c r="L5001" s="444">
        <f t="shared" ca="1" si="179"/>
        <v>-397116670565514.88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-397116670565514.88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-1654652794022.9785</v>
      </c>
      <c r="L5002" s="444">
        <f t="shared" ca="1" si="179"/>
        <v>-398771323359537.88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-398771323359537.88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-1661547180664.7412</v>
      </c>
      <c r="L5003" s="444">
        <f t="shared" ca="1" si="179"/>
        <v>-400432870540202.63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-400432870540202.63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-1668470293917.511</v>
      </c>
      <c r="L5004" s="444">
        <f t="shared" ca="1" si="179"/>
        <v>-402101340834120.13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-402101340834120.13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-1675422253475.5005</v>
      </c>
      <c r="L5005" s="444">
        <f t="shared" ca="1" si="179"/>
        <v>-403776763087595.63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-403776763087595.63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-1682403179531.6484</v>
      </c>
      <c r="L5006" s="444">
        <f t="shared" ca="1" si="179"/>
        <v>-405459166267127.25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-405459166267127.25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-1689413192779.6968</v>
      </c>
      <c r="L5007" s="444">
        <f t="shared" ca="1" si="179"/>
        <v>-407148579459906.94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-407148579459906.94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-1696452414416.2788</v>
      </c>
      <c r="L5008" s="444">
        <f t="shared" ca="1" si="179"/>
        <v>-408845031874323.19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-408845031874323.19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-1703520966143.0132</v>
      </c>
      <c r="L5009" s="444">
        <f t="shared" ca="1" si="179"/>
        <v>-410548552840466.19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-410548552840466.19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-1710618970168.6091</v>
      </c>
      <c r="L5010" s="444">
        <f t="shared" ca="1" si="179"/>
        <v>-412259171810634.81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-412259171810634.81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-1717746549210.9783</v>
      </c>
      <c r="L5011" s="444">
        <f t="shared" ca="1" si="179"/>
        <v>-413976918359845.81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-413976918359845.81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-1724903826499.3574</v>
      </c>
      <c r="L5012" s="444">
        <f t="shared" ca="1" si="179"/>
        <v>-415701822186345.19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-415701822186345.19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-1732090925776.4382</v>
      </c>
      <c r="L5013" s="444">
        <f t="shared" ca="1" si="179"/>
        <v>-417433913112121.63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-417433913112121.63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-1739307971300.5068</v>
      </c>
      <c r="L5014" s="444">
        <f t="shared" ca="1" si="179"/>
        <v>-419173221083422.13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-419173221083422.13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-1746555087847.5923</v>
      </c>
      <c r="L5015" s="444">
        <f t="shared" ca="1" si="179"/>
        <v>-420919776171269.69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-420919776171269.69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-1753832400713.6238</v>
      </c>
      <c r="L5016" s="444">
        <f t="shared" ca="1" si="179"/>
        <v>-422673608571983.31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-422673608571983.31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-1761140035716.5972</v>
      </c>
      <c r="L5017" s="444">
        <f t="shared" ca="1" si="179"/>
        <v>-424434748607699.94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-424434748607699.94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-1768478119198.7498</v>
      </c>
      <c r="L5018" s="444">
        <f t="shared" ca="1" si="179"/>
        <v>-426203226726898.69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-426203226726898.69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-1775846778028.7444</v>
      </c>
      <c r="L5019" s="444">
        <f t="shared" ca="1" si="179"/>
        <v>-427979073504927.44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-427979073504927.44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-1783246139603.8643</v>
      </c>
      <c r="L5020" s="444">
        <f t="shared" ca="1" si="179"/>
        <v>-429762319644531.31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-429762319644531.31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-1790676331852.2139</v>
      </c>
      <c r="L5021" s="444">
        <f t="shared" ca="1" si="179"/>
        <v>-431552995976383.5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-431552995976383.5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-1798137483234.9312</v>
      </c>
      <c r="L5022" s="444">
        <f t="shared" ca="1" si="179"/>
        <v>-433351133459618.44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-433351133459618.44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-1805629722748.4102</v>
      </c>
      <c r="L5023" s="444">
        <f t="shared" ca="1" si="179"/>
        <v>-435156763182366.88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-435156763182366.88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-1813153179926.5286</v>
      </c>
      <c r="L5024" s="444">
        <f t="shared" ca="1" si="179"/>
        <v>-436969916362293.38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-436969916362293.38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-1820707984842.8889</v>
      </c>
      <c r="L5025" s="444">
        <f t="shared" ca="1" si="179"/>
        <v>-438790624347136.25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-438790624347136.25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-1828294268113.0679</v>
      </c>
      <c r="L5026" s="444">
        <f t="shared" ca="1" si="179"/>
        <v>-440618918615249.31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-440618918615249.31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-1835912160896.8721</v>
      </c>
      <c r="L5027" s="444">
        <f t="shared" ca="1" si="179"/>
        <v>-442454830776146.19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-442454830776146.19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-1843561794900.6091</v>
      </c>
      <c r="L5028" s="444">
        <f t="shared" ca="1" si="179"/>
        <v>-444298392571046.81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-444298392571046.81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-1851243302379.3616</v>
      </c>
      <c r="L5029" s="444">
        <f t="shared" ca="1" si="179"/>
        <v>-446149635873426.19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-446149635873426.19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-1858956816139.2756</v>
      </c>
      <c r="L5030" s="444">
        <f t="shared" ca="1" si="179"/>
        <v>-448008592689565.44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-448008592689565.44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-1866702469539.8557</v>
      </c>
      <c r="L5031" s="444">
        <f t="shared" ca="1" si="179"/>
        <v>-449875295159105.31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-449875295159105.31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-1874480396496.2722</v>
      </c>
      <c r="L5032" s="444">
        <f t="shared" ca="1" si="179"/>
        <v>-451749775555601.56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-451749775555601.56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-1882290731481.6731</v>
      </c>
      <c r="L5033" s="444">
        <f t="shared" ca="1" si="179"/>
        <v>-453632066287083.25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-453632066287083.25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-1890133609529.5134</v>
      </c>
      <c r="L5034" s="444">
        <f t="shared" ca="1" si="179"/>
        <v>-455522199896612.75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-455522199896612.75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-1898009166235.8865</v>
      </c>
      <c r="L5035" s="444">
        <f t="shared" ca="1" si="179"/>
        <v>-457420209062848.63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-457420209062848.63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-1905917537761.8691</v>
      </c>
      <c r="L5036" s="444">
        <f t="shared" ca="1" si="179"/>
        <v>-459326126600610.5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-459326126600610.5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-1913858860835.877</v>
      </c>
      <c r="L5037" s="444">
        <f t="shared" ca="1" si="179"/>
        <v>-461239985461446.38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-461239985461446.38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-1921833272756.0266</v>
      </c>
      <c r="L5038" s="444">
        <f t="shared" ca="1" si="179"/>
        <v>-463161818734202.38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-463161818734202.38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-1929840911392.5098</v>
      </c>
      <c r="L5039" s="444">
        <f t="shared" ca="1" si="179"/>
        <v>-465091659645594.88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-465091659645594.88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-1937881915189.9785</v>
      </c>
      <c r="L5040" s="444">
        <f t="shared" ca="1" si="179"/>
        <v>-467029541560784.88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-467029541560784.88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-1945956423169.937</v>
      </c>
      <c r="L5041" s="444">
        <f t="shared" ca="1" si="179"/>
        <v>-468975497983954.81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-468975497983954.81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-1954064574933.145</v>
      </c>
      <c r="L5042" s="444">
        <f t="shared" ca="1" si="179"/>
        <v>-470929562558887.94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-470929562558887.94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-1962206510662.033</v>
      </c>
      <c r="L5043" s="444">
        <f t="shared" ca="1" si="179"/>
        <v>-472891769069550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-472891769069550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-1970382371123.1252</v>
      </c>
      <c r="L5044" s="444">
        <f t="shared" ca="1" si="179"/>
        <v>-474862151440673.13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-474862151440673.13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-1978592297669.4709</v>
      </c>
      <c r="L5045" s="444">
        <f t="shared" ca="1" si="179"/>
        <v>-476840743738342.63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-476840743738342.63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-1986836432243.0945</v>
      </c>
      <c r="L5046" s="444">
        <f t="shared" ca="1" si="179"/>
        <v>-478827580170585.75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-478827580170585.75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-1995114917377.4404</v>
      </c>
      <c r="L5047" s="444">
        <f t="shared" ca="1" si="179"/>
        <v>-480822695087963.19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-480822695087963.19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-2003427896199.8467</v>
      </c>
      <c r="L5048" s="444">
        <f t="shared" ca="1" si="179"/>
        <v>-482826122984163.06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-482826122984163.06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-2011775512434.0129</v>
      </c>
      <c r="L5049" s="444">
        <f t="shared" ca="1" si="179"/>
        <v>-484837898496597.06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-484837898496597.06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-2020157910402.4878</v>
      </c>
      <c r="L5050" s="444">
        <f t="shared" ca="1" si="179"/>
        <v>-486858056406999.56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-486858056406999.56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-2028575235029.1648</v>
      </c>
      <c r="L5051" s="444">
        <f t="shared" ca="1" si="179"/>
        <v>-488886631642028.75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-488886631642028.75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-2037027631841.7864</v>
      </c>
      <c r="L5052" s="444">
        <f t="shared" ca="1" si="179"/>
        <v>-490923659273870.56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-490923659273870.56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-2045515246974.4607</v>
      </c>
      <c r="L5053" s="444">
        <f t="shared" ca="1" si="179"/>
        <v>-492969174520845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-492969174520845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-2054038227170.1873</v>
      </c>
      <c r="L5054" s="444">
        <f t="shared" ca="1" si="179"/>
        <v>-495023212748015.19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-495023212748015.19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-2062596719783.3965</v>
      </c>
      <c r="L5055" s="444">
        <f t="shared" ca="1" si="179"/>
        <v>-497085809467798.56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-497085809467798.56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-2071190872782.4939</v>
      </c>
      <c r="L5056" s="444">
        <f t="shared" ca="1" si="179"/>
        <v>-499157000340581.06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-499157000340581.06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-2079820834752.4211</v>
      </c>
      <c r="L5057" s="444">
        <f t="shared" ca="1" si="179"/>
        <v>-501236821175333.5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-501236821175333.5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-2088486754897.2229</v>
      </c>
      <c r="L5058" s="444">
        <f t="shared" ca="1" si="179"/>
        <v>-503325307930230.75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-503325307930230.75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-2097188783042.6284</v>
      </c>
      <c r="L5059" s="444">
        <f t="shared" ca="1" si="179"/>
        <v>-505422496713273.38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-505422496713273.38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-2105927069638.6394</v>
      </c>
      <c r="L5060" s="444">
        <f t="shared" ca="1" si="179"/>
        <v>-507528423782912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-507528423782912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-2114701765762.1333</v>
      </c>
      <c r="L5061" s="444">
        <f t="shared" ca="1" si="179"/>
        <v>-509643125548674.13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-509643125548674.13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-2123513023119.4753</v>
      </c>
      <c r="L5062" s="444">
        <f t="shared" ca="1" si="179"/>
        <v>-511766638571793.63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-511766638571793.63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-2132360994049.1399</v>
      </c>
      <c r="L5063" s="444">
        <f t="shared" ca="1" si="179"/>
        <v>-513898999565842.75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-513898999565842.75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-2141245831524.3447</v>
      </c>
      <c r="L5064" s="444">
        <f t="shared" ca="1" si="179"/>
        <v>-516040245397367.13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-516040245397367.13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-2150167689155.6963</v>
      </c>
      <c r="L5065" s="444">
        <f t="shared" ca="1" si="179"/>
        <v>-518190413086522.81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-518190413086522.81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-2159126721193.845</v>
      </c>
      <c r="L5066" s="444">
        <f t="shared" ca="1" si="179"/>
        <v>-520349539807716.69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-520349539807716.69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-2168123082532.1528</v>
      </c>
      <c r="L5067" s="444">
        <f t="shared" ca="1" si="179"/>
        <v>-522517662890248.81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-522517662890248.81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-2177156928709.3701</v>
      </c>
      <c r="L5068" s="444">
        <f t="shared" ca="1" si="179"/>
        <v>-524694819818958.19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-524694819818958.19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-2186228415912.3259</v>
      </c>
      <c r="L5069" s="444">
        <f t="shared" ca="1" si="179"/>
        <v>-526881048234870.5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-526881048234870.5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-2195337700978.627</v>
      </c>
      <c r="L5070" s="444">
        <f t="shared" ca="1" si="179"/>
        <v>-529076385935849.13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-529076385935849.13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-2204484941399.3711</v>
      </c>
      <c r="L5071" s="444">
        <f t="shared" ca="1" si="179"/>
        <v>-531280870877248.5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-531280870877248.5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-2213670295321.8687</v>
      </c>
      <c r="L5072" s="444">
        <f t="shared" ca="1" si="179"/>
        <v>-533494541172570.38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-533494541172570.38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-2222893921552.3765</v>
      </c>
      <c r="L5073" s="444">
        <f t="shared" ca="1" si="179"/>
        <v>-535717435094122.75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-535717435094122.75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-2232155979558.8447</v>
      </c>
      <c r="L5074" s="444">
        <f t="shared" ca="1" si="179"/>
        <v>-537949591073681.63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-537949591073681.63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-2241456629473.6733</v>
      </c>
      <c r="L5075" s="444">
        <f t="shared" ca="1" si="179"/>
        <v>-540191047703155.31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-540191047703155.31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-2250796032096.4805</v>
      </c>
      <c r="L5076" s="444">
        <f t="shared" ca="1" si="179"/>
        <v>-542441843735251.81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-542441843735251.81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-2260174348896.8823</v>
      </c>
      <c r="L5077" s="444">
        <f t="shared" ca="1" si="179"/>
        <v>-544702018084148.69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-544702018084148.69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-2269591742017.2861</v>
      </c>
      <c r="L5078" s="444">
        <f t="shared" ca="1" si="179"/>
        <v>-546971609826166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-546971609826166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-2279048374275.6919</v>
      </c>
      <c r="L5079" s="444">
        <f t="shared" ca="1" si="179"/>
        <v>-549250658200441.69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-549250658200441.69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-2288544409168.5068</v>
      </c>
      <c r="L5080" s="444">
        <f t="shared" ca="1" si="179"/>
        <v>-551539202609610.19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-551539202609610.19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-2298080010873.3755</v>
      </c>
      <c r="L5081" s="444">
        <f t="shared" ca="1" si="179"/>
        <v>-553837282620483.56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-553837282620483.56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-2307655344252.0146</v>
      </c>
      <c r="L5082" s="444">
        <f t="shared" ca="1" si="179"/>
        <v>-556144937964735.56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-556144937964735.56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-2317270574853.0649</v>
      </c>
      <c r="L5083" s="444">
        <f t="shared" ca="1" si="179"/>
        <v>-558462208539588.63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-558462208539588.63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-2326925868914.9526</v>
      </c>
      <c r="L5084" s="444">
        <f t="shared" ca="1" si="179"/>
        <v>-560789134408503.56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-560789134408503.56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-2336621393368.7651</v>
      </c>
      <c r="L5085" s="444">
        <f t="shared" ca="1" si="179"/>
        <v>-563125755801872.38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-563125755801872.38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-2346357315841.1348</v>
      </c>
      <c r="L5086" s="444">
        <f t="shared" ca="1" si="179"/>
        <v>-565472113117713.5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-565472113117713.5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-2356133804657.1396</v>
      </c>
      <c r="L5087" s="444">
        <f t="shared" ca="1" si="179"/>
        <v>-567828246922370.63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-567828246922370.63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-2365951028843.2109</v>
      </c>
      <c r="L5088" s="444">
        <f t="shared" ca="1" si="179"/>
        <v>-570194197951213.88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-570194197951213.88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-2375809158130.0576</v>
      </c>
      <c r="L5089" s="444">
        <f t="shared" ca="1" si="179"/>
        <v>-572570007109343.88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-572570007109343.88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-2385708362955.5996</v>
      </c>
      <c r="L5090" s="444">
        <f t="shared" ca="1" si="179"/>
        <v>-574955715472299.5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-574955715472299.5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-2395648814467.9146</v>
      </c>
      <c r="L5091" s="444">
        <f t="shared" ca="1" si="179"/>
        <v>-577351364286767.38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-577351364286767.38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-2405630684528.1973</v>
      </c>
      <c r="L5092" s="444">
        <f t="shared" ca="1" si="179"/>
        <v>-579756994971295.63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-579756994971295.63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-2415654145713.7319</v>
      </c>
      <c r="L5093" s="444">
        <f t="shared" ca="1" si="179"/>
        <v>-582172649117009.38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-582172649117009.38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-2425719371320.8726</v>
      </c>
      <c r="L5094" s="444">
        <f t="shared" ca="1" si="179"/>
        <v>-584598368488330.25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-584598368488330.25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-2435826535368.0425</v>
      </c>
      <c r="L5095" s="444">
        <f t="shared" ca="1" si="179"/>
        <v>-587034195023698.25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-587034195023698.25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-2445975812598.7427</v>
      </c>
      <c r="L5096" s="444">
        <f t="shared" ca="1" si="179"/>
        <v>-589480170836297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-589480170836297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-2456167378484.5708</v>
      </c>
      <c r="L5097" s="444">
        <f t="shared" ca="1" si="179"/>
        <v>-591936338214781.63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-591936338214781.63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-2466401409228.2568</v>
      </c>
      <c r="L5098" s="444">
        <f t="shared" ca="1" si="179"/>
        <v>-594402739624009.88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-594402739624009.88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-2476678081766.708</v>
      </c>
      <c r="L5099" s="444">
        <f t="shared" ca="1" si="179"/>
        <v>-596879417705776.63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-596879417705776.63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-2486997573774.0693</v>
      </c>
      <c r="L5100" s="444">
        <f t="shared" ca="1" si="179"/>
        <v>-599366415279550.75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-599366415279550.75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-2497360063664.7949</v>
      </c>
      <c r="L5101" s="444">
        <f t="shared" ca="1" si="179"/>
        <v>-601863775343215.5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-601863775343215.5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-2507765730596.7314</v>
      </c>
      <c r="L5102" s="444">
        <f t="shared" ca="1" si="179"/>
        <v>-604371541073812.25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-604371541073812.25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-2518214754474.2178</v>
      </c>
      <c r="L5103" s="444">
        <f t="shared" ca="1" si="179"/>
        <v>-606889755828286.5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-606889755828286.5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-2528707315951.1938</v>
      </c>
      <c r="L5104" s="444">
        <f t="shared" ca="1" si="179"/>
        <v>-609418463144237.75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-609418463144237.75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-2539243596434.3237</v>
      </c>
      <c r="L5105" s="444">
        <f t="shared" ca="1" si="179"/>
        <v>-611957706740672.13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-611957706740672.13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-2549823778086.1338</v>
      </c>
      <c r="L5106" s="444">
        <f t="shared" ca="1" si="179"/>
        <v>-614507530518758.25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-614507530518758.25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-2560448043828.1592</v>
      </c>
      <c r="L5107" s="444">
        <f t="shared" ca="1" si="179"/>
        <v>-617067978562586.38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-617067978562586.38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-2571116577344.1099</v>
      </c>
      <c r="L5108" s="444">
        <f t="shared" ref="L5108:L5362" ca="1" si="184">I5108-J5108+K5108</f>
        <v>-619639095139930.5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-619639095139930.5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-2581829563083.0439</v>
      </c>
      <c r="L5109" s="444">
        <f t="shared" ca="1" si="184"/>
        <v>-622220924703013.5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-622220924703013.5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-2592587186262.5562</v>
      </c>
      <c r="L5110" s="444">
        <f t="shared" ca="1" si="184"/>
        <v>-624813511889276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-624813511889276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-2603389632871.9834</v>
      </c>
      <c r="L5111" s="444">
        <f t="shared" ca="1" si="184"/>
        <v>-627416901522148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-627416901522148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-2614237089675.6167</v>
      </c>
      <c r="L5112" s="444">
        <f t="shared" ca="1" si="184"/>
        <v>-630031138611823.63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-630031138611823.63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-2625129744215.9316</v>
      </c>
      <c r="L5113" s="444">
        <f t="shared" ca="1" si="184"/>
        <v>-632656268356039.5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-632656268356039.5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-2636067784816.8311</v>
      </c>
      <c r="L5114" s="444">
        <f t="shared" ca="1" si="184"/>
        <v>-635292336140856.38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-635292336140856.38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-2647051400586.9014</v>
      </c>
      <c r="L5115" s="444">
        <f t="shared" ca="1" si="184"/>
        <v>-637939387541443.25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-637939387541443.25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-2658080781422.6802</v>
      </c>
      <c r="L5116" s="444">
        <f t="shared" ca="1" si="184"/>
        <v>-640597468322865.88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-640597468322865.88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-2669156118011.9409</v>
      </c>
      <c r="L5117" s="444">
        <f t="shared" ca="1" si="184"/>
        <v>-643266624440877.88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-643266624440877.88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-2680277601836.9912</v>
      </c>
      <c r="L5118" s="444">
        <f t="shared" ca="1" si="184"/>
        <v>-645946902042714.88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-645946902042714.88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-2691445425177.9785</v>
      </c>
      <c r="L5119" s="444">
        <f t="shared" ca="1" si="184"/>
        <v>-648638347467892.88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-648638347467892.88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-2702659781116.2202</v>
      </c>
      <c r="L5120" s="444">
        <f t="shared" ca="1" si="184"/>
        <v>-651341007249009.13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-651341007249009.13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-2713920863537.5381</v>
      </c>
      <c r="L5121" s="444">
        <f t="shared" ca="1" si="184"/>
        <v>-654054928112546.63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-654054928112546.63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-2725228867135.6108</v>
      </c>
      <c r="L5122" s="444">
        <f t="shared" ca="1" si="184"/>
        <v>-656780156979682.25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-656780156979682.25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-2736583987415.3428</v>
      </c>
      <c r="L5123" s="444">
        <f t="shared" ca="1" si="184"/>
        <v>-659516740967097.63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-659516740967097.63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-2747986420696.2402</v>
      </c>
      <c r="L5124" s="444">
        <f t="shared" ca="1" si="184"/>
        <v>-662264727387793.88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-662264727387793.88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-2759436364115.8076</v>
      </c>
      <c r="L5125" s="444">
        <f t="shared" ca="1" si="184"/>
        <v>-665024163751909.63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-665024163751909.63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-2770934015632.9565</v>
      </c>
      <c r="L5126" s="444">
        <f t="shared" ca="1" si="184"/>
        <v>-667795097767542.63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-667795097767542.63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-2782479574031.4277</v>
      </c>
      <c r="L5127" s="444">
        <f t="shared" ca="1" si="184"/>
        <v>-670577577341574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-670577577341574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-2794073238923.2251</v>
      </c>
      <c r="L5128" s="444">
        <f t="shared" ca="1" si="184"/>
        <v>-673371650580497.25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-673371650580497.25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-2805715210752.0718</v>
      </c>
      <c r="L5129" s="444">
        <f t="shared" ca="1" si="184"/>
        <v>-676177365791249.38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-676177365791249.38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-2817405690796.8726</v>
      </c>
      <c r="L5130" s="444">
        <f t="shared" ca="1" si="184"/>
        <v>-678994771482046.25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-678994771482046.25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-2829144881175.1929</v>
      </c>
      <c r="L5131" s="444">
        <f t="shared" ca="1" si="184"/>
        <v>-681823916363221.5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-681823916363221.5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-2840932984846.7563</v>
      </c>
      <c r="L5132" s="444">
        <f t="shared" ca="1" si="184"/>
        <v>-684664849348068.25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-684664849348068.25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-2852770205616.9512</v>
      </c>
      <c r="L5133" s="444">
        <f t="shared" ca="1" si="184"/>
        <v>-687517619553685.25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-687517619553685.25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-2864656748140.355</v>
      </c>
      <c r="L5134" s="444">
        <f t="shared" ca="1" si="184"/>
        <v>-690382276301825.63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-690382276301825.63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-2876592817924.2734</v>
      </c>
      <c r="L5135" s="444">
        <f t="shared" ca="1" si="184"/>
        <v>-693258869119749.88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-693258869119749.88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-2888578621332.291</v>
      </c>
      <c r="L5136" s="444">
        <f t="shared" ca="1" si="184"/>
        <v>-696147447741082.13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-696147447741082.13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-2900614365587.8423</v>
      </c>
      <c r="L5137" s="444">
        <f t="shared" ca="1" si="184"/>
        <v>-699048062106670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-699048062106670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-2912700258777.7915</v>
      </c>
      <c r="L5138" s="444">
        <f t="shared" ca="1" si="184"/>
        <v>-701960762365447.75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-701960762365447.75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-2924836509856.0322</v>
      </c>
      <c r="L5139" s="444">
        <f t="shared" ca="1" si="184"/>
        <v>-704885598875303.75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-704885598875303.75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-2937023328647.0991</v>
      </c>
      <c r="L5140" s="444">
        <f t="shared" ca="1" si="184"/>
        <v>-707822622203950.88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-707822622203950.88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-2949260925849.7954</v>
      </c>
      <c r="L5141" s="444">
        <f t="shared" ca="1" si="184"/>
        <v>-710771883129800.63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-710771883129800.63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-2961549513040.8359</v>
      </c>
      <c r="L5142" s="444">
        <f t="shared" ca="1" si="184"/>
        <v>-713733432642841.5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-713733432642841.5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-2973889302678.5063</v>
      </c>
      <c r="L5143" s="444">
        <f t="shared" ca="1" si="184"/>
        <v>-716707321945520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-716707321945520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-2986280508106.3335</v>
      </c>
      <c r="L5144" s="444">
        <f t="shared" ca="1" si="184"/>
        <v>-719693602453626.38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-719693602453626.38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-2998723343556.7764</v>
      </c>
      <c r="L5145" s="444">
        <f t="shared" ca="1" si="184"/>
        <v>-722692325797183.13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-722692325797183.13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-3011218024154.9297</v>
      </c>
      <c r="L5146" s="444">
        <f t="shared" ca="1" si="184"/>
        <v>-725703543821338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-725703543821338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-3023764765922.2417</v>
      </c>
      <c r="L5147" s="444">
        <f t="shared" ca="1" si="184"/>
        <v>-728727308587260.25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-728727308587260.25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-3036363785780.251</v>
      </c>
      <c r="L5148" s="444">
        <f t="shared" ca="1" si="184"/>
        <v>-731763672373040.5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-731763672373040.5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-3049015301554.3354</v>
      </c>
      <c r="L5149" s="444">
        <f t="shared" ca="1" si="184"/>
        <v>-734812687674594.88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-734812687674594.88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-3061719531977.4785</v>
      </c>
      <c r="L5150" s="444">
        <f t="shared" ca="1" si="184"/>
        <v>-737874407206572.38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-737874407206572.38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-3074476696694.0518</v>
      </c>
      <c r="L5151" s="444">
        <f t="shared" ca="1" si="184"/>
        <v>-740948883903266.38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-740948883903266.38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-3087287016263.6099</v>
      </c>
      <c r="L5152" s="444">
        <f t="shared" ca="1" si="184"/>
        <v>-744036170919530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-744036170919530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-3100150712164.7085</v>
      </c>
      <c r="L5153" s="444">
        <f t="shared" ca="1" si="184"/>
        <v>-747136321631694.75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-747136321631694.75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-3113068006798.728</v>
      </c>
      <c r="L5154" s="444">
        <f t="shared" ca="1" si="184"/>
        <v>-750249389638493.5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-750249389638493.5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-3126039123493.7227</v>
      </c>
      <c r="L5155" s="444">
        <f t="shared" ca="1" si="184"/>
        <v>-753375428761987.25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-753375428761987.25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-3139064286508.2803</v>
      </c>
      <c r="L5156" s="444">
        <f t="shared" ca="1" si="184"/>
        <v>-756514493048495.5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-756514493048495.5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-3152143721035.3979</v>
      </c>
      <c r="L5157" s="444">
        <f t="shared" ca="1" si="184"/>
        <v>-759666636769530.88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-759666636769530.88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-3165277653206.3784</v>
      </c>
      <c r="L5158" s="444">
        <f t="shared" ca="1" si="184"/>
        <v>-762831914422737.25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-762831914422737.25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-3178466310094.7383</v>
      </c>
      <c r="L5159" s="444">
        <f t="shared" ca="1" si="184"/>
        <v>-766010380732832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-766010380732832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-3191709919720.1333</v>
      </c>
      <c r="L5160" s="444">
        <f t="shared" ca="1" si="184"/>
        <v>-769202090652552.13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-769202090652552.13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-3205008711052.3003</v>
      </c>
      <c r="L5161" s="444">
        <f t="shared" ca="1" si="184"/>
        <v>-772407099363604.38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-772407099363604.38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-3218362914015.0181</v>
      </c>
      <c r="L5162" s="444">
        <f t="shared" ca="1" si="184"/>
        <v>-775625462277619.38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-775625462277619.38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-3231772759490.0806</v>
      </c>
      <c r="L5163" s="444">
        <f t="shared" ca="1" si="184"/>
        <v>-778857235037109.5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-778857235037109.5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-3245238479321.2896</v>
      </c>
      <c r="L5164" s="444">
        <f t="shared" ca="1" si="184"/>
        <v>-782102473516430.75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-782102473516430.75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-3258760306318.4614</v>
      </c>
      <c r="L5165" s="444">
        <f t="shared" ca="1" si="184"/>
        <v>-785361233822749.25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-785361233822749.25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-3272338474261.4551</v>
      </c>
      <c r="L5166" s="444">
        <f t="shared" ca="1" si="184"/>
        <v>-788633572297010.75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-788633572297010.75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-3285973217904.2114</v>
      </c>
      <c r="L5167" s="444">
        <f t="shared" ca="1" si="184"/>
        <v>-791919545514915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-791919545514915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-3299664772978.8125</v>
      </c>
      <c r="L5168" s="444">
        <f t="shared" ca="1" si="184"/>
        <v>-795219210287893.75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-795219210287893.75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-3313413376199.5571</v>
      </c>
      <c r="L5169" s="444">
        <f t="shared" ca="1" si="184"/>
        <v>-798532623664093.25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-798532623664093.25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-3327219265267.0552</v>
      </c>
      <c r="L5170" s="444">
        <f t="shared" ca="1" si="184"/>
        <v>-801859842929360.25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-801859842929360.25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-3341082678872.3345</v>
      </c>
      <c r="L5171" s="444">
        <f t="shared" ca="1" si="184"/>
        <v>-805200925608232.63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-805200925608232.63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-3355003856700.9692</v>
      </c>
      <c r="L5172" s="444">
        <f t="shared" ca="1" si="184"/>
        <v>-808555929464933.63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-808555929464933.63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-3368983039437.2236</v>
      </c>
      <c r="L5173" s="444">
        <f t="shared" ca="1" si="184"/>
        <v>-811924912504370.88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-811924912504370.88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-3383020468768.2119</v>
      </c>
      <c r="L5174" s="444">
        <f t="shared" ca="1" si="184"/>
        <v>-815307932973139.13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-815307932973139.13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-3397116387388.0796</v>
      </c>
      <c r="L5175" s="444">
        <f t="shared" ca="1" si="184"/>
        <v>-818705049360527.25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-818705049360527.25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-3411271039002.1968</v>
      </c>
      <c r="L5176" s="444">
        <f t="shared" ca="1" si="184"/>
        <v>-822116320399529.5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-822116320399529.5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-3425484668331.373</v>
      </c>
      <c r="L5177" s="444">
        <f t="shared" ca="1" si="184"/>
        <v>-825541805067860.88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-825541805067860.88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-3439757521116.0869</v>
      </c>
      <c r="L5178" s="444">
        <f t="shared" ca="1" si="184"/>
        <v>-828981562588977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-828981562588977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-3454089844120.7373</v>
      </c>
      <c r="L5179" s="444">
        <f t="shared" ca="1" si="184"/>
        <v>-832435652433097.75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-832435652433097.75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-3468481885137.9072</v>
      </c>
      <c r="L5180" s="444">
        <f t="shared" ca="1" si="184"/>
        <v>-835904134318235.63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-835904134318235.63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-3482933892992.6484</v>
      </c>
      <c r="L5181" s="444">
        <f t="shared" ca="1" si="184"/>
        <v>-839387068211228.25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-839387068211228.25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-3497446117546.7842</v>
      </c>
      <c r="L5182" s="444">
        <f t="shared" ca="1" si="184"/>
        <v>-842884514328775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-842884514328775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-3512018809703.229</v>
      </c>
      <c r="L5183" s="444">
        <f t="shared" ca="1" si="184"/>
        <v>-846396533138478.25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-846396533138478.25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-3526652221410.3262</v>
      </c>
      <c r="L5184" s="444">
        <f t="shared" ca="1" si="184"/>
        <v>-849923185359888.63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-849923185359888.63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-3541346605666.2026</v>
      </c>
      <c r="L5185" s="444">
        <f t="shared" ca="1" si="184"/>
        <v>-853464531965554.88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-853464531965554.88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-3556102216523.145</v>
      </c>
      <c r="L5186" s="444">
        <f t="shared" ca="1" si="184"/>
        <v>-857020634182078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-857020634182078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-3570919309091.9917</v>
      </c>
      <c r="L5187" s="444">
        <f t="shared" ca="1" si="184"/>
        <v>-860591553491170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-860591553491170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-3585798139546.5415</v>
      </c>
      <c r="L5188" s="444">
        <f t="shared" ca="1" si="184"/>
        <v>-864177351630716.5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-864177351630716.5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-3600738965127.9854</v>
      </c>
      <c r="L5189" s="444">
        <f t="shared" ca="1" si="184"/>
        <v>-867778090595844.5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-867778090595844.5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-3615742044149.3521</v>
      </c>
      <c r="L5190" s="444">
        <f t="shared" ca="1" si="184"/>
        <v>-871393832639993.88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-871393832639993.88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-3630807635999.9746</v>
      </c>
      <c r="L5191" s="444">
        <f t="shared" ca="1" si="184"/>
        <v>-875024640275993.88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-875024640275993.88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-3645936001149.9746</v>
      </c>
      <c r="L5192" s="444">
        <f t="shared" ca="1" si="184"/>
        <v>-878670576277143.88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-878670576277143.88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-3661127401154.7661</v>
      </c>
      <c r="L5193" s="444">
        <f t="shared" ca="1" si="184"/>
        <v>-882331703678298.63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-882331703678298.63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-3676382098659.5781</v>
      </c>
      <c r="L5194" s="444">
        <f t="shared" ca="1" si="184"/>
        <v>-886008085776958.25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-886008085776958.25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-3691700357403.9932</v>
      </c>
      <c r="L5195" s="444">
        <f t="shared" ca="1" si="184"/>
        <v>-889699786134362.25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-889699786134362.25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-3707082442226.5093</v>
      </c>
      <c r="L5196" s="444">
        <f t="shared" ca="1" si="184"/>
        <v>-893406868576588.75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-893406868576588.75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-3722528619069.1196</v>
      </c>
      <c r="L5197" s="444">
        <f t="shared" ca="1" si="184"/>
        <v>-897129397195657.88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-897129397195657.88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-3738039154981.9082</v>
      </c>
      <c r="L5198" s="444">
        <f t="shared" ca="1" si="184"/>
        <v>-900867436350639.75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-900867436350639.75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-3753614318127.6655</v>
      </c>
      <c r="L5199" s="444">
        <f t="shared" ca="1" si="184"/>
        <v>-904621050668767.38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-904621050668767.38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-3769254377786.5308</v>
      </c>
      <c r="L5200" s="444">
        <f t="shared" ca="1" si="184"/>
        <v>-908390305046553.88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-908390305046553.88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-3784959604360.6416</v>
      </c>
      <c r="L5201" s="444">
        <f t="shared" ca="1" si="184"/>
        <v>-912175264650914.5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-912175264650914.5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-3800730269378.8105</v>
      </c>
      <c r="L5202" s="444">
        <f t="shared" ca="1" si="184"/>
        <v>-915975994920293.25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-915975994920293.25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-3816566645501.2217</v>
      </c>
      <c r="L5203" s="444">
        <f t="shared" ca="1" si="184"/>
        <v>-919792561565794.5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-919792561565794.5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-3832469006524.1436</v>
      </c>
      <c r="L5204" s="444">
        <f t="shared" ca="1" si="184"/>
        <v>-923625030572318.63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-923625030572318.63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-3848437627384.6606</v>
      </c>
      <c r="L5205" s="444">
        <f t="shared" ca="1" si="184"/>
        <v>-927473468199703.25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-927473468199703.25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-3864472784165.4307</v>
      </c>
      <c r="L5206" s="444">
        <f t="shared" ca="1" si="184"/>
        <v>-931337940983868.63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-931337940983868.63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-3880574754099.4521</v>
      </c>
      <c r="L5207" s="444">
        <f t="shared" ca="1" si="184"/>
        <v>-935218515737968.13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-935218515737968.13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-3896743815574.8672</v>
      </c>
      <c r="L5208" s="444">
        <f t="shared" ca="1" si="184"/>
        <v>-939115259553543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-939115259553543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-3912980248139.7622</v>
      </c>
      <c r="L5209" s="444">
        <f t="shared" ca="1" si="184"/>
        <v>-943028239801682.75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-943028239801682.75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-3929284332507.0112</v>
      </c>
      <c r="L5210" s="444">
        <f t="shared" ca="1" si="184"/>
        <v>-946957524134189.75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-946957524134189.75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-3945656350559.124</v>
      </c>
      <c r="L5211" s="444">
        <f t="shared" ca="1" si="184"/>
        <v>-950903180484748.88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-950903180484748.88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-3962096585353.1206</v>
      </c>
      <c r="L5212" s="444">
        <f t="shared" ca="1" si="184"/>
        <v>-954865277070102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-954865277070102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-3978605321125.4253</v>
      </c>
      <c r="L5213" s="444">
        <f t="shared" ca="1" si="184"/>
        <v>-958843882391227.38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-958843882391227.38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-3995182843296.7808</v>
      </c>
      <c r="L5214" s="444">
        <f t="shared" ca="1" si="184"/>
        <v>-962839065234524.13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-962839065234524.13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-4011829438477.1836</v>
      </c>
      <c r="L5215" s="444">
        <f t="shared" ca="1" si="184"/>
        <v>-966850894673001.25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-966850894673001.25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-4028545394470.8384</v>
      </c>
      <c r="L5216" s="444">
        <f t="shared" ca="1" si="184"/>
        <v>-970879440067472.13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-970879440067472.13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-4045331000281.1338</v>
      </c>
      <c r="L5217" s="444">
        <f t="shared" ca="1" si="184"/>
        <v>-974924771067753.25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-974924771067753.25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-4062186546115.6387</v>
      </c>
      <c r="L5218" s="444">
        <f t="shared" ca="1" si="184"/>
        <v>-978986957613868.88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-978986957613868.88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-4079112323391.1201</v>
      </c>
      <c r="L5219" s="444">
        <f t="shared" ca="1" si="184"/>
        <v>-983066069937260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-983066069937260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-4096108624738.5825</v>
      </c>
      <c r="L5220" s="444">
        <f t="shared" ca="1" si="184"/>
        <v>-987162178561998.63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-987162178561998.63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-4113175744008.3276</v>
      </c>
      <c r="L5221" s="444">
        <f t="shared" ca="1" si="184"/>
        <v>-991275354306007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-991275354306007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-4130313976275.0293</v>
      </c>
      <c r="L5222" s="444">
        <f t="shared" ca="1" si="184"/>
        <v>-995405668282282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-995405668282282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-4147523617842.8423</v>
      </c>
      <c r="L5223" s="444">
        <f t="shared" ca="1" si="184"/>
        <v>-999553191900124.88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-999553191900124.88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-4164804966250.52</v>
      </c>
      <c r="L5224" s="444">
        <f t="shared" ca="1" si="184"/>
        <v>-1003717996866375.4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-1003717996866375.4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-4182158320276.564</v>
      </c>
      <c r="L5225" s="444">
        <f t="shared" ca="1" si="184"/>
        <v>-1007900155186652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-1007900155186652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-4199583979944.3833</v>
      </c>
      <c r="L5226" s="444">
        <f t="shared" ca="1" si="184"/>
        <v>-1012099739166596.4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-1012099739166596.4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-4217082246527.4849</v>
      </c>
      <c r="L5227" s="444">
        <f t="shared" ca="1" si="184"/>
        <v>-1016316821413123.9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-1016316821413123.9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-4234653422554.6826</v>
      </c>
      <c r="L5228" s="444">
        <f t="shared" ca="1" si="184"/>
        <v>-1020551474835678.5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-1020551474835678.5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-4252297811815.3271</v>
      </c>
      <c r="L5229" s="444">
        <f t="shared" ca="1" si="184"/>
        <v>-1024803772647493.9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-1024803772647493.9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-4270015719364.5571</v>
      </c>
      <c r="L5230" s="444">
        <f t="shared" ca="1" si="184"/>
        <v>-1029073788366858.4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-1029073788366858.4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-4287807451528.5767</v>
      </c>
      <c r="L5231" s="444">
        <f t="shared" ca="1" si="184"/>
        <v>-1033361595818387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-1033361595818387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-4305673315909.9458</v>
      </c>
      <c r="L5232" s="444">
        <f t="shared" ca="1" si="184"/>
        <v>-1037667269134297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-1037667269134297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-4323613621392.9043</v>
      </c>
      <c r="L5233" s="444">
        <f t="shared" ca="1" si="184"/>
        <v>-1041990882755689.9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-1041990882755689.9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-4341628678148.7085</v>
      </c>
      <c r="L5234" s="444">
        <f t="shared" ca="1" si="184"/>
        <v>-1046332511433838.6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-1046332511433838.6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-4359718797640.9941</v>
      </c>
      <c r="L5235" s="444">
        <f t="shared" ca="1" si="184"/>
        <v>-1050692230231479.6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-1050692230231479.6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-4377884292631.165</v>
      </c>
      <c r="L5236" s="444">
        <f t="shared" ca="1" si="184"/>
        <v>-1055070114524110.8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-1055070114524110.8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-4396125477183.7944</v>
      </c>
      <c r="L5237" s="444">
        <f t="shared" ca="1" si="184"/>
        <v>-1059466240001294.5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-1059466240001294.5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-4414442666672.0605</v>
      </c>
      <c r="L5238" s="444">
        <f t="shared" ca="1" si="184"/>
        <v>-1063880682667966.5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-1063880682667966.5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-4432836177783.1934</v>
      </c>
      <c r="L5239" s="444">
        <f t="shared" ca="1" si="184"/>
        <v>-1068313518845749.8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-1068313518845749.8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-4451306328523.957</v>
      </c>
      <c r="L5240" s="444">
        <f t="shared" ca="1" si="184"/>
        <v>-1072764825174273.8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-1072764825174273.8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-4469853438226.1406</v>
      </c>
      <c r="L5241" s="444">
        <f t="shared" ca="1" si="184"/>
        <v>-1077234678612499.9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-1077234678612499.9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-4488477827552.082</v>
      </c>
      <c r="L5242" s="444">
        <f t="shared" ca="1" si="184"/>
        <v>-1081723156440052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-1081723156440052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-4507179818500.2168</v>
      </c>
      <c r="L5243" s="444">
        <f t="shared" ca="1" si="184"/>
        <v>-1086230336258552.3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-1086230336258552.3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-4525959734410.6348</v>
      </c>
      <c r="L5244" s="444">
        <f t="shared" ca="1" si="184"/>
        <v>-1090756295992962.9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-1090756295992962.9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-4544817899970.6787</v>
      </c>
      <c r="L5245" s="444">
        <f t="shared" ca="1" si="184"/>
        <v>-1095301113892933.5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-1095301113892933.5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-4563754641220.5566</v>
      </c>
      <c r="L5246" s="444">
        <f t="shared" ca="1" si="184"/>
        <v>-1099864868534154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-1099864868534154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-4582770285558.9746</v>
      </c>
      <c r="L5247" s="444">
        <f t="shared" ca="1" si="184"/>
        <v>-1104447638819713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-1104447638819713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-4601865161748.8037</v>
      </c>
      <c r="L5248" s="444">
        <f t="shared" ca="1" si="184"/>
        <v>-1109049503981461.8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-1109049503981461.8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-4621039599922.7568</v>
      </c>
      <c r="L5249" s="444">
        <f t="shared" ca="1" si="184"/>
        <v>-1113670543581384.5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-1113670543581384.5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-4640293931589.1016</v>
      </c>
      <c r="L5250" s="444">
        <f t="shared" ca="1" si="184"/>
        <v>-1118310837512973.6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-1118310837512973.6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-4659628489637.3896</v>
      </c>
      <c r="L5251" s="444">
        <f t="shared" ca="1" si="184"/>
        <v>-1122970466002611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-1122970466002611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-4679043608344.2129</v>
      </c>
      <c r="L5252" s="444">
        <f t="shared" ca="1" si="184"/>
        <v>-1127649509610955.3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-1127649509610955.3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-4698539623378.9805</v>
      </c>
      <c r="L5253" s="444">
        <f t="shared" ca="1" si="184"/>
        <v>-1132348049234334.3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-1132348049234334.3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-4718116871809.7256</v>
      </c>
      <c r="L5254" s="444">
        <f t="shared" ca="1" si="184"/>
        <v>-1137066166106144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-1137066166106144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-4737775692108.9336</v>
      </c>
      <c r="L5255" s="444">
        <f t="shared" ca="1" si="184"/>
        <v>-1141803941798253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-1141803941798253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-4757516424159.3877</v>
      </c>
      <c r="L5256" s="444">
        <f t="shared" ca="1" si="184"/>
        <v>-1146561458222412.5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-1146561458222412.5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-4777339409260.0518</v>
      </c>
      <c r="L5257" s="444">
        <f t="shared" ca="1" si="184"/>
        <v>-1151338797631672.5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-1151338797631672.5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-4797244990131.9688</v>
      </c>
      <c r="L5258" s="444">
        <f t="shared" ca="1" si="184"/>
        <v>-1156136042621804.5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-1156136042621804.5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-4817233510924.1855</v>
      </c>
      <c r="L5259" s="444">
        <f t="shared" ca="1" si="184"/>
        <v>-1160953276132728.8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-1160953276132728.8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-4837305317219.7031</v>
      </c>
      <c r="L5260" s="444">
        <f t="shared" ca="1" si="184"/>
        <v>-1165790581449948.5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-1165790581449948.5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-4857460756041.4521</v>
      </c>
      <c r="L5261" s="444">
        <f t="shared" ca="1" si="184"/>
        <v>-1170648042205990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-1170648042205990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-4877700175858.292</v>
      </c>
      <c r="L5262" s="444">
        <f t="shared" ca="1" si="184"/>
        <v>-1175525742381848.3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-1175525742381848.3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-4898023926591.0342</v>
      </c>
      <c r="L5263" s="444">
        <f t="shared" ca="1" si="184"/>
        <v>-1180423766308439.3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-1180423766308439.3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-4918432359618.4971</v>
      </c>
      <c r="L5264" s="444">
        <f t="shared" ca="1" si="184"/>
        <v>-1185342198668057.8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-1185342198668057.8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-4938925827783.5742</v>
      </c>
      <c r="L5265" s="444">
        <f t="shared" ca="1" si="184"/>
        <v>-1190281124495841.3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-1190281124495841.3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-4959504685399.3389</v>
      </c>
      <c r="L5266" s="444">
        <f t="shared" ca="1" si="184"/>
        <v>-1195240629181240.5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-1195240629181240.5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-4980169288255.1689</v>
      </c>
      <c r="L5267" s="444">
        <f t="shared" ca="1" si="184"/>
        <v>-1200220798469495.8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-1200220798469495.8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-5000919993622.8984</v>
      </c>
      <c r="L5268" s="444">
        <f t="shared" ca="1" si="184"/>
        <v>-1205221718463118.8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-1205221718463118.8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-5021757160262.9951</v>
      </c>
      <c r="L5269" s="444">
        <f t="shared" ca="1" si="184"/>
        <v>-1210243475623381.8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-1210243475623381.8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-5042681148430.7568</v>
      </c>
      <c r="L5270" s="444">
        <f t="shared" ca="1" si="184"/>
        <v>-1215286156771812.5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-1215286156771812.5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-5063692319882.5518</v>
      </c>
      <c r="L5271" s="444">
        <f t="shared" ca="1" si="184"/>
        <v>-1220349849091695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-1220349849091695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-5084791037882.0625</v>
      </c>
      <c r="L5272" s="444">
        <f t="shared" ca="1" si="184"/>
        <v>-1225434640129577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-1225434640129577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-5105977667206.5703</v>
      </c>
      <c r="L5273" s="444">
        <f t="shared" ca="1" si="184"/>
        <v>-1230540617796783.5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-1230540617796783.5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-5127252574153.2646</v>
      </c>
      <c r="L5274" s="444">
        <f t="shared" ca="1" si="184"/>
        <v>-1235667870370936.8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-1235667870370936.8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-5148616126545.5693</v>
      </c>
      <c r="L5275" s="444">
        <f t="shared" ca="1" si="184"/>
        <v>-1240816486497482.3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-1240816486497482.3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-5170068693739.5098</v>
      </c>
      <c r="L5276" s="444">
        <f t="shared" ca="1" si="184"/>
        <v>-1245986555191221.8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-1245986555191221.8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-5191610646630.0908</v>
      </c>
      <c r="L5277" s="444">
        <f t="shared" ca="1" si="184"/>
        <v>-1251178165837851.8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-1251178165837851.8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-5213242357657.7158</v>
      </c>
      <c r="L5278" s="444">
        <f t="shared" ca="1" si="184"/>
        <v>-1256391408195509.5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-1256391408195509.5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-5234964200814.623</v>
      </c>
      <c r="L5279" s="444">
        <f t="shared" ca="1" si="184"/>
        <v>-1261626372396324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-1261626372396324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-5256776551651.3496</v>
      </c>
      <c r="L5280" s="444">
        <f t="shared" ca="1" si="184"/>
        <v>-1266883148947975.3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-1266883148947975.3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-5278679787283.2305</v>
      </c>
      <c r="L5281" s="444">
        <f t="shared" ca="1" si="184"/>
        <v>-1272161828735258.5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-1272161828735258.5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-5300674286396.9102</v>
      </c>
      <c r="L5282" s="444">
        <f t="shared" ca="1" si="184"/>
        <v>-1277462503021655.5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-1277462503021655.5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-5322760429256.8975</v>
      </c>
      <c r="L5283" s="444">
        <f t="shared" ca="1" si="184"/>
        <v>-1282785263450912.5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-1282785263450912.5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-5344938597712.1357</v>
      </c>
      <c r="L5284" s="444">
        <f t="shared" ca="1" si="184"/>
        <v>-1288130202048624.8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-1288130202048624.8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-5367209175202.6035</v>
      </c>
      <c r="L5285" s="444">
        <f t="shared" ca="1" si="184"/>
        <v>-1293497411223827.3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-1293497411223827.3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-5389572546765.9473</v>
      </c>
      <c r="L5286" s="444">
        <f t="shared" ca="1" si="184"/>
        <v>-1298886983770593.3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-1298886983770593.3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-5412029099044.1387</v>
      </c>
      <c r="L5287" s="444">
        <f t="shared" ca="1" si="184"/>
        <v>-1304299012869637.5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-1304299012869637.5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-5434579220290.1563</v>
      </c>
      <c r="L5288" s="444">
        <f t="shared" ca="1" si="184"/>
        <v>-1309733592089927.8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-1309733592089927.8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-5457223300374.6992</v>
      </c>
      <c r="L5289" s="444">
        <f t="shared" ca="1" si="184"/>
        <v>-1315190815390302.5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-1315190815390302.5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-5479961730792.9268</v>
      </c>
      <c r="L5290" s="444">
        <f t="shared" ca="1" si="184"/>
        <v>-1320670777121095.5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-1320670777121095.5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-5502794904671.2314</v>
      </c>
      <c r="L5291" s="444">
        <f t="shared" ca="1" si="184"/>
        <v>-1326173572025766.8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-1326173572025766.8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-5525723216774.0283</v>
      </c>
      <c r="L5292" s="444">
        <f t="shared" ca="1" si="184"/>
        <v>-1331699295242540.8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-1331699295242540.8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-5548747063510.5859</v>
      </c>
      <c r="L5293" s="444">
        <f t="shared" ca="1" si="184"/>
        <v>-1337248042306051.3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-1337248042306051.3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-5571866842941.8799</v>
      </c>
      <c r="L5294" s="444">
        <f t="shared" ca="1" si="184"/>
        <v>-1342819909148993.3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-1342819909148993.3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-5595082954787.4717</v>
      </c>
      <c r="L5295" s="444">
        <f t="shared" ca="1" si="184"/>
        <v>-1348414992103780.8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-1348414992103780.8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-5618395800432.4199</v>
      </c>
      <c r="L5296" s="444">
        <f t="shared" ca="1" si="184"/>
        <v>-1354033387904213.3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-1354033387904213.3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-5641805782934.2217</v>
      </c>
      <c r="L5297" s="444">
        <f t="shared" ca="1" si="184"/>
        <v>-1359675193687147.5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-1359675193687147.5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-5665313307029.7813</v>
      </c>
      <c r="L5298" s="444">
        <f t="shared" ca="1" si="184"/>
        <v>-1365340506994177.3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-1365340506994177.3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-5688918779142.4053</v>
      </c>
      <c r="L5299" s="444">
        <f t="shared" ca="1" si="184"/>
        <v>-1371029425773319.8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-1371029425773319.8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-5712622607388.832</v>
      </c>
      <c r="L5300" s="444">
        <f t="shared" ca="1" si="184"/>
        <v>-1376742048380708.5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-1376742048380708.5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-5736425201586.2852</v>
      </c>
      <c r="L5301" s="444">
        <f t="shared" ca="1" si="184"/>
        <v>-1382478473582294.8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-1382478473582294.8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-5760326973259.5615</v>
      </c>
      <c r="L5302" s="444">
        <f t="shared" ca="1" si="184"/>
        <v>-1388238800555554.3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-1388238800555554.3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-5784328335648.1426</v>
      </c>
      <c r="L5303" s="444">
        <f t="shared" ca="1" si="184"/>
        <v>-1394023128891202.5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-1394023128891202.5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-5808429703713.3438</v>
      </c>
      <c r="L5304" s="444">
        <f t="shared" ca="1" si="184"/>
        <v>-1399831558594915.8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-1399831558594915.8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-5832631494145.4824</v>
      </c>
      <c r="L5305" s="444">
        <f t="shared" ca="1" si="184"/>
        <v>-1405664190089061.3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-1405664190089061.3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-5856934125371.0889</v>
      </c>
      <c r="L5306" s="444">
        <f t="shared" ca="1" si="184"/>
        <v>-1411521124214432.3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-1411521124214432.3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-5881338017560.1348</v>
      </c>
      <c r="L5307" s="444">
        <f t="shared" ca="1" si="184"/>
        <v>-1417402462231992.5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-1417402462231992.5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-5905843592633.3018</v>
      </c>
      <c r="L5308" s="444">
        <f t="shared" ca="1" si="184"/>
        <v>-1423308305824625.8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-1423308305824625.8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-5930451274269.2734</v>
      </c>
      <c r="L5309" s="444">
        <f t="shared" ca="1" si="184"/>
        <v>-1429238757098895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-1429238757098895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-5955161487912.0625</v>
      </c>
      <c r="L5310" s="444">
        <f t="shared" ca="1" si="184"/>
        <v>-1435193918586807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-1435193918586807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-5979974660778.3623</v>
      </c>
      <c r="L5311" s="444">
        <f t="shared" ca="1" si="184"/>
        <v>-1441173893247585.3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-1441173893247585.3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-6004891221864.9385</v>
      </c>
      <c r="L5312" s="444">
        <f t="shared" ca="1" si="184"/>
        <v>-1447178784469450.3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-1447178784469450.3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-6029911601956.043</v>
      </c>
      <c r="L5313" s="444">
        <f t="shared" ca="1" si="184"/>
        <v>-1453208696071406.3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-1453208696071406.3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-6055036233630.8594</v>
      </c>
      <c r="L5314" s="444">
        <f t="shared" ca="1" si="184"/>
        <v>-1459263732305037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-1459263732305037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-6080265551270.9873</v>
      </c>
      <c r="L5315" s="444">
        <f t="shared" ca="1" si="184"/>
        <v>-1465343997856308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-1465343997856308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-6105599991067.9502</v>
      </c>
      <c r="L5316" s="444">
        <f t="shared" ca="1" si="184"/>
        <v>-1471449597847376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-1471449597847376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-6131039991030.7334</v>
      </c>
      <c r="L5317" s="444">
        <f t="shared" ca="1" si="184"/>
        <v>-1477580637838406.8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-1477580637838406.8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-6156585990993.3613</v>
      </c>
      <c r="L5318" s="444">
        <f t="shared" ca="1" si="184"/>
        <v>-1483737223829400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-1483737223829400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-6182238432622.5</v>
      </c>
      <c r="L5319" s="444">
        <f t="shared" ca="1" si="184"/>
        <v>-1489919462262022.5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-1489919462262022.5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-6207997759425.0938</v>
      </c>
      <c r="L5320" s="444">
        <f t="shared" ca="1" si="184"/>
        <v>-1496127460021447.5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-1496127460021447.5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-6233864416756.0313</v>
      </c>
      <c r="L5321" s="444">
        <f t="shared" ca="1" si="184"/>
        <v>-1502361324438203.5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-1502361324438203.5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-6259838851825.8477</v>
      </c>
      <c r="L5322" s="444">
        <f t="shared" ca="1" si="184"/>
        <v>-1508621163290029.3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-1508621163290029.3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-6285921513708.4551</v>
      </c>
      <c r="L5323" s="444">
        <f t="shared" ca="1" si="184"/>
        <v>-1514907084803737.8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-1514907084803737.8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-6312112853348.9072</v>
      </c>
      <c r="L5324" s="444">
        <f t="shared" ca="1" si="184"/>
        <v>-1521219197657086.8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-1521219197657086.8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-6338413323571.1943</v>
      </c>
      <c r="L5325" s="444">
        <f t="shared" ca="1" si="184"/>
        <v>-1527557610980658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-1527557610980658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-6364823379086.0752</v>
      </c>
      <c r="L5326" s="444">
        <f t="shared" ca="1" si="184"/>
        <v>-1533922434359744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-1533922434359744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-6391343476498.9336</v>
      </c>
      <c r="L5327" s="444">
        <f t="shared" ca="1" si="184"/>
        <v>-1540313777836243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-1540313777836243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-6417974074317.6787</v>
      </c>
      <c r="L5328" s="444">
        <f t="shared" ca="1" si="184"/>
        <v>-1546731751910560.8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-1546731751910560.8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-6444715632960.6699</v>
      </c>
      <c r="L5329" s="444">
        <f t="shared" ca="1" si="184"/>
        <v>-1553176467543521.5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-1553176467543521.5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-6471568614764.6729</v>
      </c>
      <c r="L5330" s="444">
        <f t="shared" ca="1" si="184"/>
        <v>-1559648036158286.3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-1559648036158286.3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-6498533483992.8594</v>
      </c>
      <c r="L5331" s="444">
        <f t="shared" ca="1" si="184"/>
        <v>-1566146569642279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-1566146569642279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-6525610706842.8291</v>
      </c>
      <c r="L5332" s="444">
        <f t="shared" ca="1" si="184"/>
        <v>-1572672180349121.8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-1572672180349121.8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-6552800751454.6738</v>
      </c>
      <c r="L5333" s="444">
        <f t="shared" ca="1" si="184"/>
        <v>-1579224981100576.5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-1579224981100576.5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-6580104087919.0684</v>
      </c>
      <c r="L5334" s="444">
        <f t="shared" ca="1" si="184"/>
        <v>-1585805085188495.5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-1585805085188495.5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-6607521188285.3975</v>
      </c>
      <c r="L5335" s="444">
        <f t="shared" ca="1" si="184"/>
        <v>-1592412606376781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-1592412606376781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-6635052526569.9209</v>
      </c>
      <c r="L5336" s="444">
        <f t="shared" ca="1" si="184"/>
        <v>-1599047658903351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-1599047658903351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-6662698578763.9629</v>
      </c>
      <c r="L5337" s="444">
        <f t="shared" ca="1" si="184"/>
        <v>-1605710357482115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-1605710357482115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-6690459822842.1455</v>
      </c>
      <c r="L5338" s="444">
        <f t="shared" ca="1" si="184"/>
        <v>-1612400817304957.3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-1612400817304957.3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-6718336738770.6553</v>
      </c>
      <c r="L5339" s="444">
        <f t="shared" ca="1" si="184"/>
        <v>-1619119154043728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-1619119154043728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-6746329808515.5332</v>
      </c>
      <c r="L5340" s="444">
        <f t="shared" ca="1" si="184"/>
        <v>-1625865483852243.5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-1625865483852243.5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-6774439516051.0146</v>
      </c>
      <c r="L5341" s="444">
        <f t="shared" ca="1" si="184"/>
        <v>-1632639923368294.5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-1632639923368294.5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-6802666347367.8936</v>
      </c>
      <c r="L5342" s="444">
        <f t="shared" ca="1" si="184"/>
        <v>-1639442589715662.5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-1639442589715662.5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-6831010790481.9268</v>
      </c>
      <c r="L5343" s="444">
        <f t="shared" ca="1" si="184"/>
        <v>-1646273600506144.5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-1646273600506144.5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-6859473335442.2686</v>
      </c>
      <c r="L5344" s="444">
        <f t="shared" ca="1" si="184"/>
        <v>-1653133073841586.8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-1653133073841586.8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-6888054474339.9443</v>
      </c>
      <c r="L5345" s="444">
        <f t="shared" ca="1" si="184"/>
        <v>-1660021128315926.8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-1660021128315926.8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-6916754701316.3613</v>
      </c>
      <c r="L5346" s="444">
        <f t="shared" ca="1" si="184"/>
        <v>-1666937883017243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-1666937883017243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-6945574512571.8457</v>
      </c>
      <c r="L5347" s="444">
        <f t="shared" ca="1" si="184"/>
        <v>-1673883457529814.8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-1673883457529814.8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-6974514406374.2285</v>
      </c>
      <c r="L5348" s="444">
        <f t="shared" ca="1" si="184"/>
        <v>-1680857971936189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-1680857971936189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-7003574883067.4541</v>
      </c>
      <c r="L5349" s="444">
        <f t="shared" ca="1" si="184"/>
        <v>-1687861546819256.5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-1687861546819256.5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-7032756445080.2354</v>
      </c>
      <c r="L5350" s="444">
        <f t="shared" ca="1" si="184"/>
        <v>-1694894303264336.8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-1694894303264336.8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-7062059596934.7363</v>
      </c>
      <c r="L5351" s="444">
        <f t="shared" ca="1" si="184"/>
        <v>-1701956362861271.5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-1701956362861271.5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-7091484845255.2979</v>
      </c>
      <c r="L5352" s="444">
        <f t="shared" ca="1" si="184"/>
        <v>-1709047847706526.8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-1709047847706526.8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-7121032698777.1943</v>
      </c>
      <c r="L5353" s="444">
        <f t="shared" ca="1" si="184"/>
        <v>-1716168880405304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-1716168880405304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-7150703668355.4336</v>
      </c>
      <c r="L5354" s="444">
        <f t="shared" ca="1" si="184"/>
        <v>-1723319584073659.5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-1723319584073659.5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-7180498266973.5811</v>
      </c>
      <c r="L5355" s="444">
        <f t="shared" ca="1" si="184"/>
        <v>-1730500082340633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-1730500082340633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-7210417009752.6377</v>
      </c>
      <c r="L5356" s="444">
        <f t="shared" ca="1" si="184"/>
        <v>-1737710499350385.8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-1737710499350385.8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-7240460413959.9404</v>
      </c>
      <c r="L5357" s="444">
        <f t="shared" ca="1" si="184"/>
        <v>-1744950959764345.8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-1744950959764345.8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-7270628999018.1074</v>
      </c>
      <c r="L5358" s="444">
        <f t="shared" ca="1" si="184"/>
        <v>-1752221588763363.8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-1752221588763363.8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-7300923286514.0156</v>
      </c>
      <c r="L5359" s="444">
        <f t="shared" ca="1" si="184"/>
        <v>-1759522512049877.8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-1759522512049877.8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-7331343800207.8232</v>
      </c>
      <c r="L5360" s="444">
        <f t="shared" ca="1" si="184"/>
        <v>-1766853855850085.5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-1766853855850085.5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-7361891066042.0234</v>
      </c>
      <c r="L5361" s="444">
        <f t="shared" ca="1" si="184"/>
        <v>-1774215746916127.5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-1774215746916127.5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-7392565612150.5313</v>
      </c>
      <c r="L5362" s="444">
        <f t="shared" ca="1" si="184"/>
        <v>-1781608312528278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-1781608312528278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-7423367968867.8242</v>
      </c>
      <c r="L5363" s="444">
        <f t="shared" ref="L5363:L5617" ca="1" si="189">I5363-J5363+K5363</f>
        <v>-1789031680497145.8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-1789031680497145.8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-7454298668738.1064</v>
      </c>
      <c r="L5364" s="444">
        <f t="shared" ca="1" si="189"/>
        <v>-1796485979165883.8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-1796485979165883.8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-7485358246524.5156</v>
      </c>
      <c r="L5365" s="444">
        <f t="shared" ca="1" si="189"/>
        <v>-1803971337412408.3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-1803971337412408.3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-7516547239218.3672</v>
      </c>
      <c r="L5366" s="444">
        <f t="shared" ca="1" si="189"/>
        <v>-1811487884651626.5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-1811487884651626.5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-7547866186048.4434</v>
      </c>
      <c r="L5367" s="444">
        <f t="shared" ca="1" si="189"/>
        <v>-1819035750837675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-1819035750837675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-7579315628490.3125</v>
      </c>
      <c r="L5368" s="444">
        <f t="shared" ca="1" si="189"/>
        <v>-1826615066466165.3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-1826615066466165.3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-7610896110275.6895</v>
      </c>
      <c r="L5369" s="444">
        <f t="shared" ca="1" si="189"/>
        <v>-1834225962576441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-1834225962576441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-7642608177401.8369</v>
      </c>
      <c r="L5370" s="444">
        <f t="shared" ca="1" si="189"/>
        <v>-1841868570753842.8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-1841868570753842.8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-7674452378141.0117</v>
      </c>
      <c r="L5371" s="444">
        <f t="shared" ca="1" si="189"/>
        <v>-1849543023131983.8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-1849543023131983.8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-7706429263049.9326</v>
      </c>
      <c r="L5372" s="444">
        <f t="shared" ca="1" si="189"/>
        <v>-1857249452395033.8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-1857249452395033.8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-7738539384979.3076</v>
      </c>
      <c r="L5373" s="444">
        <f t="shared" ca="1" si="189"/>
        <v>-1864987991780013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-1864987991780013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-7770783299083.3867</v>
      </c>
      <c r="L5374" s="444">
        <f t="shared" ca="1" si="189"/>
        <v>-1872758775079096.5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-1872758775079096.5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-7803161562829.5684</v>
      </c>
      <c r="L5375" s="444">
        <f t="shared" ca="1" si="189"/>
        <v>-1880561936641926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-1880561936641926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-7835674736008.0264</v>
      </c>
      <c r="L5376" s="444">
        <f t="shared" ca="1" si="189"/>
        <v>-1888397611377934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-1888397611377934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-7868323380741.3906</v>
      </c>
      <c r="L5377" s="444">
        <f t="shared" ca="1" si="189"/>
        <v>-1896265934758675.5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-1896265934758675.5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-7901108061494.4814</v>
      </c>
      <c r="L5378" s="444">
        <f t="shared" ca="1" si="189"/>
        <v>-1904167042820170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-1904167042820170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-7934029345084.04</v>
      </c>
      <c r="L5379" s="444">
        <f t="shared" ca="1" si="189"/>
        <v>-1912101072165254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-1912101072165254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-7967087800688.5596</v>
      </c>
      <c r="L5380" s="444">
        <f t="shared" ca="1" si="189"/>
        <v>-1920068159965942.5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-1920068159965942.5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-8000283999858.0928</v>
      </c>
      <c r="L5381" s="444">
        <f t="shared" ca="1" si="189"/>
        <v>-1928068443965800.5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-1928068443965800.5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-8033618516524.1699</v>
      </c>
      <c r="L5382" s="444">
        <f t="shared" ca="1" si="189"/>
        <v>-1936102062482324.8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-1936102062482324.8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-8067091927009.6865</v>
      </c>
      <c r="L5383" s="444">
        <f t="shared" ca="1" si="189"/>
        <v>-1944169154409334.5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-1944169154409334.5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-8100704810038.8936</v>
      </c>
      <c r="L5384" s="444">
        <f t="shared" ca="1" si="189"/>
        <v>-1952269859219373.5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-1952269859219373.5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-8134457746747.3896</v>
      </c>
      <c r="L5385" s="444">
        <f t="shared" ca="1" si="189"/>
        <v>-1960404316966121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-1960404316966121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-8168351320692.1699</v>
      </c>
      <c r="L5386" s="444">
        <f t="shared" ca="1" si="189"/>
        <v>-1968572668286813.3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-1968572668286813.3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-8202386117861.7217</v>
      </c>
      <c r="L5387" s="444">
        <f t="shared" ca="1" si="189"/>
        <v>-1976775054404675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-1976775054404675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-8236562726686.1455</v>
      </c>
      <c r="L5388" s="444">
        <f t="shared" ca="1" si="189"/>
        <v>-1985011617131361.3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-1985011617131361.3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-8270881738047.3389</v>
      </c>
      <c r="L5389" s="444">
        <f t="shared" ca="1" si="189"/>
        <v>-1993282498869408.5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-1993282498869408.5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-8305343745289.2021</v>
      </c>
      <c r="L5390" s="444">
        <f t="shared" ca="1" si="189"/>
        <v>-2001587842614697.8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-2001587842614697.8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-8339949344227.9063</v>
      </c>
      <c r="L5391" s="444">
        <f t="shared" ca="1" si="189"/>
        <v>-2009927791958925.8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-2009927791958925.8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-8374699133162.1914</v>
      </c>
      <c r="L5392" s="444">
        <f t="shared" ca="1" si="189"/>
        <v>-2018302491092088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-2018302491092088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-8409593712883.7002</v>
      </c>
      <c r="L5393" s="444">
        <f t="shared" ca="1" si="189"/>
        <v>-2026712084804971.8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-2026712084804971.8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-8444633686687.3818</v>
      </c>
      <c r="L5394" s="444">
        <f t="shared" ca="1" si="189"/>
        <v>-2035156718491659.3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-2035156718491659.3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-8479819660381.9131</v>
      </c>
      <c r="L5395" s="444">
        <f t="shared" ca="1" si="189"/>
        <v>-2043636538152041.3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-2043636538152041.3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-8515152242300.1709</v>
      </c>
      <c r="L5396" s="444">
        <f t="shared" ca="1" si="189"/>
        <v>-2052151690394341.5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-2052151690394341.5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-8550632043309.7559</v>
      </c>
      <c r="L5397" s="444">
        <f t="shared" ca="1" si="189"/>
        <v>-2060702322437651.3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-2060702322437651.3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-8586259676823.5459</v>
      </c>
      <c r="L5398" s="444">
        <f t="shared" ca="1" si="189"/>
        <v>-2069288582114474.8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-2069288582114474.8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-8622035758810.3115</v>
      </c>
      <c r="L5399" s="444">
        <f t="shared" ca="1" si="189"/>
        <v>-2077910617873285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-2077910617873285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-8657960907805.3545</v>
      </c>
      <c r="L5400" s="444">
        <f t="shared" ca="1" si="189"/>
        <v>-2086568578781090.3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-2086568578781090.3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-8694035744921.209</v>
      </c>
      <c r="L5401" s="444">
        <f t="shared" ca="1" si="189"/>
        <v>-2095262614526011.5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-2095262614526011.5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-8730260893858.3818</v>
      </c>
      <c r="L5402" s="444">
        <f t="shared" ca="1" si="189"/>
        <v>-2103992875419870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-2103992875419870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-8766636980916.124</v>
      </c>
      <c r="L5403" s="444">
        <f t="shared" ca="1" si="189"/>
        <v>-2112759512400786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-2112759512400786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-8803164635003.2734</v>
      </c>
      <c r="L5404" s="444">
        <f t="shared" ca="1" si="189"/>
        <v>-2121562677035789.3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-2121562677035789.3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-8839844487649.1211</v>
      </c>
      <c r="L5405" s="444">
        <f t="shared" ca="1" si="189"/>
        <v>-2130402521523438.3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-2130402521523438.3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-8876677173014.3262</v>
      </c>
      <c r="L5406" s="444">
        <f t="shared" ca="1" si="189"/>
        <v>-2139279198696452.5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-2139279198696452.5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-8913663327901.8848</v>
      </c>
      <c r="L5407" s="444">
        <f t="shared" ca="1" si="189"/>
        <v>-2148192862024354.5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-2148192862024354.5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-8950803591768.1445</v>
      </c>
      <c r="L5408" s="444">
        <f t="shared" ca="1" si="189"/>
        <v>-2157143665616122.8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-2157143665616122.8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-8988098606733.8457</v>
      </c>
      <c r="L5409" s="444">
        <f t="shared" ca="1" si="189"/>
        <v>-2166131764222856.5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-2166131764222856.5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-9025549017595.2344</v>
      </c>
      <c r="L5410" s="444">
        <f t="shared" ca="1" si="189"/>
        <v>-2175157313240451.8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-2175157313240451.8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-9063155471835.2148</v>
      </c>
      <c r="L5411" s="444">
        <f t="shared" ca="1" si="189"/>
        <v>-2184220468712287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-2184220468712287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-9100918619634.5273</v>
      </c>
      <c r="L5412" s="444">
        <f t="shared" ca="1" si="189"/>
        <v>-2193321387331921.5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-2193321387331921.5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-9138839113883.0059</v>
      </c>
      <c r="L5413" s="444">
        <f t="shared" ca="1" si="189"/>
        <v>-2202460226445804.5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-2202460226445804.5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-9176917610190.8516</v>
      </c>
      <c r="L5414" s="444">
        <f t="shared" ca="1" si="189"/>
        <v>-2211637144055995.3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-2211637144055995.3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-9215154766899.9805</v>
      </c>
      <c r="L5415" s="444">
        <f t="shared" ca="1" si="189"/>
        <v>-2220852298822895.3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-2220852298822895.3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-9253551245095.3965</v>
      </c>
      <c r="L5416" s="444">
        <f t="shared" ca="1" si="189"/>
        <v>-2230105850067990.8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-2230105850067990.8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-9292107708616.6289</v>
      </c>
      <c r="L5417" s="444">
        <f t="shared" ca="1" si="189"/>
        <v>-2239397957776607.5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-2239397957776607.5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-9330824824069.1973</v>
      </c>
      <c r="L5418" s="444">
        <f t="shared" ca="1" si="189"/>
        <v>-2248728782600676.8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-2248728782600676.8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-9369703260836.1523</v>
      </c>
      <c r="L5419" s="444">
        <f t="shared" ca="1" si="189"/>
        <v>-2258098485861513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-2258098485861513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-9408743691089.6367</v>
      </c>
      <c r="L5420" s="444">
        <f t="shared" ca="1" si="189"/>
        <v>-2267507229552602.5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-2267507229552602.5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-9447946789802.5098</v>
      </c>
      <c r="L5421" s="444">
        <f t="shared" ca="1" si="189"/>
        <v>-2276955176342405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-2276955176342405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-9487313234760.0215</v>
      </c>
      <c r="L5422" s="444">
        <f t="shared" ca="1" si="189"/>
        <v>-2286442489577165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-2286442489577165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-9526843706571.5215</v>
      </c>
      <c r="L5423" s="444">
        <f t="shared" ca="1" si="189"/>
        <v>-2295969333283736.5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-2295969333283736.5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-9566538888682.2344</v>
      </c>
      <c r="L5424" s="444">
        <f t="shared" ca="1" si="189"/>
        <v>-2305535872172418.5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-2305535872172418.5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-9606399467385.0762</v>
      </c>
      <c r="L5425" s="444">
        <f t="shared" ca="1" si="189"/>
        <v>-2315142271639803.5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-2315142271639803.5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-9646426131832.5137</v>
      </c>
      <c r="L5426" s="444">
        <f t="shared" ca="1" si="189"/>
        <v>-2324788697771636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-2324788697771636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-9686619574048.4824</v>
      </c>
      <c r="L5427" s="444">
        <f t="shared" ca="1" si="189"/>
        <v>-2334475317345684.5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-2334475317345684.5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-9726980488940.3516</v>
      </c>
      <c r="L5428" s="444">
        <f t="shared" ca="1" si="189"/>
        <v>-2344202297834625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-2344202297834625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-9767509574310.9375</v>
      </c>
      <c r="L5429" s="444">
        <f t="shared" ca="1" si="189"/>
        <v>-2353969807408936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-2353969807408936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-9808207530870.5664</v>
      </c>
      <c r="L5430" s="444">
        <f t="shared" ca="1" si="189"/>
        <v>-2363778014939806.5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-2363778014939806.5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-9849075062249.1934</v>
      </c>
      <c r="L5431" s="444">
        <f t="shared" ca="1" si="189"/>
        <v>-2373627090002055.5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-2373627090002055.5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-9890112875008.5645</v>
      </c>
      <c r="L5432" s="444">
        <f t="shared" ca="1" si="189"/>
        <v>-2383517202877064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-2383517202877064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-9931321678654.4336</v>
      </c>
      <c r="L5433" s="444">
        <f t="shared" ca="1" si="189"/>
        <v>-2393448524555718.5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-2393448524555718.5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-9972702185648.8262</v>
      </c>
      <c r="L5434" s="444">
        <f t="shared" ca="1" si="189"/>
        <v>-2403421226741367.5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-2403421226741367.5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-10014255111422.365</v>
      </c>
      <c r="L5435" s="444">
        <f t="shared" ca="1" si="189"/>
        <v>-2413435481852790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-2413435481852790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-10055981174386.625</v>
      </c>
      <c r="L5436" s="444">
        <f t="shared" ca="1" si="189"/>
        <v>-2423491463027176.5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-2423491463027176.5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-10097881095946.568</v>
      </c>
      <c r="L5437" s="444">
        <f t="shared" ca="1" si="189"/>
        <v>-2433589344123123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-2433589344123123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-10139955600513.012</v>
      </c>
      <c r="L5438" s="444">
        <f t="shared" ca="1" si="189"/>
        <v>-2443729299723636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-2443729299723636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-10182205415515.15</v>
      </c>
      <c r="L5439" s="444">
        <f t="shared" ca="1" si="189"/>
        <v>-2453911505139151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-2453911505139151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-10224631271413.129</v>
      </c>
      <c r="L5440" s="444">
        <f t="shared" ca="1" si="189"/>
        <v>-2464136136410564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-2464136136410564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-10267233901710.684</v>
      </c>
      <c r="L5441" s="444">
        <f t="shared" ca="1" si="189"/>
        <v>-2474403370312274.5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-2474403370312274.5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-10310014042967.811</v>
      </c>
      <c r="L5442" s="444">
        <f t="shared" ca="1" si="189"/>
        <v>-2484713384355242.5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-2484713384355242.5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-10352972434813.51</v>
      </c>
      <c r="L5443" s="444">
        <f t="shared" ca="1" si="189"/>
        <v>-2495066356790056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-2495066356790056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-10396109819958.566</v>
      </c>
      <c r="L5444" s="444">
        <f t="shared" ca="1" si="189"/>
        <v>-2505462466610014.5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-2505462466610014.5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-10439426944208.395</v>
      </c>
      <c r="L5445" s="444">
        <f t="shared" ca="1" si="189"/>
        <v>-2515901893554223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-2515901893554223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-10482924556475.93</v>
      </c>
      <c r="L5446" s="444">
        <f t="shared" ca="1" si="189"/>
        <v>-2526384818110699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-2526384818110699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-10526603408794.578</v>
      </c>
      <c r="L5447" s="444">
        <f t="shared" ca="1" si="189"/>
        <v>-2536911421519493.5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-2536911421519493.5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-10570464256331.223</v>
      </c>
      <c r="L5448" s="444">
        <f t="shared" ca="1" si="189"/>
        <v>-2547481885775824.5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-2547481885775824.5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-10614507857399.27</v>
      </c>
      <c r="L5449" s="444">
        <f t="shared" ca="1" si="189"/>
        <v>-2558096393633224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-2558096393633224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-10658734973471.766</v>
      </c>
      <c r="L5450" s="444">
        <f t="shared" ca="1" si="189"/>
        <v>-2568755128606696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-2568755128606696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-10703146369194.566</v>
      </c>
      <c r="L5451" s="444">
        <f t="shared" ca="1" si="189"/>
        <v>-2579458274975890.5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-2579458274975890.5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-10747742812399.543</v>
      </c>
      <c r="L5452" s="444">
        <f t="shared" ca="1" si="189"/>
        <v>-2590206017788290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-2590206017788290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-10792525074117.875</v>
      </c>
      <c r="L5453" s="444">
        <f t="shared" ca="1" si="189"/>
        <v>-2600998542862408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-2600998542862408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-10837493928593.367</v>
      </c>
      <c r="L5454" s="444">
        <f t="shared" ca="1" si="189"/>
        <v>-2611836036791001.5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-2611836036791001.5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-10882650153295.84</v>
      </c>
      <c r="L5455" s="444">
        <f t="shared" ca="1" si="189"/>
        <v>-2622718686944297.5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-2622718686944297.5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-10927994528934.572</v>
      </c>
      <c r="L5456" s="444">
        <f t="shared" ca="1" si="189"/>
        <v>-2633646681473232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-2633646681473232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-10973527839471.801</v>
      </c>
      <c r="L5457" s="444">
        <f t="shared" ca="1" si="189"/>
        <v>-2644620209312704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-2644620209312704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-11019250872136.266</v>
      </c>
      <c r="L5458" s="444">
        <f t="shared" ca="1" si="189"/>
        <v>-2655639460184840.5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-2655639460184840.5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-11065164417436.836</v>
      </c>
      <c r="L5459" s="444">
        <f t="shared" ca="1" si="189"/>
        <v>-2666704624602277.5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-2666704624602277.5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-11111269269176.156</v>
      </c>
      <c r="L5460" s="444">
        <f t="shared" ca="1" si="189"/>
        <v>-2677815893871453.5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-2677815893871453.5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-11157566224464.389</v>
      </c>
      <c r="L5461" s="444">
        <f t="shared" ca="1" si="189"/>
        <v>-2688973460095918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-2688973460095918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-11204056083732.992</v>
      </c>
      <c r="L5462" s="444">
        <f t="shared" ca="1" si="189"/>
        <v>-2700177516179651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-2700177516179651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-11250739650748.545</v>
      </c>
      <c r="L5463" s="444">
        <f t="shared" ca="1" si="189"/>
        <v>-2711428255830399.5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-2711428255830399.5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-11297617732626.664</v>
      </c>
      <c r="L5464" s="444">
        <f t="shared" ca="1" si="189"/>
        <v>-2722725873563026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-2722725873563026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-11344691139845.941</v>
      </c>
      <c r="L5465" s="444">
        <f t="shared" ca="1" si="189"/>
        <v>-2734070564702872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-2734070564702872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-11391960686261.967</v>
      </c>
      <c r="L5466" s="444">
        <f t="shared" ca="1" si="189"/>
        <v>-2745462525389134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-2745462525389134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-11439427189121.391</v>
      </c>
      <c r="L5467" s="444">
        <f t="shared" ca="1" si="189"/>
        <v>-2756901952578255.5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-2756901952578255.5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-11487091469076.064</v>
      </c>
      <c r="L5468" s="444">
        <f t="shared" ca="1" si="189"/>
        <v>-2768389044047331.5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-2768389044047331.5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-11534954350197.215</v>
      </c>
      <c r="L5469" s="444">
        <f t="shared" ca="1" si="189"/>
        <v>-2779923998397528.5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-2779923998397528.5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-11583016659989.701</v>
      </c>
      <c r="L5470" s="444">
        <f t="shared" ca="1" si="189"/>
        <v>-2791507015057518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-2791507015057518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-11631279229406.324</v>
      </c>
      <c r="L5471" s="444">
        <f t="shared" ca="1" si="189"/>
        <v>-2803138294286924.5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-2803138294286924.5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-11679742892862.186</v>
      </c>
      <c r="L5472" s="444">
        <f t="shared" ca="1" si="189"/>
        <v>-2814818037179786.5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-2814818037179786.5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-11728408488249.109</v>
      </c>
      <c r="L5473" s="444">
        <f t="shared" ca="1" si="189"/>
        <v>-2826546445668035.5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-2826546445668035.5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-11777276856950.148</v>
      </c>
      <c r="L5474" s="444">
        <f t="shared" ca="1" si="189"/>
        <v>-2838323722524985.5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-2838323722524985.5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-11826348843854.105</v>
      </c>
      <c r="L5475" s="444">
        <f t="shared" ca="1" si="189"/>
        <v>-2850150071368839.5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-2850150071368839.5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-11875625297370.164</v>
      </c>
      <c r="L5476" s="444">
        <f t="shared" ca="1" si="189"/>
        <v>-2862025696666209.5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-2862025696666209.5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-11925107069442.539</v>
      </c>
      <c r="L5477" s="444">
        <f t="shared" ca="1" si="189"/>
        <v>-2873950803735652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-2873950803735652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-11974795015565.217</v>
      </c>
      <c r="L5478" s="444">
        <f t="shared" ca="1" si="189"/>
        <v>-2885925598751217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-2885925598751217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-12024689994796.738</v>
      </c>
      <c r="L5479" s="444">
        <f t="shared" ca="1" si="189"/>
        <v>-2897950288746013.5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-2897950288746013.5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-12074792869775.057</v>
      </c>
      <c r="L5480" s="444">
        <f t="shared" ca="1" si="189"/>
        <v>-2910025081615788.5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-2910025081615788.5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-12125104506732.451</v>
      </c>
      <c r="L5481" s="444">
        <f t="shared" ca="1" si="189"/>
        <v>-2922150186122521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-2922150186122521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-12175625775510.504</v>
      </c>
      <c r="L5482" s="444">
        <f t="shared" ca="1" si="189"/>
        <v>-2934325811898031.5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-2934325811898031.5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-12226357549575.131</v>
      </c>
      <c r="L5483" s="444">
        <f t="shared" ca="1" si="189"/>
        <v>-2946552169447606.5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-2946552169447606.5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-12277300706031.693</v>
      </c>
      <c r="L5484" s="444">
        <f t="shared" ca="1" si="189"/>
        <v>-2958829470153638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-2958829470153638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-12328456125640.158</v>
      </c>
      <c r="L5485" s="444">
        <f t="shared" ca="1" si="189"/>
        <v>-2971157926279278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-2971157926279278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-12379824692830.324</v>
      </c>
      <c r="L5486" s="444">
        <f t="shared" ca="1" si="189"/>
        <v>-2983537750972108.5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-2983537750972108.5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-12431407295717.119</v>
      </c>
      <c r="L5487" s="444">
        <f t="shared" ca="1" si="189"/>
        <v>-2995969158267825.5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-2995969158267825.5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-12483204826115.939</v>
      </c>
      <c r="L5488" s="444">
        <f t="shared" ca="1" si="189"/>
        <v>-3008452363093941.5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-3008452363093941.5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-12535218179558.09</v>
      </c>
      <c r="L5489" s="444">
        <f t="shared" ca="1" si="189"/>
        <v>-3020987581273499.5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-3020987581273499.5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-12587448255306.248</v>
      </c>
      <c r="L5490" s="444">
        <f t="shared" ca="1" si="189"/>
        <v>-3033575029528805.5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-3033575029528805.5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-12639895956370.023</v>
      </c>
      <c r="L5491" s="444">
        <f t="shared" ca="1" si="189"/>
        <v>-3046214925485175.5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-3046214925485175.5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-12692562189521.564</v>
      </c>
      <c r="L5492" s="444">
        <f t="shared" ca="1" si="189"/>
        <v>-3058907487674697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-3058907487674697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-12745447865311.238</v>
      </c>
      <c r="L5493" s="444">
        <f t="shared" ca="1" si="189"/>
        <v>-3071652935540008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-3071652935540008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-12798553898083.367</v>
      </c>
      <c r="L5494" s="444">
        <f t="shared" ca="1" si="189"/>
        <v>-3084451489438091.5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-3084451489438091.5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-12851881205992.047</v>
      </c>
      <c r="L5495" s="444">
        <f t="shared" ca="1" si="189"/>
        <v>-3097303370644083.5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-3097303370644083.5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-12905430711017.014</v>
      </c>
      <c r="L5496" s="444">
        <f t="shared" ca="1" si="189"/>
        <v>-3110208801355100.5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-3110208801355100.5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-12959203338979.586</v>
      </c>
      <c r="L5497" s="444">
        <f t="shared" ca="1" si="189"/>
        <v>-3123168004694080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-3123168004694080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-13013200019558.666</v>
      </c>
      <c r="L5498" s="444">
        <f t="shared" ca="1" si="189"/>
        <v>-3136181204713638.5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-3136181204713638.5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-13067421686306.826</v>
      </c>
      <c r="L5499" s="444">
        <f t="shared" ca="1" si="189"/>
        <v>-3149248626399945.5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-3149248626399945.5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-13121869276666.439</v>
      </c>
      <c r="L5500" s="444">
        <f t="shared" ca="1" si="189"/>
        <v>-3162370495676612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-3162370495676612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-13176543731985.883</v>
      </c>
      <c r="L5501" s="444">
        <f t="shared" ca="1" si="189"/>
        <v>-3175547039408598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-3175547039408598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-13231445997535.824</v>
      </c>
      <c r="L5502" s="444">
        <f t="shared" ca="1" si="189"/>
        <v>-3188778485406134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-3188778485406134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-13286577022525.559</v>
      </c>
      <c r="L5503" s="444">
        <f t="shared" ca="1" si="189"/>
        <v>-3202065062428659.5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-3202065062428659.5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-13341937760119.414</v>
      </c>
      <c r="L5504" s="444">
        <f t="shared" ca="1" si="189"/>
        <v>-3215407000188779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-3215407000188779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-13397529167453.246</v>
      </c>
      <c r="L5505" s="444">
        <f t="shared" ca="1" si="189"/>
        <v>-3228804529356232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-3228804529356232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-13453352205650.967</v>
      </c>
      <c r="L5506" s="444">
        <f t="shared" ca="1" si="189"/>
        <v>-3242257881561883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-3242257881561883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-13509407839841.18</v>
      </c>
      <c r="L5507" s="444">
        <f t="shared" ca="1" si="189"/>
        <v>-3255767289401724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-3255767289401724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-13565697039173.85</v>
      </c>
      <c r="L5508" s="444">
        <f t="shared" ca="1" si="189"/>
        <v>-3269332986440898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-3269332986440898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-13622220776837.074</v>
      </c>
      <c r="L5509" s="444">
        <f t="shared" ca="1" si="189"/>
        <v>-3282955207217735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-3282955207217735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-13678980030073.896</v>
      </c>
      <c r="L5510" s="444">
        <f t="shared" ca="1" si="189"/>
        <v>-3296634187247809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-3296634187247809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-13735975780199.203</v>
      </c>
      <c r="L5511" s="444">
        <f t="shared" ca="1" si="189"/>
        <v>-3310370163028008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-3310370163028008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-13793209012616.699</v>
      </c>
      <c r="L5512" s="444">
        <f t="shared" ca="1" si="189"/>
        <v>-3324163372040624.5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-3324163372040624.5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-13850680716835.936</v>
      </c>
      <c r="L5513" s="444">
        <f t="shared" ca="1" si="189"/>
        <v>-3338014052757460.5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-3338014052757460.5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-13908391886489.418</v>
      </c>
      <c r="L5514" s="444">
        <f t="shared" ca="1" si="189"/>
        <v>-3351922444643950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-3351922444643950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-13966343519349.791</v>
      </c>
      <c r="L5515" s="444">
        <f t="shared" ca="1" si="189"/>
        <v>-3365888788163300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-3365888788163300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-14024536617347.084</v>
      </c>
      <c r="L5516" s="444">
        <f t="shared" ca="1" si="189"/>
        <v>-3379913324780647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-3379913324780647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-14082972186586.029</v>
      </c>
      <c r="L5517" s="444">
        <f t="shared" ca="1" si="189"/>
        <v>-3393996296967233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-3393996296967233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-14141651237363.471</v>
      </c>
      <c r="L5518" s="444">
        <f t="shared" ca="1" si="189"/>
        <v>-3408137948204596.5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-3408137948204596.5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-14200574784185.818</v>
      </c>
      <c r="L5519" s="444">
        <f t="shared" ca="1" si="189"/>
        <v>-3422338522988782.5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-3422338522988782.5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-14259743845786.594</v>
      </c>
      <c r="L5520" s="444">
        <f t="shared" ca="1" si="189"/>
        <v>-3436598266834569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-3436598266834569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-14319159445144.037</v>
      </c>
      <c r="L5521" s="444">
        <f t="shared" ca="1" si="189"/>
        <v>-3450917426279713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-3450917426279713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-14378822609498.805</v>
      </c>
      <c r="L5522" s="444">
        <f t="shared" ca="1" si="189"/>
        <v>-3465296248889212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-3465296248889212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-14438734370371.717</v>
      </c>
      <c r="L5523" s="444">
        <f t="shared" ca="1" si="189"/>
        <v>-3479734983259583.5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-3479734983259583.5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-14498895763581.598</v>
      </c>
      <c r="L5524" s="444">
        <f t="shared" ca="1" si="189"/>
        <v>-3494233879023165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-3494233879023165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-14559307829263.188</v>
      </c>
      <c r="L5525" s="444">
        <f t="shared" ca="1" si="189"/>
        <v>-3508793186852428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-3508793186852428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-14619971611885.119</v>
      </c>
      <c r="L5526" s="444">
        <f t="shared" ca="1" si="189"/>
        <v>-3523413158464313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-3523413158464313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-14680888160267.971</v>
      </c>
      <c r="L5527" s="444">
        <f t="shared" ca="1" si="189"/>
        <v>-3538094046624581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-3538094046624581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-14742058527602.42</v>
      </c>
      <c r="L5528" s="444">
        <f t="shared" ca="1" si="189"/>
        <v>-3552836105152183.5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-3552836105152183.5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-14803483771467.434</v>
      </c>
      <c r="L5529" s="444">
        <f t="shared" ca="1" si="189"/>
        <v>-3567639588923651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-3567639588923651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-14865164953848.545</v>
      </c>
      <c r="L5530" s="444">
        <f t="shared" ca="1" si="189"/>
        <v>-3582504753877499.5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-3582504753877499.5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-14927103141156.248</v>
      </c>
      <c r="L5531" s="444">
        <f t="shared" ca="1" si="189"/>
        <v>-3597431857018655.5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-3597431857018655.5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-14989299404244.4</v>
      </c>
      <c r="L5532" s="444">
        <f t="shared" ca="1" si="189"/>
        <v>-3612421156422900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-3612421156422900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-15051754818428.75</v>
      </c>
      <c r="L5533" s="444">
        <f t="shared" ca="1" si="189"/>
        <v>-3627472911241329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-3627472911241329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-15114470463505.537</v>
      </c>
      <c r="L5534" s="444">
        <f t="shared" ca="1" si="189"/>
        <v>-3642587381704834.5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-3642587381704834.5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-15177447423770.143</v>
      </c>
      <c r="L5535" s="444">
        <f t="shared" ca="1" si="189"/>
        <v>-3657764829128604.5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-3657764829128604.5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-15240686788035.852</v>
      </c>
      <c r="L5536" s="444">
        <f t="shared" ca="1" si="189"/>
        <v>-3673005515916640.5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-3673005515916640.5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-15304189649652.668</v>
      </c>
      <c r="L5537" s="444">
        <f t="shared" ca="1" si="189"/>
        <v>-3688309705566293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-3688309705566293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-15367957106526.221</v>
      </c>
      <c r="L5538" s="444">
        <f t="shared" ca="1" si="189"/>
        <v>-3703677662672819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-3703677662672819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-15431990261136.746</v>
      </c>
      <c r="L5539" s="444">
        <f t="shared" ca="1" si="189"/>
        <v>-3719109652933955.5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-3719109652933955.5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-15496290220558.15</v>
      </c>
      <c r="L5540" s="444">
        <f t="shared" ca="1" si="189"/>
        <v>-3734605943154513.5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-3734605943154513.5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-15560858096477.139</v>
      </c>
      <c r="L5541" s="444">
        <f t="shared" ca="1" si="189"/>
        <v>-3750166801250990.5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-3750166801250990.5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-15625695005212.461</v>
      </c>
      <c r="L5542" s="444">
        <f t="shared" ca="1" si="189"/>
        <v>-3765792496256203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-3765792496256203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-15690802067734.18</v>
      </c>
      <c r="L5543" s="444">
        <f t="shared" ca="1" si="189"/>
        <v>-3781483298323937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-3781483298323937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-15756180409683.07</v>
      </c>
      <c r="L5544" s="444">
        <f t="shared" ca="1" si="189"/>
        <v>-3797239478733620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-3797239478733620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-15821831161390.084</v>
      </c>
      <c r="L5545" s="444">
        <f t="shared" ca="1" si="189"/>
        <v>-3813061309895010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-3813061309895010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-15887755457895.875</v>
      </c>
      <c r="L5546" s="444">
        <f t="shared" ca="1" si="189"/>
        <v>-3828949065352906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-3828949065352906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-15953954438970.441</v>
      </c>
      <c r="L5547" s="444">
        <f t="shared" ca="1" si="189"/>
        <v>-3844903019791876.5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-3844903019791876.5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-16020429249132.818</v>
      </c>
      <c r="L5548" s="444">
        <f t="shared" ca="1" si="189"/>
        <v>-3860923449041009.5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-3860923449041009.5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-16087181037670.873</v>
      </c>
      <c r="L5549" s="444">
        <f t="shared" ca="1" si="189"/>
        <v>-3877010630078680.5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-3877010630078680.5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-16154210958661.17</v>
      </c>
      <c r="L5550" s="444">
        <f t="shared" ca="1" si="189"/>
        <v>-3893164841037341.5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-3893164841037341.5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-16221520170988.922</v>
      </c>
      <c r="L5551" s="444">
        <f t="shared" ca="1" si="189"/>
        <v>-3909386361208330.5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-3909386361208330.5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-16289109838368.043</v>
      </c>
      <c r="L5552" s="444">
        <f t="shared" ca="1" si="189"/>
        <v>-3925675471046698.5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-3925675471046698.5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-16356981129361.242</v>
      </c>
      <c r="L5553" s="444">
        <f t="shared" ca="1" si="189"/>
        <v>-3942032452176059.5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-3942032452176059.5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-16425135217400.25</v>
      </c>
      <c r="L5554" s="444">
        <f t="shared" ca="1" si="189"/>
        <v>-3958457587393460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-3958457587393460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-16493573280806.08</v>
      </c>
      <c r="L5555" s="444">
        <f t="shared" ca="1" si="189"/>
        <v>-3974951160674266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-3974951160674266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-16562296502809.443</v>
      </c>
      <c r="L5556" s="444">
        <f t="shared" ca="1" si="189"/>
        <v>-3991513457177075.5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-3991513457177075.5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-16631306071571.146</v>
      </c>
      <c r="L5557" s="444">
        <f t="shared" ca="1" si="189"/>
        <v>-4008144763248646.5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-4008144763248646.5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-16700603180202.693</v>
      </c>
      <c r="L5558" s="444">
        <f t="shared" ca="1" si="189"/>
        <v>-4024845366428849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-4024845366428849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-16770189026786.871</v>
      </c>
      <c r="L5559" s="444">
        <f t="shared" ca="1" si="189"/>
        <v>-4041615555455636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-4041615555455636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-16840064814398.482</v>
      </c>
      <c r="L5560" s="444">
        <f t="shared" ca="1" si="189"/>
        <v>-4058455620270034.5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-4058455620270034.5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-16910231751125.143</v>
      </c>
      <c r="L5561" s="444">
        <f t="shared" ca="1" si="189"/>
        <v>-4075365852021159.5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-4075365852021159.5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-16980691050088.166</v>
      </c>
      <c r="L5562" s="444">
        <f t="shared" ca="1" si="189"/>
        <v>-4092346543071247.5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-4092346543071247.5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-17051443929463.533</v>
      </c>
      <c r="L5563" s="444">
        <f t="shared" ca="1" si="189"/>
        <v>-4109397987000711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-4109397987000711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-17122491612502.963</v>
      </c>
      <c r="L5564" s="444">
        <f t="shared" ca="1" si="189"/>
        <v>-4126520478613214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-4126520478613214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-17193835327555.059</v>
      </c>
      <c r="L5565" s="444">
        <f t="shared" ca="1" si="189"/>
        <v>-4143714313940769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-4143714313940769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-17265476308086.537</v>
      </c>
      <c r="L5566" s="444">
        <f t="shared" ca="1" si="189"/>
        <v>-4160979790248855.5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-4160979790248855.5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-17337415792703.564</v>
      </c>
      <c r="L5567" s="444">
        <f t="shared" ca="1" si="189"/>
        <v>-4178317206041559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-4178317206041559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-17409655025173.162</v>
      </c>
      <c r="L5568" s="444">
        <f t="shared" ca="1" si="189"/>
        <v>-4195726861066732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-4195726861066732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-17482195254444.717</v>
      </c>
      <c r="L5569" s="444">
        <f t="shared" ca="1" si="189"/>
        <v>-4213209056321176.5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-4213209056321176.5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-17555037734671.566</v>
      </c>
      <c r="L5570" s="444">
        <f t="shared" ca="1" si="189"/>
        <v>-4230764094055848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-4230764094055848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-17628183725232.703</v>
      </c>
      <c r="L5571" s="444">
        <f t="shared" ca="1" si="189"/>
        <v>-4248392277781080.5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-4248392277781080.5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-17701634490754.504</v>
      </c>
      <c r="L5572" s="444">
        <f t="shared" ca="1" si="189"/>
        <v>-4266093912271835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-4266093912271835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-17775391301132.645</v>
      </c>
      <c r="L5573" s="444">
        <f t="shared" ca="1" si="189"/>
        <v>-4283869303572967.5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-4283869303572967.5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-17849455431554.031</v>
      </c>
      <c r="L5574" s="444">
        <f t="shared" ca="1" si="189"/>
        <v>-4301718759004521.5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-4301718759004521.5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-17923828162518.84</v>
      </c>
      <c r="L5575" s="444">
        <f t="shared" ca="1" si="189"/>
        <v>-4319642587167040.5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-4319642587167040.5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-17998510779862.668</v>
      </c>
      <c r="L5576" s="444">
        <f t="shared" ca="1" si="189"/>
        <v>-4337641097946903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-4337641097946903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-18073504574778.762</v>
      </c>
      <c r="L5577" s="444">
        <f t="shared" ca="1" si="189"/>
        <v>-4355714602521682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-4355714602521682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-18148810843840.34</v>
      </c>
      <c r="L5578" s="444">
        <f t="shared" ca="1" si="189"/>
        <v>-4373863413365522.5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-4373863413365522.5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-18224430889023.012</v>
      </c>
      <c r="L5579" s="444">
        <f t="shared" ca="1" si="189"/>
        <v>-4392087844254545.5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-4392087844254545.5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-18300366017727.273</v>
      </c>
      <c r="L5580" s="444">
        <f t="shared" ca="1" si="189"/>
        <v>-4410388210272273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-4410388210272273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-18376617542801.137</v>
      </c>
      <c r="L5581" s="444">
        <f t="shared" ca="1" si="189"/>
        <v>-4428764827815074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-4428764827815074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-18453186782562.809</v>
      </c>
      <c r="L5582" s="444">
        <f t="shared" ca="1" si="189"/>
        <v>-4447218014597637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-4447218014597637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-18530075060823.488</v>
      </c>
      <c r="L5583" s="444">
        <f t="shared" ca="1" si="189"/>
        <v>-4465748089658460.5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-4465748089658460.5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-18607283706910.25</v>
      </c>
      <c r="L5584" s="444">
        <f t="shared" ca="1" si="189"/>
        <v>-4484355373365371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-4484355373365371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-18684814055689.047</v>
      </c>
      <c r="L5585" s="444">
        <f t="shared" ca="1" si="189"/>
        <v>-4503040187421060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-4503040187421060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-18762667447587.75</v>
      </c>
      <c r="L5586" s="444">
        <f t="shared" ca="1" si="189"/>
        <v>-4521802854868648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-4521802854868648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-18840845228619.367</v>
      </c>
      <c r="L5587" s="444">
        <f t="shared" ca="1" si="189"/>
        <v>-4540643700097267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-4540643700097267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-18919348750405.277</v>
      </c>
      <c r="L5588" s="444">
        <f t="shared" ca="1" si="189"/>
        <v>-4559563048847672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-4559563048847672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-18998179370198.633</v>
      </c>
      <c r="L5589" s="444">
        <f t="shared" ca="1" si="189"/>
        <v>-4578561228217871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-4578561228217871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-19077338450907.797</v>
      </c>
      <c r="L5590" s="444">
        <f t="shared" ca="1" si="189"/>
        <v>-4597638566668779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-4597638566668779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-19156827361119.914</v>
      </c>
      <c r="L5591" s="444">
        <f t="shared" ca="1" si="189"/>
        <v>-4616795394029899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-4616795394029899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-19236647475124.578</v>
      </c>
      <c r="L5592" s="444">
        <f t="shared" ca="1" si="189"/>
        <v>-4636032041505024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-4636032041505024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-19316800172937.602</v>
      </c>
      <c r="L5593" s="444">
        <f t="shared" ca="1" si="189"/>
        <v>-4655348841677962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-4655348841677962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-19397286840324.84</v>
      </c>
      <c r="L5594" s="444">
        <f t="shared" ca="1" si="189"/>
        <v>-4674746128518287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-4674746128518287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-19478108868826.195</v>
      </c>
      <c r="L5595" s="444">
        <f t="shared" ca="1" si="189"/>
        <v>-4694224237387113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-4694224237387113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-19559267655779.637</v>
      </c>
      <c r="L5596" s="444">
        <f t="shared" ca="1" si="189"/>
        <v>-4713783505042893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-4713783505042893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-19640764604345.387</v>
      </c>
      <c r="L5597" s="444">
        <f t="shared" ca="1" si="189"/>
        <v>-4733424269647238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-4733424269647238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-19722601123530.156</v>
      </c>
      <c r="L5598" s="444">
        <f t="shared" ca="1" si="189"/>
        <v>-4753146870770768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-4753146870770768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-19804778628211.531</v>
      </c>
      <c r="L5599" s="444">
        <f t="shared" ca="1" si="189"/>
        <v>-4772951649398980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-4772951649398980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-19887298539162.418</v>
      </c>
      <c r="L5600" s="444">
        <f t="shared" ca="1" si="189"/>
        <v>-4792838947938142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-4792838947938142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-19970162283075.59</v>
      </c>
      <c r="L5601" s="444">
        <f t="shared" ca="1" si="189"/>
        <v>-4812809110221218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-4812809110221218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-20053371292588.406</v>
      </c>
      <c r="L5602" s="444">
        <f t="shared" ca="1" si="189"/>
        <v>-4832862481513806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-4832862481513806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-20136927006307.523</v>
      </c>
      <c r="L5603" s="444">
        <f t="shared" ca="1" si="189"/>
        <v>-4852999408520114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-4852999408520114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-20220830868833.809</v>
      </c>
      <c r="L5604" s="444">
        <f t="shared" ca="1" si="189"/>
        <v>-4873220239388948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-4873220239388948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-20305084330787.281</v>
      </c>
      <c r="L5605" s="444">
        <f t="shared" ca="1" si="189"/>
        <v>-4893525323719735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-4893525323719735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-20389688848832.23</v>
      </c>
      <c r="L5606" s="444">
        <f t="shared" ca="1" si="189"/>
        <v>-4913915012568567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-4913915012568567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-20474645885702.363</v>
      </c>
      <c r="L5607" s="444">
        <f t="shared" ca="1" si="189"/>
        <v>-4934389658454269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-4934389658454269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-20559956910226.121</v>
      </c>
      <c r="L5608" s="444">
        <f t="shared" ca="1" si="189"/>
        <v>-4954949615364495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-4954949615364495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-20645623397352.063</v>
      </c>
      <c r="L5609" s="444">
        <f t="shared" ca="1" si="189"/>
        <v>-4975595238761847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-4975595238761847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-20731646828174.363</v>
      </c>
      <c r="L5610" s="444">
        <f t="shared" ca="1" si="189"/>
        <v>-4996326885590021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-4996326885590021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-20818028689958.422</v>
      </c>
      <c r="L5611" s="444">
        <f t="shared" ca="1" si="189"/>
        <v>-5017144914279979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-5017144914279979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-20904770476166.578</v>
      </c>
      <c r="L5612" s="444">
        <f t="shared" ca="1" si="189"/>
        <v>-5038049684756146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-5038049684756146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-20991873686483.941</v>
      </c>
      <c r="L5613" s="444">
        <f t="shared" ca="1" si="189"/>
        <v>-5059041558442630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-5059041558442630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-21079339826844.293</v>
      </c>
      <c r="L5614" s="444">
        <f t="shared" ca="1" si="189"/>
        <v>-5080120898269474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-5080120898269474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-21167170409456.141</v>
      </c>
      <c r="L5615" s="444">
        <f t="shared" ca="1" si="189"/>
        <v>-5101288068678930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-5101288068678930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-21255366952828.875</v>
      </c>
      <c r="L5616" s="444">
        <f t="shared" ca="1" si="189"/>
        <v>-5122543435631759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-5122543435631759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-21343930981798.996</v>
      </c>
      <c r="L5617" s="444">
        <f t="shared" ca="1" si="189"/>
        <v>-5143887366613558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-5143887366613558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-21432864027556.492</v>
      </c>
      <c r="L5618" s="444">
        <f t="shared" ref="L5618:L5872" ca="1" si="194">I5618-J5618+K5618</f>
        <v>-5165320230641114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-5165320230641114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-21522167627671.309</v>
      </c>
      <c r="L5619" s="444">
        <f t="shared" ca="1" si="194"/>
        <v>-5186842398268785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-5186842398268785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-21611843326119.938</v>
      </c>
      <c r="L5620" s="444">
        <f t="shared" ca="1" si="194"/>
        <v>-5208454241594905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-5208454241594905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-21701892673312.105</v>
      </c>
      <c r="L5621" s="444">
        <f t="shared" ca="1" si="194"/>
        <v>-5230156134268217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-5230156134268217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-21792317226117.57</v>
      </c>
      <c r="L5622" s="444">
        <f t="shared" ca="1" si="194"/>
        <v>-5251948451494335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-5251948451494335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-21883118547893.063</v>
      </c>
      <c r="L5623" s="444">
        <f t="shared" ca="1" si="194"/>
        <v>-5273831570042228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-5273831570042228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-21974298208509.281</v>
      </c>
      <c r="L5624" s="444">
        <f t="shared" ca="1" si="194"/>
        <v>-5295805868250737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-5295805868250737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-22065857784378.07</v>
      </c>
      <c r="L5625" s="444">
        <f t="shared" ca="1" si="194"/>
        <v>-5317871726035115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-5317871726035115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-22157798858479.645</v>
      </c>
      <c r="L5626" s="444">
        <f t="shared" ca="1" si="194"/>
        <v>-5340029524893595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-5340029524893595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-22250123020389.98</v>
      </c>
      <c r="L5627" s="444">
        <f t="shared" ca="1" si="194"/>
        <v>-5362279647913985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-5362279647913985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-22342831866308.27</v>
      </c>
      <c r="L5628" s="444">
        <f t="shared" ca="1" si="194"/>
        <v>-5384622479780293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-5384622479780293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-22435926999084.555</v>
      </c>
      <c r="L5629" s="444">
        <f t="shared" ca="1" si="194"/>
        <v>-5407058406779378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-5407058406779378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-22529410028247.406</v>
      </c>
      <c r="L5630" s="444">
        <f t="shared" ca="1" si="194"/>
        <v>-5429587816807625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-5429587816807625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-22623282570031.77</v>
      </c>
      <c r="L5631" s="444">
        <f t="shared" ca="1" si="194"/>
        <v>-5452211099377657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-5452211099377657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-22717546247406.902</v>
      </c>
      <c r="L5632" s="444">
        <f t="shared" ca="1" si="194"/>
        <v>-5474928645625064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-5474928645625064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-22812202690104.434</v>
      </c>
      <c r="L5633" s="444">
        <f t="shared" ca="1" si="194"/>
        <v>-5497740848315168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-5497740848315168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-22907253534646.531</v>
      </c>
      <c r="L5634" s="444">
        <f t="shared" ca="1" si="194"/>
        <v>-5520648101849815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-5520648101849815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-23002700424374.23</v>
      </c>
      <c r="L5635" s="444">
        <f t="shared" ca="1" si="194"/>
        <v>-5543650802274189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-5543650802274189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-23098545009475.789</v>
      </c>
      <c r="L5636" s="444">
        <f t="shared" ca="1" si="194"/>
        <v>-5566749347283665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-5566749347283665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-23194788947015.27</v>
      </c>
      <c r="L5637" s="444">
        <f t="shared" ca="1" si="194"/>
        <v>-5589944136230680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-5589944136230680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-23291433900961.168</v>
      </c>
      <c r="L5638" s="444">
        <f t="shared" ca="1" si="194"/>
        <v>-5613235570131641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-5613235570131641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-23388481542215.172</v>
      </c>
      <c r="L5639" s="444">
        <f t="shared" ca="1" si="194"/>
        <v>-5636624051673856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-5636624051673856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-23485933548641.066</v>
      </c>
      <c r="L5640" s="444">
        <f t="shared" ca="1" si="194"/>
        <v>-5660109985222497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-5660109985222497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-23583791605093.738</v>
      </c>
      <c r="L5641" s="444">
        <f t="shared" ca="1" si="194"/>
        <v>-5683693776827591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-5683693776827591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-23682057403448.297</v>
      </c>
      <c r="L5642" s="444">
        <f t="shared" ca="1" si="194"/>
        <v>-5707375834231039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-5707375834231039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-23780732642629.328</v>
      </c>
      <c r="L5643" s="444">
        <f t="shared" ca="1" si="194"/>
        <v>-5731156566873668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-5731156566873668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-23879819028640.281</v>
      </c>
      <c r="L5644" s="444">
        <f t="shared" ca="1" si="194"/>
        <v>-5755036385902308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-5755036385902308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-23979318274592.949</v>
      </c>
      <c r="L5645" s="444">
        <f t="shared" ca="1" si="194"/>
        <v>-5779015704176901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-5779015704176901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-24079232100737.086</v>
      </c>
      <c r="L5646" s="444">
        <f t="shared" ca="1" si="194"/>
        <v>-5803094936277638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-5803094936277638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-24179562234490.156</v>
      </c>
      <c r="L5647" s="444">
        <f t="shared" ca="1" si="194"/>
        <v>-5827274498512128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-5827274498512128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-24280310410467.199</v>
      </c>
      <c r="L5648" s="444">
        <f t="shared" ca="1" si="194"/>
        <v>-5851554808922595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-5851554808922595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-24381478370510.813</v>
      </c>
      <c r="L5649" s="444">
        <f t="shared" ca="1" si="194"/>
        <v>-5875936287293106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-5875936287293106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-24483067863721.273</v>
      </c>
      <c r="L5650" s="444">
        <f t="shared" ca="1" si="194"/>
        <v>-5900419355156827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-5900419355156827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-24585080646486.777</v>
      </c>
      <c r="L5651" s="444">
        <f t="shared" ca="1" si="194"/>
        <v>-5925004435803314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-5925004435803314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-24687518482513.809</v>
      </c>
      <c r="L5652" s="444">
        <f t="shared" ca="1" si="194"/>
        <v>-5949691954285828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-5949691954285828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-24790383142857.617</v>
      </c>
      <c r="L5653" s="444">
        <f t="shared" ca="1" si="194"/>
        <v>-5974482337428686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-5974482337428686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-24893676405952.859</v>
      </c>
      <c r="L5654" s="444">
        <f t="shared" ca="1" si="194"/>
        <v>-5999376013834639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-5999376013834639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-24997400057644.328</v>
      </c>
      <c r="L5655" s="444">
        <f t="shared" ca="1" si="194"/>
        <v>-6024373413892283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-6024373413892283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-25101555891217.844</v>
      </c>
      <c r="L5656" s="444">
        <f t="shared" ca="1" si="194"/>
        <v>-6049474969783501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-6049474969783501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-25206145707431.254</v>
      </c>
      <c r="L5657" s="444">
        <f t="shared" ca="1" si="194"/>
        <v>-6074681115490932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-6074681115490932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-25311171314545.551</v>
      </c>
      <c r="L5658" s="444">
        <f t="shared" ca="1" si="194"/>
        <v>-6099992286805478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-6099992286805478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-25416634528356.156</v>
      </c>
      <c r="L5659" s="444">
        <f t="shared" ca="1" si="194"/>
        <v>-6125408921333834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-6125408921333834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-25522537172224.309</v>
      </c>
      <c r="L5660" s="444">
        <f t="shared" ca="1" si="194"/>
        <v>-6150931458506058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-6150931458506058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-25628881077108.574</v>
      </c>
      <c r="L5661" s="444">
        <f t="shared" ca="1" si="194"/>
        <v>-6176560339583167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-6176560339583167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-25735668081596.527</v>
      </c>
      <c r="L5662" s="444">
        <f t="shared" ca="1" si="194"/>
        <v>-6202296007664764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-6202296007664764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-25842900031936.516</v>
      </c>
      <c r="L5663" s="444">
        <f t="shared" ca="1" si="194"/>
        <v>-6228138907696701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-6228138907696701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-25950578782069.586</v>
      </c>
      <c r="L5664" s="444">
        <f t="shared" ca="1" si="194"/>
        <v>-6254089486478771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-6254089486478771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-26058706193661.547</v>
      </c>
      <c r="L5665" s="444">
        <f t="shared" ca="1" si="194"/>
        <v>-6280148192672433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-6280148192672433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-26167284136135.137</v>
      </c>
      <c r="L5666" s="444">
        <f t="shared" ca="1" si="194"/>
        <v>-6306315476808568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-6306315476808568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-26276314486702.367</v>
      </c>
      <c r="L5667" s="444">
        <f t="shared" ca="1" si="194"/>
        <v>-6332591791295270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-6332591791295270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-26385799130396.957</v>
      </c>
      <c r="L5668" s="444">
        <f t="shared" ca="1" si="194"/>
        <v>-6358977590425667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-6358977590425667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-26495739960106.945</v>
      </c>
      <c r="L5669" s="444">
        <f t="shared" ca="1" si="194"/>
        <v>-6385473330385774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-6385473330385774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-26606138876607.391</v>
      </c>
      <c r="L5670" s="444">
        <f t="shared" ca="1" si="194"/>
        <v>-6412079469262381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-6412079469262381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-26716997788593.254</v>
      </c>
      <c r="L5671" s="444">
        <f t="shared" ca="1" si="194"/>
        <v>-6438796467050974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-6438796467050974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-26828318612712.391</v>
      </c>
      <c r="L5672" s="444">
        <f t="shared" ca="1" si="194"/>
        <v>-6465624785663686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-6465624785663686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-26940103273598.691</v>
      </c>
      <c r="L5673" s="444">
        <f t="shared" ca="1" si="194"/>
        <v>-6492564888937285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-6492564888937285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-27052353703905.355</v>
      </c>
      <c r="L5674" s="444">
        <f t="shared" ca="1" si="194"/>
        <v>-6519617242641190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-6519617242641190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-27165071844338.293</v>
      </c>
      <c r="L5675" s="444">
        <f t="shared" ca="1" si="194"/>
        <v>-6546782314485528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-6546782314485528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-27278259643689.699</v>
      </c>
      <c r="L5676" s="444">
        <f t="shared" ca="1" si="194"/>
        <v>-6574060574129218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-6574060574129218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-27391919058871.742</v>
      </c>
      <c r="L5677" s="444">
        <f t="shared" ca="1" si="194"/>
        <v>-6601452493188090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-6601452493188090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-27506052054950.375</v>
      </c>
      <c r="L5678" s="444">
        <f t="shared" ca="1" si="194"/>
        <v>-6628958545243040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-6628958545243040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-27620660605179.332</v>
      </c>
      <c r="L5679" s="444">
        <f t="shared" ca="1" si="194"/>
        <v>-6656579205848219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-6656579205848219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-27735746691034.246</v>
      </c>
      <c r="L5680" s="444">
        <f t="shared" ca="1" si="194"/>
        <v>-6684314952539253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-6684314952539253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-27851312302246.887</v>
      </c>
      <c r="L5681" s="444">
        <f t="shared" ca="1" si="194"/>
        <v>-6712166264841500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-6712166264841500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-27967359436839.582</v>
      </c>
      <c r="L5682" s="444">
        <f t="shared" ca="1" si="194"/>
        <v>-6740133624278340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-6740133624278340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-28083890101159.75</v>
      </c>
      <c r="L5683" s="444">
        <f t="shared" ca="1" si="194"/>
        <v>-6768217514379500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-6768217514379500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-28200906309914.582</v>
      </c>
      <c r="L5684" s="444">
        <f t="shared" ca="1" si="194"/>
        <v>-6796418420689415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-6796418420689415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-28318410086205.895</v>
      </c>
      <c r="L5685" s="444">
        <f t="shared" ca="1" si="194"/>
        <v>-6824736830775621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-6824736830775621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-28436403461565.086</v>
      </c>
      <c r="L5686" s="444">
        <f t="shared" ca="1" si="194"/>
        <v>-6853173234237186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-6853173234237186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-28554888475988.273</v>
      </c>
      <c r="L5687" s="444">
        <f t="shared" ca="1" si="194"/>
        <v>-6881728122713174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-6881728122713174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-28673867177971.559</v>
      </c>
      <c r="L5688" s="444">
        <f t="shared" ca="1" si="194"/>
        <v>-6910401989891146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-6910401989891146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-28793341624546.441</v>
      </c>
      <c r="L5689" s="444">
        <f t="shared" ca="1" si="194"/>
        <v>-6939195331515692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-6939195331515692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-28913313881315.383</v>
      </c>
      <c r="L5690" s="444">
        <f t="shared" ca="1" si="194"/>
        <v>-6968108645397007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-6968108645397007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-29033786022487.527</v>
      </c>
      <c r="L5691" s="444">
        <f t="shared" ca="1" si="194"/>
        <v>-6997142431419495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-6997142431419495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-29154760130914.563</v>
      </c>
      <c r="L5692" s="444">
        <f t="shared" ca="1" si="194"/>
        <v>-7026297191550410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-7026297191550410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-29276238298126.707</v>
      </c>
      <c r="L5693" s="444">
        <f t="shared" ca="1" si="194"/>
        <v>-7055573429848537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-7055573429848537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-29398222624368.902</v>
      </c>
      <c r="L5694" s="444">
        <f t="shared" ca="1" si="194"/>
        <v>-7084971652472906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-7084971652472906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-29520715218637.109</v>
      </c>
      <c r="L5695" s="444">
        <f t="shared" ca="1" si="194"/>
        <v>-7114492367691543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-7114492367691543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-29643718198714.762</v>
      </c>
      <c r="L5696" s="444">
        <f t="shared" ca="1" si="194"/>
        <v>-7144136085890258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-7144136085890258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-29767233691209.406</v>
      </c>
      <c r="L5697" s="444">
        <f t="shared" ca="1" si="194"/>
        <v>-7173903319581467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-7173903319581467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-29891263831589.441</v>
      </c>
      <c r="L5698" s="444">
        <f t="shared" ca="1" si="194"/>
        <v>-7203794583413056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-7203794583413056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-30015810764221.066</v>
      </c>
      <c r="L5699" s="444">
        <f t="shared" ca="1" si="194"/>
        <v>-7233810394177277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-7233810394177277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-30140876642405.32</v>
      </c>
      <c r="L5700" s="444">
        <f t="shared" ca="1" si="194"/>
        <v>-7263951270819682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-7263951270819682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-30266463628415.336</v>
      </c>
      <c r="L5701" s="444">
        <f t="shared" ca="1" si="194"/>
        <v>-7294217734448097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-7294217734448097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-30392573893533.738</v>
      </c>
      <c r="L5702" s="444">
        <f t="shared" ca="1" si="194"/>
        <v>-7324610308341631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-7324610308341631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-30519209618090.129</v>
      </c>
      <c r="L5703" s="444">
        <f t="shared" ca="1" si="194"/>
        <v>-7355129517959721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-7355129517959721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-30646372991498.836</v>
      </c>
      <c r="L5704" s="444">
        <f t="shared" ca="1" si="194"/>
        <v>-7385775890951220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-7385775890951220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-30774066212296.75</v>
      </c>
      <c r="L5705" s="444">
        <f t="shared" ca="1" si="194"/>
        <v>-7416549957163517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-7416549957163517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-30902291488181.316</v>
      </c>
      <c r="L5706" s="444">
        <f t="shared" ca="1" si="194"/>
        <v>-7447452248651698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-7447452248651698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-31031051036048.742</v>
      </c>
      <c r="L5707" s="444">
        <f t="shared" ca="1" si="194"/>
        <v>-7478483299687747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-7478483299687747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-31160347082032.277</v>
      </c>
      <c r="L5708" s="444">
        <f t="shared" ca="1" si="194"/>
        <v>-7509643646769779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-7509643646769779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-31290181861540.746</v>
      </c>
      <c r="L5709" s="444">
        <f t="shared" ca="1" si="194"/>
        <v>-7540933828631320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-7540933828631320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-31420557619297.168</v>
      </c>
      <c r="L5710" s="444">
        <f t="shared" ca="1" si="194"/>
        <v>-7572354386250617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-7572354386250617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-31551476609377.574</v>
      </c>
      <c r="L5711" s="444">
        <f t="shared" ca="1" si="194"/>
        <v>-7603905862859995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-7603905862859995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-31682941095249.98</v>
      </c>
      <c r="L5712" s="444">
        <f t="shared" ca="1" si="194"/>
        <v>-7635588803955245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-7635588803955245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-31814953349813.52</v>
      </c>
      <c r="L5713" s="444">
        <f t="shared" ca="1" si="194"/>
        <v>-7667403757305059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-7667403757305059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-31947515655437.75</v>
      </c>
      <c r="L5714" s="444">
        <f t="shared" ca="1" si="194"/>
        <v>-7699351272960497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-7699351272960497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-32080630304002.07</v>
      </c>
      <c r="L5715" s="444">
        <f t="shared" ca="1" si="194"/>
        <v>-7731431903264499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-7731431903264499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-32214299596935.41</v>
      </c>
      <c r="L5716" s="444">
        <f t="shared" ca="1" si="194"/>
        <v>-7763646202861434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-7763646202861434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-32348525845255.969</v>
      </c>
      <c r="L5717" s="444">
        <f t="shared" ca="1" si="194"/>
        <v>-7795994728706690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-7795994728706690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-32483311369611.207</v>
      </c>
      <c r="L5718" s="444">
        <f t="shared" ca="1" si="194"/>
        <v>-7828478040076301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-7828478040076301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-32618658500317.922</v>
      </c>
      <c r="L5719" s="444">
        <f t="shared" ca="1" si="194"/>
        <v>-7861096698576619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-7861096698576619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-32754569577402.574</v>
      </c>
      <c r="L5720" s="444">
        <f t="shared" ca="1" si="194"/>
        <v>-7893851268154022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-7893851268154022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-32891046950641.758</v>
      </c>
      <c r="L5721" s="444">
        <f t="shared" ca="1" si="194"/>
        <v>-7926742315104664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-7926742315104664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-33028092979602.766</v>
      </c>
      <c r="L5722" s="444">
        <f t="shared" ca="1" si="194"/>
        <v>-7959770408084267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-7959770408084267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-33165710033684.445</v>
      </c>
      <c r="L5723" s="444">
        <f t="shared" ca="1" si="194"/>
        <v>-7992936118117951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-7992936118117951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-33303900492158.129</v>
      </c>
      <c r="L5724" s="444">
        <f t="shared" ca="1" si="194"/>
        <v>-8026240018610109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-8026240018610109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-33442666744208.781</v>
      </c>
      <c r="L5725" s="444">
        <f t="shared" ca="1" si="194"/>
        <v>-8059682685354318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-8059682685354318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-33582011188976.324</v>
      </c>
      <c r="L5726" s="444">
        <f t="shared" ca="1" si="194"/>
        <v>-8093264696543294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-8093264696543294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-33721936235597.059</v>
      </c>
      <c r="L5727" s="444">
        <f t="shared" ca="1" si="194"/>
        <v>-8126986632778891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-8126986632778891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-33862444303245.375</v>
      </c>
      <c r="L5728" s="444">
        <f t="shared" ca="1" si="194"/>
        <v>-8160849077082136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-8160849077082136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-34003537821175.566</v>
      </c>
      <c r="L5729" s="444">
        <f t="shared" ca="1" si="194"/>
        <v>-8194852614903312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-8194852614903312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-34145219228763.797</v>
      </c>
      <c r="L5730" s="444">
        <f t="shared" ca="1" si="194"/>
        <v>-8228997834132076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-8228997834132076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-34287490975550.32</v>
      </c>
      <c r="L5731" s="444">
        <f t="shared" ca="1" si="194"/>
        <v>-8263285325107626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-8263285325107626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-34430355521281.773</v>
      </c>
      <c r="L5732" s="444">
        <f t="shared" ca="1" si="194"/>
        <v>-8297715680628908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-8297715680628908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-34573815335953.781</v>
      </c>
      <c r="L5733" s="444">
        <f t="shared" ca="1" si="194"/>
        <v>-8332289495964862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-8332289495964862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-34717872899853.59</v>
      </c>
      <c r="L5734" s="444">
        <f t="shared" ca="1" si="194"/>
        <v>-8367007368864716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-8367007368864716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-34862530703602.98</v>
      </c>
      <c r="L5735" s="444">
        <f t="shared" ca="1" si="194"/>
        <v>-8401869899568319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-8401869899568319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-35007791248201.332</v>
      </c>
      <c r="L5736" s="444">
        <f t="shared" ca="1" si="194"/>
        <v>-8436877690816520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-8436877690816520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-35153657045068.832</v>
      </c>
      <c r="L5737" s="444">
        <f t="shared" ca="1" si="194"/>
        <v>-8472031347861589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-8472031347861589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-35300130616089.953</v>
      </c>
      <c r="L5738" s="444">
        <f t="shared" ca="1" si="194"/>
        <v>-8507331478477679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-8507331478477679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-35447214493656.992</v>
      </c>
      <c r="L5739" s="444">
        <f t="shared" ca="1" si="194"/>
        <v>-8542778692971336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-8542778692971336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-35594911220713.898</v>
      </c>
      <c r="L5740" s="444">
        <f t="shared" ca="1" si="194"/>
        <v>-8578373604192050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-8578373604192050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-35743223350800.203</v>
      </c>
      <c r="L5741" s="444">
        <f t="shared" ca="1" si="194"/>
        <v>-8614116827542850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-8614116827542850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-35892153448095.211</v>
      </c>
      <c r="L5742" s="444">
        <f t="shared" ca="1" si="194"/>
        <v>-8650008980990945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-8650008980990945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-36041704087462.273</v>
      </c>
      <c r="L5743" s="444">
        <f t="shared" ca="1" si="194"/>
        <v>-8686050685078407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-8686050685078407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-36191877854493.359</v>
      </c>
      <c r="L5744" s="444">
        <f t="shared" ca="1" si="194"/>
        <v>-8722242562932900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-8722242562932900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-36342677345553.75</v>
      </c>
      <c r="L5745" s="444">
        <f t="shared" ca="1" si="194"/>
        <v>-8758585240278454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-8758585240278454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-36494105167826.898</v>
      </c>
      <c r="L5746" s="444">
        <f t="shared" ca="1" si="194"/>
        <v>-8795079345446281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-8795079345446281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-36646163939359.5</v>
      </c>
      <c r="L5747" s="444">
        <f t="shared" ca="1" si="194"/>
        <v>-8831725509385640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-8831725509385640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-36798856289106.836</v>
      </c>
      <c r="L5748" s="444">
        <f t="shared" ca="1" si="194"/>
        <v>-8868524365674747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-8868524365674747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-36952184856978.109</v>
      </c>
      <c r="L5749" s="444">
        <f t="shared" ca="1" si="194"/>
        <v>-8905476550531725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-8905476550531725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-37106152293882.188</v>
      </c>
      <c r="L5750" s="444">
        <f t="shared" ca="1" si="194"/>
        <v>-8942582702825607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-8942582702825607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-37260761261773.359</v>
      </c>
      <c r="L5751" s="444">
        <f t="shared" ca="1" si="194"/>
        <v>-8979843464087380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-8979843464087380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-37416014433697.414</v>
      </c>
      <c r="L5752" s="444">
        <f t="shared" ca="1" si="194"/>
        <v>-9017259478521078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-9017259478521078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-37571914493837.828</v>
      </c>
      <c r="L5753" s="444">
        <f t="shared" ca="1" si="194"/>
        <v>-9054831393014916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-9054831393014916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-37728464137562.148</v>
      </c>
      <c r="L5754" s="444">
        <f t="shared" ca="1" si="194"/>
        <v>-9092559857152478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-9092559857152478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-37885666071468.656</v>
      </c>
      <c r="L5755" s="444">
        <f t="shared" ca="1" si="194"/>
        <v>-9130445523223946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-9130445523223946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-38043523013433.109</v>
      </c>
      <c r="L5756" s="444">
        <f t="shared" ca="1" si="194"/>
        <v>-9168489046237380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-9168489046237380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-38202037692655.75</v>
      </c>
      <c r="L5757" s="444">
        <f t="shared" ca="1" si="194"/>
        <v>-9206691083930036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-9206691083930036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-38361212849708.484</v>
      </c>
      <c r="L5758" s="444">
        <f t="shared" ca="1" si="194"/>
        <v>-9245052296779744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-9245052296779744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-38521051236582.266</v>
      </c>
      <c r="L5759" s="444">
        <f t="shared" ca="1" si="194"/>
        <v>-9283573348016326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-9283573348016326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-38681555616734.688</v>
      </c>
      <c r="L5760" s="444">
        <f t="shared" ca="1" si="194"/>
        <v>-9322254903633060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-9322254903633060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-38842728765137.75</v>
      </c>
      <c r="L5761" s="444">
        <f t="shared" ca="1" si="194"/>
        <v>-9361097632398198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-9361097632398198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-39004573468325.828</v>
      </c>
      <c r="L5762" s="444">
        <f t="shared" ca="1" si="194"/>
        <v>-9400102205866524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-9400102205866524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-39167092524443.852</v>
      </c>
      <c r="L5763" s="444">
        <f t="shared" ca="1" si="194"/>
        <v>-9439269298390968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-9439269298390968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-39330288743295.703</v>
      </c>
      <c r="L5764" s="444">
        <f t="shared" ca="1" si="194"/>
        <v>-9478599587134264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-9478599587134264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-39494164946392.766</v>
      </c>
      <c r="L5765" s="444">
        <f t="shared" ca="1" si="194"/>
        <v>-9518093752080656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-9518093752080656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-39658723967002.734</v>
      </c>
      <c r="L5766" s="444">
        <f t="shared" ca="1" si="194"/>
        <v>-9557752476047658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-9557752476047658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-39823968650198.578</v>
      </c>
      <c r="L5767" s="444">
        <f t="shared" ca="1" si="194"/>
        <v>-9597576444697856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-9597576444697856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-39989901852907.734</v>
      </c>
      <c r="L5768" s="444">
        <f t="shared" ca="1" si="194"/>
        <v>-9637566346550764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-9637566346550764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-40156526443961.516</v>
      </c>
      <c r="L5769" s="444">
        <f t="shared" ca="1" si="194"/>
        <v>-9677722872994726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-9677722872994726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-40323845304144.688</v>
      </c>
      <c r="L5770" s="444">
        <f t="shared" ca="1" si="194"/>
        <v>-9718046718298870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-9718046718298870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-40491861326245.289</v>
      </c>
      <c r="L5771" s="444">
        <f t="shared" ca="1" si="194"/>
        <v>-9758538579625116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-9758538579625116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-40660577415104.648</v>
      </c>
      <c r="L5772" s="444">
        <f t="shared" ca="1" si="194"/>
        <v>-9799199157040220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-9799199157040220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-40829996487667.586</v>
      </c>
      <c r="L5773" s="444">
        <f t="shared" ca="1" si="194"/>
        <v>-9840029153527888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-9840029153527888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-41000121473032.867</v>
      </c>
      <c r="L5774" s="444">
        <f t="shared" ca="1" si="194"/>
        <v>-9881029275000920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-9881029275000920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-41170955312503.836</v>
      </c>
      <c r="L5775" s="444">
        <f t="shared" ca="1" si="194"/>
        <v>-9922200230313424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-9922200230313424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-41342500959639.266</v>
      </c>
      <c r="L5776" s="444">
        <f t="shared" ca="1" si="194"/>
        <v>-9963542731273064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-9963542731273064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-41514761380304.43</v>
      </c>
      <c r="L5777" s="444">
        <f t="shared" ca="1" si="194"/>
        <v>-1.0005057492653368E+16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-1.0005057492653368E+16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-41687739552722.367</v>
      </c>
      <c r="L5778" s="444">
        <f t="shared" ca="1" si="194"/>
        <v>-1.004674523220609E+16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-1.004674523220609E+16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-41861438467525.375</v>
      </c>
      <c r="L5779" s="444">
        <f t="shared" ca="1" si="194"/>
        <v>-1.0088606670673616E+16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-1.0088606670673616E+16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-42035861127806.734</v>
      </c>
      <c r="L5780" s="444">
        <f t="shared" ca="1" si="194"/>
        <v>-1.0130642531801422E+16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-1.0130642531801422E+16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-42211010549172.594</v>
      </c>
      <c r="L5781" s="444">
        <f t="shared" ca="1" si="194"/>
        <v>-1.0172853542350594E+16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-1.0172853542350594E+16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-42386889759794.141</v>
      </c>
      <c r="L5782" s="444">
        <f t="shared" ca="1" si="194"/>
        <v>-1.0215240432110388E+16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-1.0215240432110388E+16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-42563501800459.953</v>
      </c>
      <c r="L5783" s="444">
        <f t="shared" ca="1" si="194"/>
        <v>-1.0257803933910848E+16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-1.0257803933910848E+16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-42740849724628.531</v>
      </c>
      <c r="L5784" s="444">
        <f t="shared" ca="1" si="194"/>
        <v>-1.0300544783635476E+16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-1.0300544783635476E+16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-42918936598481.148</v>
      </c>
      <c r="L5785" s="444">
        <f t="shared" ca="1" si="194"/>
        <v>-1.0343463720233958E+16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-1.0343463720233958E+16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-43097765500974.828</v>
      </c>
      <c r="L5786" s="444">
        <f t="shared" ca="1" si="194"/>
        <v>-1.0386561485734932E+16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-1.0386561485734932E+16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-43277339523895.547</v>
      </c>
      <c r="L5787" s="444">
        <f t="shared" ca="1" si="194"/>
        <v>-1.0429838825258828E+16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-1.0429838825258828E+16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-43457661771911.781</v>
      </c>
      <c r="L5788" s="444">
        <f t="shared" ca="1" si="194"/>
        <v>-1.047329648703074E+16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-1.047329648703074E+16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-43638735362628.086</v>
      </c>
      <c r="L5789" s="444">
        <f t="shared" ca="1" si="194"/>
        <v>-1.0516935222393368E+16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-1.0516935222393368E+16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-43820563426639.031</v>
      </c>
      <c r="L5790" s="444">
        <f t="shared" ca="1" si="194"/>
        <v>-1.0560755785820008E+16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-1.0560755785820008E+16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-44003149107583.367</v>
      </c>
      <c r="L5791" s="444">
        <f t="shared" ca="1" si="194"/>
        <v>-1.0604758934927592E+16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-1.0604758934927592E+16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-44186495562198.297</v>
      </c>
      <c r="L5792" s="444">
        <f t="shared" ca="1" si="194"/>
        <v>-1.064894543048979E+16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-1.064894543048979E+16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-44370605960374.125</v>
      </c>
      <c r="L5793" s="444">
        <f t="shared" ca="1" si="194"/>
        <v>-1.0693316036450164E+16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-1.0693316036450164E+16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-44555483485209.016</v>
      </c>
      <c r="L5794" s="444">
        <f t="shared" ca="1" si="194"/>
        <v>-1.0737871519935374E+16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-1.0737871519935374E+16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-44741131333064.055</v>
      </c>
      <c r="L5795" s="444">
        <f t="shared" ca="1" si="194"/>
        <v>-1.0782612651268438E+16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-1.0782612651268438E+16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-44927552713618.492</v>
      </c>
      <c r="L5796" s="444">
        <f t="shared" ca="1" si="194"/>
        <v>-1.0827540203982056E+16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-1.0827540203982056E+16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-45114750849925.234</v>
      </c>
      <c r="L5797" s="444">
        <f t="shared" ca="1" si="194"/>
        <v>-1.0872654954831982E+16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-1.0872654954831982E+16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-45302728978466.594</v>
      </c>
      <c r="L5798" s="444">
        <f t="shared" ca="1" si="194"/>
        <v>-1.0917957683810448E+16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-1.0917957683810448E+16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-45491490349210.203</v>
      </c>
      <c r="L5799" s="444">
        <f t="shared" ca="1" si="194"/>
        <v>-1.0963449174159658E+16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-1.0963449174159658E+16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-45681038225665.242</v>
      </c>
      <c r="L5800" s="444">
        <f t="shared" ca="1" si="194"/>
        <v>-1.1009130212385324E+16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-1.1009130212385324E+16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-45871375884938.852</v>
      </c>
      <c r="L5801" s="444">
        <f t="shared" ca="1" si="194"/>
        <v>-1.1055001588270262E+16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-1.1055001588270262E+16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-46062506617792.758</v>
      </c>
      <c r="L5802" s="444">
        <f t="shared" ca="1" si="194"/>
        <v>-1.1101064094888054E+16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-1.1101064094888054E+16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-46254433728700.227</v>
      </c>
      <c r="L5803" s="444">
        <f t="shared" ca="1" si="194"/>
        <v>-1.1147318528616754E+16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-1.1147318528616754E+16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-46447160535903.141</v>
      </c>
      <c r="L5804" s="444">
        <f t="shared" ca="1" si="194"/>
        <v>-1.1193765689152658E+16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-1.1193765689152658E+16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-46640690371469.406</v>
      </c>
      <c r="L5805" s="444">
        <f t="shared" ca="1" si="194"/>
        <v>-1.1240406379524128E+16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-1.1240406379524128E+16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-46835026581350.531</v>
      </c>
      <c r="L5806" s="444">
        <f t="shared" ca="1" si="194"/>
        <v>-1.1287241406105478E+16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-1.1287241406105478E+16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-47030172525439.492</v>
      </c>
      <c r="L5807" s="444">
        <f t="shared" ca="1" si="194"/>
        <v>-1.1334271578630918E+16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-1.1334271578630918E+16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-47226131577628.828</v>
      </c>
      <c r="L5808" s="444">
        <f t="shared" ca="1" si="194"/>
        <v>-1.1381497710208546E+16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-1.1381497710208546E+16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-47422907125868.938</v>
      </c>
      <c r="L5809" s="444">
        <f t="shared" ca="1" si="194"/>
        <v>-1.1428920617334414E+16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-1.1428920617334414E+16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-47620502572226.727</v>
      </c>
      <c r="L5810" s="444">
        <f t="shared" ca="1" si="194"/>
        <v>-1.147654111990664E+16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-1.147654111990664E+16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-47818921332944.336</v>
      </c>
      <c r="L5811" s="444">
        <f t="shared" ca="1" si="194"/>
        <v>-1.1524360041239584E+16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-1.1524360041239584E+16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-48018166838498.266</v>
      </c>
      <c r="L5812" s="444">
        <f t="shared" ca="1" si="194"/>
        <v>-1.1572378208078082E+16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-1.1572378208078082E+16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-48218242533658.672</v>
      </c>
      <c r="L5813" s="444">
        <f t="shared" ca="1" si="194"/>
        <v>-1.162059645061174E+16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-1.162059645061174E+16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-48419151877548.914</v>
      </c>
      <c r="L5814" s="444">
        <f t="shared" ca="1" si="194"/>
        <v>-1.1669015602489288E+16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-1.1669015602489288E+16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-48620898343705.367</v>
      </c>
      <c r="L5815" s="444">
        <f t="shared" ca="1" si="194"/>
        <v>-1.1717636500832994E+16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-1.1717636500832994E+16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-48823485420137.477</v>
      </c>
      <c r="L5816" s="444">
        <f t="shared" ca="1" si="194"/>
        <v>-1.1766459986253132E+16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-1.1766459986253132E+16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-49026916609388.047</v>
      </c>
      <c r="L5817" s="444">
        <f t="shared" ca="1" si="194"/>
        <v>-1.181548690286252E+16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-1.181548690286252E+16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-49231195428593.836</v>
      </c>
      <c r="L5818" s="444">
        <f t="shared" ca="1" si="194"/>
        <v>-1.1864718098291114E+16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-1.1864718098291114E+16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-49436325409546.305</v>
      </c>
      <c r="L5819" s="444">
        <f t="shared" ca="1" si="194"/>
        <v>-1.191415442370066E+16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-1.191415442370066E+16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-49642310098752.75</v>
      </c>
      <c r="L5820" s="444">
        <f t="shared" ca="1" si="194"/>
        <v>-1.1963796733799412E+16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-1.1963796733799412E+16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-49849153057497.547</v>
      </c>
      <c r="L5821" s="444">
        <f t="shared" ca="1" si="194"/>
        <v>-1.201364588685691E+16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-1.201364588685691E+16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-50056857861903.789</v>
      </c>
      <c r="L5822" s="444">
        <f t="shared" ca="1" si="194"/>
        <v>-1.2063702744718814E+16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-1.2063702744718814E+16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-50265428102995.055</v>
      </c>
      <c r="L5823" s="444">
        <f t="shared" ca="1" si="194"/>
        <v>-1.211396817282181E+16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-1.211396817282181E+16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-50474867386757.539</v>
      </c>
      <c r="L5824" s="444">
        <f t="shared" ca="1" si="194"/>
        <v>-1.2164443040208568E+16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-1.2164443040208568E+16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-50685179334202.367</v>
      </c>
      <c r="L5825" s="444">
        <f t="shared" ca="1" si="194"/>
        <v>-1.221512821954277E+16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-1.221512821954277E+16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-50896367581428.211</v>
      </c>
      <c r="L5826" s="444">
        <f t="shared" ca="1" si="194"/>
        <v>-1.2266024587124198E+16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-1.2266024587124198E+16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-51108435779684.156</v>
      </c>
      <c r="L5827" s="444">
        <f t="shared" ca="1" si="194"/>
        <v>-1.2317133022903882E+16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-1.2317133022903882E+16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-51321387595432.844</v>
      </c>
      <c r="L5828" s="444">
        <f t="shared" ca="1" si="194"/>
        <v>-1.2368454410499314E+16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-1.2368454410499314E+16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-51535226710413.805</v>
      </c>
      <c r="L5829" s="444">
        <f t="shared" ca="1" si="194"/>
        <v>-1.2419989637209728E+16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-1.2419989637209728E+16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-51749956821707.203</v>
      </c>
      <c r="L5830" s="444">
        <f t="shared" ca="1" si="194"/>
        <v>-1.2471739594031436E+16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-1.2471739594031436E+16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-51965581641797.648</v>
      </c>
      <c r="L5831" s="444">
        <f t="shared" ca="1" si="194"/>
        <v>-1.2523705175673234E+16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-1.2523705175673234E+16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-52182104898638.477</v>
      </c>
      <c r="L5832" s="444">
        <f t="shared" ca="1" si="194"/>
        <v>-1.2575887280571872E+16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-1.2575887280571872E+16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-52399530335716.133</v>
      </c>
      <c r="L5833" s="444">
        <f t="shared" ca="1" si="194"/>
        <v>-1.2628286810907588E+16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-1.2628286810907588E+16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-52617861712114.953</v>
      </c>
      <c r="L5834" s="444">
        <f t="shared" ca="1" si="194"/>
        <v>-1.2680904672619702E+16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-1.2680904672619702E+16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-52837102802582.094</v>
      </c>
      <c r="L5835" s="444">
        <f t="shared" ca="1" si="194"/>
        <v>-1.2733741775422284E+16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-1.2733741775422284E+16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-53057257397592.852</v>
      </c>
      <c r="L5836" s="444">
        <f t="shared" ca="1" si="194"/>
        <v>-1.2786799032819876E+16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-1.2786799032819876E+16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-53278329303416.148</v>
      </c>
      <c r="L5837" s="444">
        <f t="shared" ca="1" si="194"/>
        <v>-1.2840077362123292E+16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-1.2840077362123292E+16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-53500322342180.383</v>
      </c>
      <c r="L5838" s="444">
        <f t="shared" ca="1" si="194"/>
        <v>-1.2893577684465472E+16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-1.2893577684465472E+16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-53723240351939.469</v>
      </c>
      <c r="L5839" s="444">
        <f t="shared" ca="1" si="194"/>
        <v>-1.2947300924817412E+16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-1.2947300924817412E+16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-53947087186739.219</v>
      </c>
      <c r="L5840" s="444">
        <f t="shared" ca="1" si="194"/>
        <v>-1.3001248012004152E+16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-1.3001248012004152E+16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-54171866716683.969</v>
      </c>
      <c r="L5841" s="444">
        <f t="shared" ca="1" si="194"/>
        <v>-1.3055419878720836E+16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-1.3055419878720836E+16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-54397582828003.484</v>
      </c>
      <c r="L5842" s="444">
        <f t="shared" ca="1" si="194"/>
        <v>-1.310981746154884E+16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-1.310981746154884E+16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-54624239423120.164</v>
      </c>
      <c r="L5843" s="444">
        <f t="shared" ca="1" si="194"/>
        <v>-1.316444170097196E+16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-1.316444170097196E+16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-54851840420716.5</v>
      </c>
      <c r="L5844" s="444">
        <f t="shared" ca="1" si="194"/>
        <v>-1.3219293541392676E+16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-1.3219293541392676E+16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-55080389755802.813</v>
      </c>
      <c r="L5845" s="444">
        <f t="shared" ca="1" si="194"/>
        <v>-1.3274373931148478E+16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-1.3274373931148478E+16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-55309891379785.328</v>
      </c>
      <c r="L5846" s="444">
        <f t="shared" ca="1" si="194"/>
        <v>-1.3329683822528264E+16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-1.3329683822528264E+16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-55540349260534.43</v>
      </c>
      <c r="L5847" s="444">
        <f t="shared" ca="1" si="194"/>
        <v>-1.3385224171788798E+16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-1.3385224171788798E+16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-55771767382453.328</v>
      </c>
      <c r="L5848" s="444">
        <f t="shared" ca="1" si="194"/>
        <v>-1.3440995939171252E+16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-1.3440995939171252E+16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-56004149746546.883</v>
      </c>
      <c r="L5849" s="444">
        <f t="shared" ca="1" si="194"/>
        <v>-1.3497000088917798E+16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-1.3497000088917798E+16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-56237500370490.828</v>
      </c>
      <c r="L5850" s="444">
        <f t="shared" ca="1" si="194"/>
        <v>-1.3553237589288288E+16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-1.3553237589288288E+16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-56471823288701.195</v>
      </c>
      <c r="L5851" s="444">
        <f t="shared" ca="1" si="194"/>
        <v>-1.360970941257699E+16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-1.360970941257699E+16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-56707122552404.125</v>
      </c>
      <c r="L5852" s="444">
        <f t="shared" ca="1" si="194"/>
        <v>-1.3666416535129394E+16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-1.3666416535129394E+16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-56943402229705.805</v>
      </c>
      <c r="L5853" s="444">
        <f t="shared" ca="1" si="194"/>
        <v>-1.37233599373591E+16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-1.37233599373591E+16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-57180666405662.914</v>
      </c>
      <c r="L5854" s="444">
        <f t="shared" ca="1" si="194"/>
        <v>-1.3780540603764762E+16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-1.3780540603764762E+16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-57418919182353.172</v>
      </c>
      <c r="L5855" s="444">
        <f t="shared" ca="1" si="194"/>
        <v>-1.3837959522947116E+16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-1.3837959522947116E+16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-57658164678946.313</v>
      </c>
      <c r="L5856" s="444">
        <f t="shared" ca="1" si="194"/>
        <v>-1.3895617687626062E+16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-1.3895617687626062E+16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-57898407031775.258</v>
      </c>
      <c r="L5857" s="444">
        <f t="shared" ca="1" si="194"/>
        <v>-1.3953516094657838E+16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-1.3953516094657838E+16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-58139650394407.656</v>
      </c>
      <c r="L5858" s="444">
        <f t="shared" ca="1" si="194"/>
        <v>-1.4011655745052246E+16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-1.4011655745052246E+16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-58381898937717.688</v>
      </c>
      <c r="L5859" s="444">
        <f t="shared" ca="1" si="194"/>
        <v>-1.4070037643989964E+16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-1.4070037643989964E+16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-58625156849958.18</v>
      </c>
      <c r="L5860" s="444">
        <f t="shared" ca="1" si="194"/>
        <v>-1.4128662800839922E+16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-1.4128662800839922E+16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-58869428336833.008</v>
      </c>
      <c r="L5861" s="444">
        <f t="shared" ca="1" si="194"/>
        <v>-1.4187532229176756E+16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-1.4187532229176756E+16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-59114717621569.805</v>
      </c>
      <c r="L5862" s="444">
        <f t="shared" ca="1" si="194"/>
        <v>-1.4246646946798326E+16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-1.4246646946798326E+16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-59361028944993.016</v>
      </c>
      <c r="L5863" s="444">
        <f t="shared" ca="1" si="194"/>
        <v>-1.430600797574332E+16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-1.430600797574332E+16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-59608366565597.164</v>
      </c>
      <c r="L5864" s="444">
        <f t="shared" ca="1" si="194"/>
        <v>-1.4365616342308918E+16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-1.4365616342308918E+16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-59856734759620.492</v>
      </c>
      <c r="L5865" s="444">
        <f t="shared" ca="1" si="194"/>
        <v>-1.4425473077068538E+16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-1.4425473077068538E+16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-60106137821118.906</v>
      </c>
      <c r="L5866" s="444">
        <f t="shared" ca="1" si="194"/>
        <v>-1.4485579214889656E+16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-1.4485579214889656E+16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-60356580062040.234</v>
      </c>
      <c r="L5867" s="444">
        <f t="shared" ca="1" si="194"/>
        <v>-1.4545935794951696E+16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-1.4545935794951696E+16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-60608065812298.734</v>
      </c>
      <c r="L5868" s="444">
        <f t="shared" ca="1" si="194"/>
        <v>-1.4606543860763994E+16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-1.4606543860763994E+16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-60860599419849.977</v>
      </c>
      <c r="L5869" s="444">
        <f t="shared" ca="1" si="194"/>
        <v>-1.4667404460183844E+16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-1.4667404460183844E+16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-61114185250766.008</v>
      </c>
      <c r="L5870" s="444">
        <f t="shared" ca="1" si="194"/>
        <v>-1.472851864543461E+16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-1.472851864543461E+16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-61368827689310.875</v>
      </c>
      <c r="L5871" s="444">
        <f t="shared" ca="1" si="194"/>
        <v>-1.478988747312392E+16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-1.478988747312392E+16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-61624531138016.336</v>
      </c>
      <c r="L5872" s="444">
        <f t="shared" ca="1" si="194"/>
        <v>-1.4851512004261936E+16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-1.4851512004261936E+16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-61881300017758.063</v>
      </c>
      <c r="L5873" s="444">
        <f t="shared" ref="L5873:L6127" ca="1" si="199">I5873-J5873+K5873</f>
        <v>-1.4913393304279694E+16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-1.4913393304279694E+16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-62139138767832.055</v>
      </c>
      <c r="L5874" s="444">
        <f t="shared" ca="1" si="199"/>
        <v>-1.4975532443047526E+16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-1.4975532443047526E+16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-62398051846031.367</v>
      </c>
      <c r="L5875" s="444">
        <f t="shared" ca="1" si="199"/>
        <v>-1.5037930494893558E+16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-1.5037930494893558E+16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-62658043728723.148</v>
      </c>
      <c r="L5876" s="444">
        <f t="shared" ca="1" si="199"/>
        <v>-1.5100588538622282E+16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-1.5100588538622282E+16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-62919118910926.172</v>
      </c>
      <c r="L5877" s="444">
        <f t="shared" ca="1" si="199"/>
        <v>-1.5163507657533208E+16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-1.5163507657533208E+16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-63181281906388.367</v>
      </c>
      <c r="L5878" s="444">
        <f t="shared" ca="1" si="199"/>
        <v>-1.5226688939439596E+16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-1.5226688939439596E+16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-63444537247664.984</v>
      </c>
      <c r="L5879" s="444">
        <f t="shared" ca="1" si="199"/>
        <v>-1.529013347668726E+16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-1.529013347668726E+16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-63708889486196.914</v>
      </c>
      <c r="L5880" s="444">
        <f t="shared" ca="1" si="199"/>
        <v>-1.5353842366173456E+16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-1.5353842366173456E+16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-63974343192389.391</v>
      </c>
      <c r="L5881" s="444">
        <f t="shared" ca="1" si="199"/>
        <v>-1.5417816709365846E+16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-1.5417816709365846E+16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-64240902955691.023</v>
      </c>
      <c r="L5882" s="444">
        <f t="shared" ca="1" si="199"/>
        <v>-1.5482057612321538E+16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-1.5482057612321538E+16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-64508573384673.07</v>
      </c>
      <c r="L5883" s="444">
        <f t="shared" ca="1" si="199"/>
        <v>-1.5546566185706212E+16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-1.5546566185706212E+16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-64777359107109.219</v>
      </c>
      <c r="L5884" s="444">
        <f t="shared" ca="1" si="199"/>
        <v>-1.5611343544813322E+16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-1.5611343544813322E+16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-65047264770055.508</v>
      </c>
      <c r="L5885" s="444">
        <f t="shared" ca="1" si="199"/>
        <v>-1.5676390809583378E+16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-1.5676390809583378E+16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-65318295039930.734</v>
      </c>
      <c r="L5886" s="444">
        <f t="shared" ca="1" si="199"/>
        <v>-1.5741709104623308E+16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-1.5741709104623308E+16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-65590454602597.109</v>
      </c>
      <c r="L5887" s="444">
        <f t="shared" ca="1" si="199"/>
        <v>-1.5807299559225906E+16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-1.5807299559225906E+16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-65863748163441.273</v>
      </c>
      <c r="L5888" s="444">
        <f t="shared" ca="1" si="199"/>
        <v>-1.5873163307389348E+16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-1.5873163307389348E+16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-66138180447455.625</v>
      </c>
      <c r="L5889" s="444">
        <f t="shared" ca="1" si="199"/>
        <v>-1.5939301487836804E+16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-1.5939301487836804E+16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-66413756199320.016</v>
      </c>
      <c r="L5890" s="444">
        <f t="shared" ca="1" si="199"/>
        <v>-1.6005715244036124E+16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-1.6005715244036124E+16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-66690480183483.859</v>
      </c>
      <c r="L5891" s="444">
        <f t="shared" ca="1" si="199"/>
        <v>-1.6072405724219608E+16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-1.6072405724219608E+16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-66968357184248.375</v>
      </c>
      <c r="L5892" s="444">
        <f t="shared" ca="1" si="199"/>
        <v>-1.6139374081403856E+16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-1.6139374081403856E+16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-67247392005849.398</v>
      </c>
      <c r="L5893" s="444">
        <f t="shared" ca="1" si="199"/>
        <v>-1.6206621473409706E+16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-1.6206621473409706E+16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-67527589472540.43</v>
      </c>
      <c r="L5894" s="444">
        <f t="shared" ca="1" si="199"/>
        <v>-1.6274149062882246E+16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-1.6274149062882246E+16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-67808954428676.023</v>
      </c>
      <c r="L5895" s="444">
        <f t="shared" ca="1" si="199"/>
        <v>-1.6341958017310922E+16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-1.6341958017310922E+16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-68091491738795.508</v>
      </c>
      <c r="L5896" s="444">
        <f t="shared" ca="1" si="199"/>
        <v>-1.6410049509049718E+16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-1.6410049509049718E+16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-68375206287707.148</v>
      </c>
      <c r="L5897" s="444">
        <f t="shared" ca="1" si="199"/>
        <v>-1.6478424715337426E+16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-1.6478424715337426E+16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-68660102980572.617</v>
      </c>
      <c r="L5898" s="444">
        <f t="shared" ca="1" si="199"/>
        <v>-1.6547084818317998E+16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-1.6547084818317998E+16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-68946186742991.656</v>
      </c>
      <c r="L5899" s="444">
        <f t="shared" ca="1" si="199"/>
        <v>-1.661603100506099E+16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-1.661603100506099E+16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-69233462521087.469</v>
      </c>
      <c r="L5900" s="444">
        <f t="shared" ca="1" si="199"/>
        <v>-1.6685264467582078E+16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-1.6685264467582078E+16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-69521935281591.992</v>
      </c>
      <c r="L5901" s="444">
        <f t="shared" ca="1" si="199"/>
        <v>-1.675478640286367E+16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-1.675478640286367E+16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-69811610011931.961</v>
      </c>
      <c r="L5902" s="444">
        <f t="shared" ca="1" si="199"/>
        <v>-1.6824598012875602E+16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-1.6824598012875602E+16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-70102491720315</v>
      </c>
      <c r="L5903" s="444">
        <f t="shared" ca="1" si="199"/>
        <v>-1.6894700504595916E+16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-1.6894700504595916E+16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-70394585435816.313</v>
      </c>
      <c r="L5904" s="444">
        <f t="shared" ca="1" si="199"/>
        <v>-1.6965095090031732E+16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-1.6965095090031732E+16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-70687896208465.547</v>
      </c>
      <c r="L5905" s="444">
        <f t="shared" ca="1" si="199"/>
        <v>-1.7035782986240198E+16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-1.7035782986240198E+16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-70982429109334.156</v>
      </c>
      <c r="L5906" s="444">
        <f t="shared" ca="1" si="199"/>
        <v>-1.7106765415349532E+16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-1.7106765415349532E+16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-71278189230623.047</v>
      </c>
      <c r="L5907" s="444">
        <f t="shared" ca="1" si="199"/>
        <v>-1.7178043604580156E+16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-1.7178043604580156E+16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-71575181685750.656</v>
      </c>
      <c r="L5908" s="444">
        <f t="shared" ca="1" si="199"/>
        <v>-1.7249618786265906E+16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-1.7249618786265906E+16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-71873411609441.281</v>
      </c>
      <c r="L5909" s="444">
        <f t="shared" ca="1" si="199"/>
        <v>-1.7321492197875348E+16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-1.7321492197875348E+16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-72172884157813.953</v>
      </c>
      <c r="L5910" s="444">
        <f t="shared" ca="1" si="199"/>
        <v>-1.7393665082033162E+16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-1.7393665082033162E+16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-72473604508471.516</v>
      </c>
      <c r="L5911" s="444">
        <f t="shared" ca="1" si="199"/>
        <v>-1.7466138686541634E+16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-1.7466138686541634E+16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-72775577860590.141</v>
      </c>
      <c r="L5912" s="444">
        <f t="shared" ca="1" si="199"/>
        <v>-1.7538914264402224E+16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-1.7538914264402224E+16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-73078809435009.266</v>
      </c>
      <c r="L5913" s="444">
        <f t="shared" ca="1" si="199"/>
        <v>-1.7611993073837234E+16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-1.7611993073837234E+16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-73383304474321.797</v>
      </c>
      <c r="L5914" s="444">
        <f t="shared" ca="1" si="199"/>
        <v>-1.7685376378311556E+16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-1.7685376378311556E+16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-73689068242964.813</v>
      </c>
      <c r="L5915" s="444">
        <f t="shared" ca="1" si="199"/>
        <v>-1.775906544655452E+16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-1.775906544655452E+16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-73996106027310.5</v>
      </c>
      <c r="L5916" s="444">
        <f t="shared" ca="1" si="199"/>
        <v>-1.783306155258183E+16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-1.783306155258183E+16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-74304423135757.625</v>
      </c>
      <c r="L5917" s="444">
        <f t="shared" ca="1" si="199"/>
        <v>-1.7907365975717588E+16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-1.7907365975717588E+16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-74614024898823.281</v>
      </c>
      <c r="L5918" s="444">
        <f t="shared" ca="1" si="199"/>
        <v>-1.7981980000616412E+16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-1.7981980000616412E+16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-74924916669235.047</v>
      </c>
      <c r="L5919" s="444">
        <f t="shared" ca="1" si="199"/>
        <v>-1.8056904917285648E+16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-1.8056904917285648E+16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-75237103822023.531</v>
      </c>
      <c r="L5920" s="444">
        <f t="shared" ca="1" si="199"/>
        <v>-1.8132142021107672E+16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-1.8132142021107672E+16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-75550591754615.297</v>
      </c>
      <c r="L5921" s="444">
        <f t="shared" ca="1" si="199"/>
        <v>-1.8207692612862288E+16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-1.8207692612862288E+16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-75865385886926.203</v>
      </c>
      <c r="L5922" s="444">
        <f t="shared" ca="1" si="199"/>
        <v>-1.8283557998749216E+16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-1.8283557998749216E+16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-76181491661455.063</v>
      </c>
      <c r="L5923" s="444">
        <f t="shared" ca="1" si="199"/>
        <v>-1.8359739490410672E+16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-1.8359739490410672E+16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-76498914543377.797</v>
      </c>
      <c r="L5924" s="444">
        <f t="shared" ca="1" si="199"/>
        <v>-1.8436238404954048E+16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-1.8436238404954048E+16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-76817660020641.859</v>
      </c>
      <c r="L5925" s="444">
        <f t="shared" ca="1" si="199"/>
        <v>-1.8513056064974688E+16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-1.8513056064974688E+16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-77137733604061.203</v>
      </c>
      <c r="L5926" s="444">
        <f t="shared" ca="1" si="199"/>
        <v>-1.8590193798578748E+16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-1.8590193798578748E+16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-77459140827411.453</v>
      </c>
      <c r="L5927" s="444">
        <f t="shared" ca="1" si="199"/>
        <v>-1.866765293940616E+16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-1.866765293940616E+16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-77781887247525.672</v>
      </c>
      <c r="L5928" s="444">
        <f t="shared" ca="1" si="199"/>
        <v>-1.8745434826653684E+16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-1.8745434826653684E+16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-78105978444390.344</v>
      </c>
      <c r="L5929" s="444">
        <f t="shared" ca="1" si="199"/>
        <v>-1.8823540805098076E+16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-1.8823540805098076E+16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-78431420021241.984</v>
      </c>
      <c r="L5930" s="444">
        <f t="shared" ca="1" si="199"/>
        <v>-1.8901972225119316E+16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-1.8901972225119316E+16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-78758217604663.813</v>
      </c>
      <c r="L5931" s="444">
        <f t="shared" ca="1" si="199"/>
        <v>-1.898073044272398E+16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-1.898073044272398E+16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-79086376844683.25</v>
      </c>
      <c r="L5932" s="444">
        <f t="shared" ca="1" si="199"/>
        <v>-1.9059816819568664E+16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-1.9059816819568664E+16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-79415903414869.438</v>
      </c>
      <c r="L5933" s="444">
        <f t="shared" ca="1" si="199"/>
        <v>-1.9139232722983532E+16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-1.9139232722983532E+16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-79746803012431.375</v>
      </c>
      <c r="L5934" s="444">
        <f t="shared" ca="1" si="199"/>
        <v>-1.9218979525995964E+16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-1.9218979525995964E+16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-80079081358316.516</v>
      </c>
      <c r="L5935" s="444">
        <f t="shared" ca="1" si="199"/>
        <v>-1.929905860735428E+16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-1.929905860735428E+16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-80412744197309.5</v>
      </c>
      <c r="L5936" s="444">
        <f t="shared" ca="1" si="199"/>
        <v>-1.9379471351551588E+16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-1.9379471351551588E+16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-80747797298131.609</v>
      </c>
      <c r="L5937" s="444">
        <f t="shared" ca="1" si="199"/>
        <v>-1.946021914884972E+16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-1.946021914884972E+16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-81084246453540.5</v>
      </c>
      <c r="L5938" s="444">
        <f t="shared" ca="1" si="199"/>
        <v>-1.954130339530326E+16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-1.954130339530326E+16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-81422097480430.25</v>
      </c>
      <c r="L5939" s="444">
        <f t="shared" ca="1" si="199"/>
        <v>-1.9622725492783692E+16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-1.9622725492783692E+16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-81761356219932.047</v>
      </c>
      <c r="L5940" s="444">
        <f t="shared" ca="1" si="199"/>
        <v>-1.9704486849003624E+16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-1.9704486849003624E+16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-82102028537515.094</v>
      </c>
      <c r="L5941" s="444">
        <f t="shared" ca="1" si="199"/>
        <v>-1.978658887754114E+16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-1.978658887754114E+16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-82444120323088.078</v>
      </c>
      <c r="L5942" s="444">
        <f t="shared" ca="1" si="199"/>
        <v>-1.9869032997864228E+16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-1.9869032997864228E+16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-82787637491100.953</v>
      </c>
      <c r="L5943" s="444">
        <f t="shared" ca="1" si="199"/>
        <v>-1.9951820635355328E+16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-1.9951820635355328E+16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-83132585980647.203</v>
      </c>
      <c r="L5944" s="444">
        <f t="shared" ca="1" si="199"/>
        <v>-2.0034953221335976E+16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-2.0034953221335976E+16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-83478971755566.563</v>
      </c>
      <c r="L5945" s="444">
        <f t="shared" ca="1" si="199"/>
        <v>-2.0118432193091544E+16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-2.0118432193091544E+16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-83826800804548.094</v>
      </c>
      <c r="L5946" s="444">
        <f t="shared" ca="1" si="199"/>
        <v>-2.0202258993896092E+16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-2.0202258993896092E+16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-84176079141233.719</v>
      </c>
      <c r="L5947" s="444">
        <f t="shared" ca="1" si="199"/>
        <v>-2.0286435073037324E+16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-2.0286435073037324E+16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-84526812804322.188</v>
      </c>
      <c r="L5948" s="444">
        <f t="shared" ca="1" si="199"/>
        <v>-2.0370961885841648E+16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-2.0370961885841648E+16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-84879007857673.531</v>
      </c>
      <c r="L5949" s="444">
        <f t="shared" ca="1" si="199"/>
        <v>-2.045584089369932E+16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-2.045584089369932E+16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-85232670390413.828</v>
      </c>
      <c r="L5950" s="444">
        <f t="shared" ca="1" si="199"/>
        <v>-2.0541073564089732E+16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-2.0541073564089732E+16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-85587806517040.547</v>
      </c>
      <c r="L5951" s="444">
        <f t="shared" ca="1" si="199"/>
        <v>-2.0626661370606772E+16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-2.0626661370606772E+16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-85944422377528.219</v>
      </c>
      <c r="L5952" s="444">
        <f t="shared" ca="1" si="199"/>
        <v>-2.07126057929843E+16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-2.07126057929843E+16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-86302524137434.578</v>
      </c>
      <c r="L5953" s="444">
        <f t="shared" ca="1" si="199"/>
        <v>-2.0798908317121736E+16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-2.0798908317121736E+16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-86662117988007.234</v>
      </c>
      <c r="L5954" s="444">
        <f t="shared" ca="1" si="199"/>
        <v>-2.0885570435109744E+16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-2.0885570435109744E+16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-87023210146290.594</v>
      </c>
      <c r="L5955" s="444">
        <f t="shared" ca="1" si="199"/>
        <v>-2.0972593645256036E+16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-2.0972593645256036E+16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-87385806855233.484</v>
      </c>
      <c r="L5956" s="444">
        <f t="shared" ca="1" si="199"/>
        <v>-2.1059979452111268E+16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-2.1059979452111268E+16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-87749914383796.953</v>
      </c>
      <c r="L5957" s="444">
        <f t="shared" ca="1" si="199"/>
        <v>-2.1147729366495064E+16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-2.1147729366495064E+16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-88115539027062.766</v>
      </c>
      <c r="L5958" s="444">
        <f t="shared" ca="1" si="199"/>
        <v>-2.1235844905522128E+16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-2.1235844905522128E+16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-88482687106342.203</v>
      </c>
      <c r="L5959" s="444">
        <f t="shared" ca="1" si="199"/>
        <v>-2.1324327592628472E+16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-2.1324327592628472E+16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-88851364969285.297</v>
      </c>
      <c r="L5960" s="444">
        <f t="shared" ca="1" si="199"/>
        <v>-2.1413178957597756E+16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-2.1413178957597756E+16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-89221578989990.656</v>
      </c>
      <c r="L5961" s="444">
        <f t="shared" ca="1" si="199"/>
        <v>-2.1502400536587748E+16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-2.1502400536587748E+16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-89593335569115.609</v>
      </c>
      <c r="L5962" s="444">
        <f t="shared" ca="1" si="199"/>
        <v>-2.1591993872156864E+16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-2.1591993872156864E+16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-89966641133986.938</v>
      </c>
      <c r="L5963" s="444">
        <f t="shared" ca="1" si="199"/>
        <v>-2.1681960513290852E+16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-2.1681960513290852E+16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-90341502138711.875</v>
      </c>
      <c r="L5964" s="444">
        <f t="shared" ca="1" si="199"/>
        <v>-2.1772302015429564E+16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-2.1772302015429564E+16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-90717925064289.844</v>
      </c>
      <c r="L5965" s="444">
        <f t="shared" ca="1" si="199"/>
        <v>-2.1863019940493852E+16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-2.1863019940493852E+16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-91095916418724.375</v>
      </c>
      <c r="L5966" s="444">
        <f t="shared" ca="1" si="199"/>
        <v>-2.1954115856912576E+16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-2.1954115856912576E+16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-91475482737135.734</v>
      </c>
      <c r="L5967" s="444">
        <f t="shared" ca="1" si="199"/>
        <v>-2.2045591339649712E+16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-2.2045591339649712E+16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-91856630581873.797</v>
      </c>
      <c r="L5968" s="444">
        <f t="shared" ca="1" si="199"/>
        <v>-2.2137447970231584E+16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-2.2137447970231584E+16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-92239366542631.594</v>
      </c>
      <c r="L5969" s="444">
        <f t="shared" ca="1" si="199"/>
        <v>-2.2229687336774216E+16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-2.2229687336774216E+16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-92623697236559.234</v>
      </c>
      <c r="L5970" s="444">
        <f t="shared" ca="1" si="199"/>
        <v>-2.2322311034010776E+16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-2.2322311034010776E+16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-93009629308378.234</v>
      </c>
      <c r="L5971" s="444">
        <f t="shared" ca="1" si="199"/>
        <v>-2.2415320663319156E+16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-2.2415320663319156E+16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-93397169430496.484</v>
      </c>
      <c r="L5972" s="444">
        <f t="shared" ca="1" si="199"/>
        <v>-2.2508717832749652E+16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-2.2508717832749652E+16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-93786324303123.547</v>
      </c>
      <c r="L5973" s="444">
        <f t="shared" ca="1" si="199"/>
        <v>-2.2602504157052776E+16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-2.2602504157052776E+16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-94177100654386.563</v>
      </c>
      <c r="L5974" s="444">
        <f t="shared" ca="1" si="199"/>
        <v>-2.2696681257707164E+16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-2.2696681257707164E+16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-94569505240446.516</v>
      </c>
      <c r="L5975" s="444">
        <f t="shared" ca="1" si="199"/>
        <v>-2.2791250762947612E+16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-2.2791250762947612E+16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-94963544845615.047</v>
      </c>
      <c r="L5976" s="444">
        <f t="shared" ca="1" si="199"/>
        <v>-2.2886214307793228E+16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-2.2886214307793228E+16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-95359226282471.781</v>
      </c>
      <c r="L5977" s="444">
        <f t="shared" ca="1" si="199"/>
        <v>-2.29815735340757E+16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-2.29815735340757E+16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-95756556391982.078</v>
      </c>
      <c r="L5978" s="444">
        <f t="shared" ca="1" si="199"/>
        <v>-2.3077330090467684E+16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-2.3077330090467684E+16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-96155542043615.344</v>
      </c>
      <c r="L5979" s="444">
        <f t="shared" ca="1" si="199"/>
        <v>-2.31734856325113E+16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-2.31734856325113E+16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-96556190135463.75</v>
      </c>
      <c r="L5980" s="444">
        <f t="shared" ca="1" si="199"/>
        <v>-2.3270041822646764E+16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-2.3270041822646764E+16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-96958507594361.516</v>
      </c>
      <c r="L5981" s="444">
        <f t="shared" ca="1" si="199"/>
        <v>-2.3367000330241124E+16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-2.3367000330241124E+16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-97362501376004.688</v>
      </c>
      <c r="L5982" s="444">
        <f t="shared" ca="1" si="199"/>
        <v>-2.3464362831617128E+16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-2.3464362831617128E+16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-97768178465071.359</v>
      </c>
      <c r="L5983" s="444">
        <f t="shared" ca="1" si="199"/>
        <v>-2.35621310100822E+16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-2.35621310100822E+16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-98175545875342.5</v>
      </c>
      <c r="L5984" s="444">
        <f t="shared" ca="1" si="199"/>
        <v>-2.3660306555957544E+16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-2.3660306555957544E+16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-98584610649823.094</v>
      </c>
      <c r="L5985" s="444">
        <f t="shared" ca="1" si="199"/>
        <v>-2.3758891166607368E+16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-2.3758891166607368E+16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-98995379860864.031</v>
      </c>
      <c r="L5986" s="444">
        <f t="shared" ca="1" si="199"/>
        <v>-2.3857886546468232E+16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-2.3857886546468232E+16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-99407860610284.297</v>
      </c>
      <c r="L5987" s="444">
        <f t="shared" ca="1" si="199"/>
        <v>-2.3957294407078516E+16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-2.3957294407078516E+16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-99822060029493.813</v>
      </c>
      <c r="L5988" s="444">
        <f t="shared" ca="1" si="199"/>
        <v>-2.4057116467108008E+16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-2.4057116467108008E+16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-100237985279616.7</v>
      </c>
      <c r="L5989" s="444">
        <f t="shared" ca="1" si="199"/>
        <v>-2.4157354452387624E+16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-2.4157354452387624E+16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-100655643551615.09</v>
      </c>
      <c r="L5990" s="444">
        <f t="shared" ca="1" si="199"/>
        <v>-2.425801009593924E+16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-2.425801009593924E+16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-101075042066413.5</v>
      </c>
      <c r="L5991" s="444">
        <f t="shared" ca="1" si="199"/>
        <v>-2.4359085138005652E+16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-2.4359085138005652E+16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-101496188075023.55</v>
      </c>
      <c r="L5992" s="444">
        <f t="shared" ca="1" si="199"/>
        <v>-2.4460581326080676E+16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-2.4460581326080676E+16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-101919088858669.48</v>
      </c>
      <c r="L5993" s="444">
        <f t="shared" ca="1" si="199"/>
        <v>-2.4562500414939344E+16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-2.4562500414939344E+16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-102343751728913.94</v>
      </c>
      <c r="L5994" s="444">
        <f t="shared" ca="1" si="199"/>
        <v>-2.4664844166668256E+16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-2.4664844166668256E+16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-102770184027784.41</v>
      </c>
      <c r="L5995" s="444">
        <f t="shared" ca="1" si="199"/>
        <v>-2.476761435069604E+16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-2.476761435069604E+16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-103198393127900.17</v>
      </c>
      <c r="L5996" s="444">
        <f t="shared" ca="1" si="199"/>
        <v>-2.487081274382394E+16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-2.487081274382394E+16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-103628386432599.75</v>
      </c>
      <c r="L5997" s="444">
        <f t="shared" ca="1" si="199"/>
        <v>-2.497444113025654E+16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-2.497444113025654E+16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-104060171376068.92</v>
      </c>
      <c r="L5998" s="444">
        <f t="shared" ca="1" si="199"/>
        <v>-2.5078501301632608E+16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-2.5078501301632608E+16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-104493755423469.2</v>
      </c>
      <c r="L5999" s="444">
        <f t="shared" ca="1" si="199"/>
        <v>-2.5182995057056076E+16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-2.5182995057056076E+16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-104929146071066.98</v>
      </c>
      <c r="L6000" s="444">
        <f t="shared" ca="1" si="199"/>
        <v>-2.5287924203127144E+16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-2.5287924203127144E+16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-105366350846363.09</v>
      </c>
      <c r="L6001" s="444">
        <f t="shared" ca="1" si="199"/>
        <v>-2.5393290553973508E+16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-2.5393290553973508E+16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-105805377308222.95</v>
      </c>
      <c r="L6002" s="444">
        <f t="shared" ca="1" si="199"/>
        <v>-2.5499095931281732E+16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-2.5499095931281732E+16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-106246233047007.22</v>
      </c>
      <c r="L6003" s="444">
        <f t="shared" ca="1" si="199"/>
        <v>-2.560534216432874E+16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-2.560534216432874E+16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-106688925684703.08</v>
      </c>
      <c r="L6004" s="444">
        <f t="shared" ca="1" si="199"/>
        <v>-2.5712031090013444E+16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-2.5712031090013444E+16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-107133462875056.02</v>
      </c>
      <c r="L6005" s="444">
        <f t="shared" ca="1" si="199"/>
        <v>-2.58191645528885E+16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-2.58191645528885E+16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-107579852303702.08</v>
      </c>
      <c r="L6006" s="444">
        <f t="shared" ca="1" si="199"/>
        <v>-2.5926744405192204E+16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-2.5926744405192204E+16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-108028101688300.84</v>
      </c>
      <c r="L6007" s="444">
        <f t="shared" ca="1" si="199"/>
        <v>-2.6034772506880504E+16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-2.6034772506880504E+16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-108478218778668.77</v>
      </c>
      <c r="L6008" s="444">
        <f t="shared" ca="1" si="199"/>
        <v>-2.6143250725659172E+16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-2.6143250725659172E+16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-108930211356913.22</v>
      </c>
      <c r="L6009" s="444">
        <f t="shared" ca="1" si="199"/>
        <v>-2.6252180937016084E+16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-2.6252180937016084E+16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-109384087237567.02</v>
      </c>
      <c r="L6010" s="444">
        <f t="shared" ca="1" si="199"/>
        <v>-2.6361565024253652E+16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-2.6361565024253652E+16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-109839854267723.55</v>
      </c>
      <c r="L6011" s="444">
        <f t="shared" ca="1" si="199"/>
        <v>-2.6471404878521376E+16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-2.6471404878521376E+16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-110297520327172.41</v>
      </c>
      <c r="L6012" s="444">
        <f t="shared" ca="1" si="199"/>
        <v>-2.6581702398848548E+16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-2.6581702398848548E+16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-110757093328535.61</v>
      </c>
      <c r="L6013" s="444">
        <f t="shared" ca="1" si="199"/>
        <v>-2.6692459492177084E+16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-2.6692459492177084E+16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-111218581217404.52</v>
      </c>
      <c r="L6014" s="444">
        <f t="shared" ca="1" si="199"/>
        <v>-2.6803678073394488E+16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-2.6803678073394488E+16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-111681991972477.03</v>
      </c>
      <c r="L6015" s="444">
        <f t="shared" ca="1" si="199"/>
        <v>-2.6915360065366964E+16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-2.6915360065366964E+16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-112147333605695.69</v>
      </c>
      <c r="L6016" s="444">
        <f t="shared" ca="1" si="199"/>
        <v>-2.702750739897266E+16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-2.702750739897266E+16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-112614614162386.08</v>
      </c>
      <c r="L6017" s="444">
        <f t="shared" ca="1" si="199"/>
        <v>-2.7140122013135048E+16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-2.7140122013135048E+16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-113083841721396.03</v>
      </c>
      <c r="L6018" s="444">
        <f t="shared" ca="1" si="199"/>
        <v>-2.7253205854856444E+16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-2.7253205854856444E+16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-113555024395235.19</v>
      </c>
      <c r="L6019" s="444">
        <f t="shared" ca="1" si="199"/>
        <v>-2.736676087925168E+16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-2.736676087925168E+16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-114028170330215.33</v>
      </c>
      <c r="L6020" s="444">
        <f t="shared" ca="1" si="199"/>
        <v>-2.7480789049581896E+16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-2.7480789049581896E+16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-114503287706591.23</v>
      </c>
      <c r="L6021" s="444">
        <f t="shared" ca="1" si="199"/>
        <v>-2.7595292337288488E+16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-2.7595292337288488E+16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-114980384738702.03</v>
      </c>
      <c r="L6022" s="444">
        <f t="shared" ca="1" si="199"/>
        <v>-2.7710272722027192E+16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-2.7710272722027192E+16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-115459469675113.3</v>
      </c>
      <c r="L6023" s="444">
        <f t="shared" ca="1" si="199"/>
        <v>-2.7825732191702304E+16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-2.7825732191702304E+16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-115940550798759.59</v>
      </c>
      <c r="L6024" s="444">
        <f t="shared" ca="1" si="199"/>
        <v>-2.7941672742501064E+16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-2.7941672742501064E+16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-116423636427087.77</v>
      </c>
      <c r="L6025" s="444">
        <f t="shared" ca="1" si="199"/>
        <v>-2.8058096378928152E+16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-2.8058096378928152E+16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-116908734912200.63</v>
      </c>
      <c r="L6026" s="444">
        <f t="shared" ca="1" si="199"/>
        <v>-2.8175005113840352E+16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-2.8175005113840352E+16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-117395854641001.45</v>
      </c>
      <c r="L6027" s="444">
        <f t="shared" ca="1" si="199"/>
        <v>-2.8292400968481352E+16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-2.8292400968481352E+16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-117885004035338.98</v>
      </c>
      <c r="L6028" s="444">
        <f t="shared" ca="1" si="199"/>
        <v>-2.8410285972516692E+16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-2.8410285972516692E+16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-118376191552152.88</v>
      </c>
      <c r="L6029" s="444">
        <f t="shared" ca="1" si="199"/>
        <v>-2.8528662164068844E+16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-2.8528662164068844E+16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-118869425683620.19</v>
      </c>
      <c r="L6030" s="444">
        <f t="shared" ca="1" si="199"/>
        <v>-2.8647531589752464E+16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-2.8647531589752464E+16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-119364714957301.94</v>
      </c>
      <c r="L6031" s="444">
        <f t="shared" ca="1" si="199"/>
        <v>-2.8766896304709764E+16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-2.8766896304709764E+16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-119862067936290.7</v>
      </c>
      <c r="L6032" s="444">
        <f t="shared" ca="1" si="199"/>
        <v>-2.8886758372646056E+16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-2.8886758372646056E+16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-120361493219358.56</v>
      </c>
      <c r="L6033" s="444">
        <f t="shared" ca="1" si="199"/>
        <v>-2.9007119865865416E+16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-2.9007119865865416E+16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-120862999441105.89</v>
      </c>
      <c r="L6034" s="444">
        <f t="shared" ca="1" si="199"/>
        <v>-2.912798286530652E+16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-2.912798286530652E+16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-121366595272110.5</v>
      </c>
      <c r="L6035" s="444">
        <f t="shared" ca="1" si="199"/>
        <v>-2.9249349460578632E+16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-2.9249349460578632E+16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-121872289419077.64</v>
      </c>
      <c r="L6036" s="444">
        <f t="shared" ca="1" si="199"/>
        <v>-2.9371221749997708E+16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-2.9371221749997708E+16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-122380090624990.45</v>
      </c>
      <c r="L6037" s="444">
        <f t="shared" ca="1" si="199"/>
        <v>-2.94936018406227E+16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-2.94936018406227E+16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-122890007669261.25</v>
      </c>
      <c r="L6038" s="444">
        <f t="shared" ca="1" si="199"/>
        <v>-2.961649184829196E+16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-2.961649184829196E+16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-123402049367883.17</v>
      </c>
      <c r="L6039" s="444">
        <f t="shared" ca="1" si="199"/>
        <v>-2.9739893897659844E+16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-2.9739893897659844E+16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-123916224573582.69</v>
      </c>
      <c r="L6040" s="444">
        <f t="shared" ca="1" si="199"/>
        <v>-2.9863810122233428E+16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-2.9863810122233428E+16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-124432542175972.61</v>
      </c>
      <c r="L6041" s="444">
        <f t="shared" ca="1" si="199"/>
        <v>-2.99882426644094E+16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-2.99882426644094E+16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-124951011101705.83</v>
      </c>
      <c r="L6042" s="444">
        <f t="shared" ca="1" si="199"/>
        <v>-3.0113193675511104E+16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-3.0113193675511104E+16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-125471640314629.59</v>
      </c>
      <c r="L6043" s="444">
        <f t="shared" ca="1" si="199"/>
        <v>-3.0238665315825732E+16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-3.0238665315825732E+16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-125994438815940.55</v>
      </c>
      <c r="L6044" s="444">
        <f t="shared" ca="1" si="199"/>
        <v>-3.0364659754641672E+16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-3.0364659754641672E+16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-126519415644340.28</v>
      </c>
      <c r="L6045" s="444">
        <f t="shared" ca="1" si="199"/>
        <v>-3.0491179170286012E+16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-3.0491179170286012E+16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-127046579876191.73</v>
      </c>
      <c r="L6046" s="444">
        <f t="shared" ca="1" si="199"/>
        <v>-3.0618225750162204E+16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-3.0618225750162204E+16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-127575940625675.84</v>
      </c>
      <c r="L6047" s="444">
        <f t="shared" ca="1" si="199"/>
        <v>-3.074580169078788E+16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-3.074580169078788E+16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-128107507044949.48</v>
      </c>
      <c r="L6048" s="444">
        <f t="shared" ca="1" si="199"/>
        <v>-3.0873909197832828E+16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-3.0873909197832828E+16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-128641288324303.47</v>
      </c>
      <c r="L6049" s="444">
        <f t="shared" ca="1" si="199"/>
        <v>-3.1002550486157132E+16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-3.1002550486157132E+16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-129177293692321.39</v>
      </c>
      <c r="L6050" s="444">
        <f t="shared" ca="1" si="199"/>
        <v>-3.1131727779849452E+16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-3.1131727779849452E+16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-129715532416039.38</v>
      </c>
      <c r="L6051" s="444">
        <f t="shared" ca="1" si="199"/>
        <v>-3.1261443312265492E+16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-3.1261443312265492E+16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-130256013801106.23</v>
      </c>
      <c r="L6052" s="444">
        <f t="shared" ca="1" si="199"/>
        <v>-3.13916993260666E+16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-3.13916993260666E+16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-130798747191944.14</v>
      </c>
      <c r="L6053" s="444">
        <f t="shared" ca="1" si="199"/>
        <v>-3.1522498073258544E+16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-3.1522498073258544E+16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-131343741971910.59</v>
      </c>
      <c r="L6054" s="444">
        <f t="shared" ca="1" si="199"/>
        <v>-3.1653841815230456E+16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-3.1653841815230456E+16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-131891007563460.23</v>
      </c>
      <c r="L6055" s="444">
        <f t="shared" ca="1" si="199"/>
        <v>-3.1785732822793916E+16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-3.1785732822793916E+16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-132440553428308</v>
      </c>
      <c r="L6056" s="444">
        <f t="shared" ca="1" si="199"/>
        <v>-3.1918173376222224E+16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-3.1918173376222224E+16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-132992389067592.59</v>
      </c>
      <c r="L6057" s="444">
        <f t="shared" ca="1" si="199"/>
        <v>-3.2051165765289816E+16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-3.2051165765289816E+16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-133546524022040.88</v>
      </c>
      <c r="L6058" s="444">
        <f t="shared" ca="1" si="199"/>
        <v>-3.2184712289311856E+16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-3.2184712289311856E+16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-134102967872132.73</v>
      </c>
      <c r="L6059" s="444">
        <f t="shared" ca="1" si="199"/>
        <v>-3.2318815257183988E+16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-3.2318815257183988E+16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-134661730238266.61</v>
      </c>
      <c r="L6060" s="444">
        <f t="shared" ca="1" si="199"/>
        <v>-3.2453476987422256E+16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-3.2453476987422256E+16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-135222820780926.06</v>
      </c>
      <c r="L6061" s="444">
        <f t="shared" ca="1" si="199"/>
        <v>-3.2588699808203184E+16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-3.2588699808203184E+16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-135786249200846.61</v>
      </c>
      <c r="L6062" s="444">
        <f t="shared" ca="1" si="199"/>
        <v>-3.2724486057404032E+16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-3.2724486057404032E+16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-136352025239183.47</v>
      </c>
      <c r="L6063" s="444">
        <f t="shared" ca="1" si="199"/>
        <v>-3.2860838082643216E+16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-3.2860838082643216E+16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-136920158677680.08</v>
      </c>
      <c r="L6064" s="444">
        <f t="shared" ca="1" si="199"/>
        <v>-3.2997758241320896E+16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-3.2997758241320896E+16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-137490659338837.08</v>
      </c>
      <c r="L6065" s="444">
        <f t="shared" ca="1" si="199"/>
        <v>-3.3135248900659732E+16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-3.3135248900659732E+16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-138063537086082.22</v>
      </c>
      <c r="L6066" s="444">
        <f t="shared" ca="1" si="199"/>
        <v>-3.3273312437745816E+16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-3.3273312437745816E+16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-138638801823940.89</v>
      </c>
      <c r="L6067" s="444">
        <f t="shared" ca="1" si="199"/>
        <v>-3.3411951239569756E+16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-3.3411951239569756E+16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-139216463498207.31</v>
      </c>
      <c r="L6068" s="444">
        <f t="shared" ca="1" si="199"/>
        <v>-3.3551167703067964E+16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-3.3551167703067964E+16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-139796532096116.52</v>
      </c>
      <c r="L6069" s="444">
        <f t="shared" ca="1" si="199"/>
        <v>-3.369096423516408E+16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-3.369096423516408E+16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-140379017646516.98</v>
      </c>
      <c r="L6070" s="444">
        <f t="shared" ca="1" si="199"/>
        <v>-3.3831343252810596E+16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-3.3831343252810596E+16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-140963930220044.13</v>
      </c>
      <c r="L6071" s="444">
        <f t="shared" ca="1" si="199"/>
        <v>-3.397230718303064E+16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-3.397230718303064E+16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-141551279929294.34</v>
      </c>
      <c r="L6072" s="444">
        <f t="shared" ca="1" si="199"/>
        <v>-3.4113858462959936E+16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-3.4113858462959936E+16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-142141076928999.72</v>
      </c>
      <c r="L6073" s="444">
        <f t="shared" ca="1" si="199"/>
        <v>-3.4255999539888936E+16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-3.4255999539888936E+16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-142733331416203.88</v>
      </c>
      <c r="L6074" s="444">
        <f t="shared" ca="1" si="199"/>
        <v>-3.439873287130514E+16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-3.439873287130514E+16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-143328053630438.09</v>
      </c>
      <c r="L6075" s="444">
        <f t="shared" ca="1" si="199"/>
        <v>-3.454206092493558E+16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-3.454206092493558E+16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-143925253853898.22</v>
      </c>
      <c r="L6076" s="444">
        <f t="shared" ca="1" si="199"/>
        <v>-3.468598617878948E+16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-3.468598617878948E+16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-144524942411622.84</v>
      </c>
      <c r="L6077" s="444">
        <f t="shared" ca="1" si="199"/>
        <v>-3.4830511121201104E+16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-3.4830511121201104E+16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-145127129671671.25</v>
      </c>
      <c r="L6078" s="444">
        <f t="shared" ca="1" si="199"/>
        <v>-3.4975638250872776E+16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-3.4975638250872776E+16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-145731826045303.22</v>
      </c>
      <c r="L6079" s="444">
        <f t="shared" ca="1" si="199"/>
        <v>-3.512137007691808E+16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-3.512137007691808E+16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-146339041987158.66</v>
      </c>
      <c r="L6080" s="444">
        <f t="shared" ca="1" si="199"/>
        <v>-3.526770911890524E+16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-3.526770911890524E+16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-146948787995438.47</v>
      </c>
      <c r="L6081" s="444">
        <f t="shared" ca="1" si="199"/>
        <v>-3.541465790690068E+16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-3.541465790690068E+16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-147561074612086.19</v>
      </c>
      <c r="L6082" s="444">
        <f t="shared" ca="1" si="199"/>
        <v>-3.5562218981512768E+16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-3.5562218981512768E+16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-148175912422969.88</v>
      </c>
      <c r="L6083" s="444">
        <f t="shared" ca="1" si="199"/>
        <v>-3.5710394893935736E+16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-3.5710394893935736E+16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-148793312058065.59</v>
      </c>
      <c r="L6084" s="444">
        <f t="shared" ca="1" si="199"/>
        <v>-3.58591882059938E+16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-3.58591882059938E+16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-149413284191640.81</v>
      </c>
      <c r="L6085" s="444">
        <f t="shared" ca="1" si="199"/>
        <v>-3.600860149018544E+16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-3.600860149018544E+16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-150035839542439.34</v>
      </c>
      <c r="L6086" s="444">
        <f t="shared" ca="1" si="199"/>
        <v>-3.615863732972788E+16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-3.615863732972788E+16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-150660988873866.16</v>
      </c>
      <c r="L6087" s="444">
        <f t="shared" ca="1" si="199"/>
        <v>-3.6309298318601744E+16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-3.6309298318601744E+16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-151288742994173.94</v>
      </c>
      <c r="L6088" s="444">
        <f t="shared" ca="1" si="199"/>
        <v>-3.646058706159592E+16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-3.646058706159592E+16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-151919112756649.66</v>
      </c>
      <c r="L6089" s="444">
        <f t="shared" ca="1" si="199"/>
        <v>-3.6612506174352568E+16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-3.6612506174352568E+16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-152552109059802.38</v>
      </c>
      <c r="L6090" s="444">
        <f t="shared" ca="1" si="199"/>
        <v>-3.6765058283412368E+16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-3.6765058283412368E+16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-153187742847551.53</v>
      </c>
      <c r="L6091" s="444">
        <f t="shared" ca="1" si="199"/>
        <v>-3.691824602625992E+16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-3.691824602625992E+16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-153826025109416.34</v>
      </c>
      <c r="L6092" s="444">
        <f t="shared" ca="1" si="199"/>
        <v>-3.7072072051369336E+16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-3.7072072051369336E+16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-154466966880705.56</v>
      </c>
      <c r="L6093" s="444">
        <f t="shared" ca="1" si="199"/>
        <v>-3.722653901825004E+16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-3.722653901825004E+16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-155110579242708.5</v>
      </c>
      <c r="L6094" s="444">
        <f t="shared" ca="1" si="199"/>
        <v>-3.7381649597492752E+16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-3.7381649597492752E+16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-155756873322886.47</v>
      </c>
      <c r="L6095" s="444">
        <f t="shared" ca="1" si="199"/>
        <v>-3.753740647081564E+16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-3.753740647081564E+16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-156405860295065.16</v>
      </c>
      <c r="L6096" s="444">
        <f t="shared" ca="1" si="199"/>
        <v>-3.7693812331110704E+16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-3.7693812331110704E+16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-157057551379627.94</v>
      </c>
      <c r="L6097" s="444">
        <f t="shared" ca="1" si="199"/>
        <v>-3.7850869882490328E+16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-3.7850869882490328E+16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-157711957843709.69</v>
      </c>
      <c r="L6098" s="444">
        <f t="shared" ca="1" si="199"/>
        <v>-3.800858184033404E+16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-3.800858184033404E+16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-158369091001391.84</v>
      </c>
      <c r="L6099" s="444">
        <f t="shared" ca="1" si="199"/>
        <v>-3.8166950931335432E+16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-3.8166950931335432E+16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-159028962213897.63</v>
      </c>
      <c r="L6100" s="444">
        <f t="shared" ca="1" si="199"/>
        <v>-3.8325979893549328E+16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-3.8325979893549328E+16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-159691582889788.88</v>
      </c>
      <c r="L6101" s="444">
        <f t="shared" ca="1" si="199"/>
        <v>-3.848567147643912E+16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-3.848567147643912E+16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-160356964485163</v>
      </c>
      <c r="L6102" s="444">
        <f t="shared" ca="1" si="199"/>
        <v>-3.864602844092428E+16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-3.864602844092428E+16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-161025118503851.16</v>
      </c>
      <c r="L6103" s="444">
        <f t="shared" ca="1" si="199"/>
        <v>-3.8807053559428128E+16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-3.8807053559428128E+16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-161696056497617.19</v>
      </c>
      <c r="L6104" s="444">
        <f t="shared" ca="1" si="199"/>
        <v>-3.8968749615925744E+16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-3.8968749615925744E+16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-162369790066357.25</v>
      </c>
      <c r="L6105" s="444">
        <f t="shared" ca="1" si="199"/>
        <v>-3.9131119405992104E+16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-3.9131119405992104E+16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-163046330858300.44</v>
      </c>
      <c r="L6106" s="444">
        <f t="shared" ca="1" si="199"/>
        <v>-3.9294165736850408E+16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-3.9294165736850408E+16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-163725690570210.03</v>
      </c>
      <c r="L6107" s="444">
        <f t="shared" ca="1" si="199"/>
        <v>-3.9457891427420616E+16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-3.9457891427420616E+16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-164407880947585.91</v>
      </c>
      <c r="L6108" s="444">
        <f t="shared" ca="1" si="199"/>
        <v>-3.96222993083682E+16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-3.96222993083682E+16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-165092913784867.5</v>
      </c>
      <c r="L6109" s="444">
        <f t="shared" ca="1" si="199"/>
        <v>-3.9787392222153064E+16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-3.9787392222153064E+16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-165780800925637.75</v>
      </c>
      <c r="L6110" s="444">
        <f t="shared" ca="1" si="199"/>
        <v>-3.9953173023078704E+16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-3.9953173023078704E+16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-166471554262827.94</v>
      </c>
      <c r="L6111" s="444">
        <f t="shared" ca="1" si="199"/>
        <v>-4.0119644577341528E+16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-4.0119644577341528E+16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-167165185738923.03</v>
      </c>
      <c r="L6112" s="444">
        <f t="shared" ca="1" si="199"/>
        <v>-4.0286809763080448E+16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-4.0286809763080448E+16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-167861707346168.53</v>
      </c>
      <c r="L6113" s="444">
        <f t="shared" ca="1" si="199"/>
        <v>-4.0454671470426616E+16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-4.0454671470426616E+16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-168561131126777.56</v>
      </c>
      <c r="L6114" s="444">
        <f t="shared" ca="1" si="199"/>
        <v>-4.0623232601553392E+16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-4.0623232601553392E+16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-169263469173139.13</v>
      </c>
      <c r="L6115" s="444">
        <f t="shared" ca="1" si="199"/>
        <v>-4.0792496070726528E+16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-4.0792496070726528E+16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-169968733628027.19</v>
      </c>
      <c r="L6116" s="444">
        <f t="shared" ca="1" si="199"/>
        <v>-4.0962464804354552E+16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-4.0962464804354552E+16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-170676936684810.63</v>
      </c>
      <c r="L6117" s="444">
        <f t="shared" ca="1" si="199"/>
        <v>-4.113314174103936E+16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-4.113314174103936E+16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-171388090587664</v>
      </c>
      <c r="L6118" s="444">
        <f t="shared" ca="1" si="199"/>
        <v>-4.1304529831627024E+16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-4.1304529831627024E+16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-172102207631779.25</v>
      </c>
      <c r="L6119" s="444">
        <f t="shared" ca="1" si="199"/>
        <v>-4.14766320392588E+16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-4.14766320392588E+16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-172819300163578.34</v>
      </c>
      <c r="L6120" s="444">
        <f t="shared" ca="1" si="199"/>
        <v>-4.1649451339422376E+16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-4.1649451339422376E+16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-173539380580926.56</v>
      </c>
      <c r="L6121" s="444">
        <f t="shared" ca="1" si="199"/>
        <v>-4.1822990720003304E+16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-4.1822990720003304E+16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-174262461333347.09</v>
      </c>
      <c r="L6122" s="444">
        <f t="shared" ca="1" si="199"/>
        <v>-4.1997253181336648E+16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-4.1997253181336648E+16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-174988554922236.03</v>
      </c>
      <c r="L6123" s="444">
        <f t="shared" ca="1" si="199"/>
        <v>-4.2172241736258888E+16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-4.2172241736258888E+16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-175717673901078.69</v>
      </c>
      <c r="L6124" s="444">
        <f t="shared" ca="1" si="199"/>
        <v>-4.2347959410159968E+16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-4.2347959410159968E+16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-176449830875666.53</v>
      </c>
      <c r="L6125" s="444">
        <f t="shared" ca="1" si="199"/>
        <v>-4.2524409241035632E+16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-4.2524409241035632E+16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-177185038504315.13</v>
      </c>
      <c r="L6126" s="444">
        <f t="shared" ca="1" si="199"/>
        <v>-4.2701594279539944E+16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-4.2701594279539944E+16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-177923309498083.09</v>
      </c>
      <c r="L6127" s="444">
        <f t="shared" ca="1" si="199"/>
        <v>-4.2879517589038024E+16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-4.2879517589038024E+16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-178664656620991.75</v>
      </c>
      <c r="L6128" s="444">
        <f t="shared" ref="L6128:L6250" ca="1" si="204">I6128-J6128+K6128</f>
        <v>-4.3058182245659016E+16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-4.3058182245659016E+16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-179409092690245.91</v>
      </c>
      <c r="L6129" s="444">
        <f t="shared" ca="1" si="204"/>
        <v>-4.3237591338349264E+16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-4.3237591338349264E+16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-180156630576455.25</v>
      </c>
      <c r="L6130" s="444">
        <f t="shared" ca="1" si="204"/>
        <v>-4.341774796892572E+16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-4.341774796892572E+16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-180907283203857.16</v>
      </c>
      <c r="L6131" s="444">
        <f t="shared" ca="1" si="204"/>
        <v>-4.3598655252129576E+16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-4.3598655252129576E+16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-181661063550539.91</v>
      </c>
      <c r="L6132" s="444">
        <f t="shared" ca="1" si="204"/>
        <v>-4.3780316315680112E+16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-4.3780316315680112E+16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-182417984648667.13</v>
      </c>
      <c r="L6133" s="444">
        <f t="shared" ca="1" si="204"/>
        <v>-4.3962734300328776E+16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-4.3962734300328776E+16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-183178059584703.22</v>
      </c>
      <c r="L6134" s="444">
        <f t="shared" ca="1" si="204"/>
        <v>-4.414591235991348E+16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-4.414591235991348E+16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-183941301499639.5</v>
      </c>
      <c r="L6135" s="444">
        <f t="shared" ca="1" si="204"/>
        <v>-4.432985366141312E+16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-4.432985366141312E+16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-184707723589221.34</v>
      </c>
      <c r="L6136" s="444">
        <f t="shared" ca="1" si="204"/>
        <v>-4.4514561385002344E+16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-4.4514561385002344E+16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-185477339104176.44</v>
      </c>
      <c r="L6137" s="444">
        <f t="shared" ca="1" si="204"/>
        <v>-4.470003872410652E+16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-4.470003872410652E+16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-186250161350443.84</v>
      </c>
      <c r="L6138" s="444">
        <f t="shared" ca="1" si="204"/>
        <v>-4.488628888545696E+16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-4.488628888545696E+16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-187026203689404</v>
      </c>
      <c r="L6139" s="444">
        <f t="shared" ca="1" si="204"/>
        <v>-4.5073315089146368E+16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-4.5073315089146368E+16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-187805479538109.88</v>
      </c>
      <c r="L6140" s="444">
        <f t="shared" ca="1" si="204"/>
        <v>-4.526112056868448E+16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-4.526112056868448E+16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-188588002369518.66</v>
      </c>
      <c r="L6141" s="444">
        <f t="shared" ca="1" si="204"/>
        <v>-4.5449708571054E+16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-4.5449708571054E+16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-189373785712725</v>
      </c>
      <c r="L6142" s="444">
        <f t="shared" ca="1" si="204"/>
        <v>-4.5639082356766728E+16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-4.5639082356766728E+16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-190162843153194.69</v>
      </c>
      <c r="L6143" s="444">
        <f t="shared" ca="1" si="204"/>
        <v>-4.582924519991992E+16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-4.582924519991992E+16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-190955188332999.66</v>
      </c>
      <c r="L6144" s="444">
        <f t="shared" ca="1" si="204"/>
        <v>-4.602020038825292E+16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-4.602020038825292E+16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-191750834951053.84</v>
      </c>
      <c r="L6145" s="444">
        <f t="shared" ca="1" si="204"/>
        <v>-4.6211951223203976E+16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-4.6211951223203976E+16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-192549796763349.91</v>
      </c>
      <c r="L6146" s="444">
        <f t="shared" ca="1" si="204"/>
        <v>-4.6404501019967328E+16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-4.6404501019967328E+16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-193352087583197.19</v>
      </c>
      <c r="L6147" s="444">
        <f t="shared" ca="1" si="204"/>
        <v>-4.6597853107550528E+16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-4.6597853107550528E+16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-194157721281460.53</v>
      </c>
      <c r="L6148" s="444">
        <f t="shared" ca="1" si="204"/>
        <v>-4.6792010828831992E+16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-4.6792010828831992E+16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-194966711786799.97</v>
      </c>
      <c r="L6149" s="444">
        <f t="shared" ca="1" si="204"/>
        <v>-4.6986977540618792E+16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-4.6986977540618792E+16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-195779073085911.63</v>
      </c>
      <c r="L6150" s="444">
        <f t="shared" ca="1" si="204"/>
        <v>-4.7182756613704704E+16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-4.7182756613704704E+16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-196594819223769.59</v>
      </c>
      <c r="L6151" s="444">
        <f t="shared" ca="1" si="204"/>
        <v>-4.7379351432928472E+16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-4.7379351432928472E+16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-197413964303868.63</v>
      </c>
      <c r="L6152" s="444">
        <f t="shared" ca="1" si="204"/>
        <v>-4.7576765397232344E+16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-4.7576765397232344E+16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-198236522488468.09</v>
      </c>
      <c r="L6153" s="444">
        <f t="shared" ca="1" si="204"/>
        <v>-4.7775001919720816E+16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-4.7775001919720816E+16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-199062507998836.72</v>
      </c>
      <c r="L6154" s="444">
        <f t="shared" ca="1" si="204"/>
        <v>-4.7974064427719656E+16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-4.7974064427719656E+16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-199891935115498.56</v>
      </c>
      <c r="L6155" s="444">
        <f t="shared" ca="1" si="204"/>
        <v>-4.8173956362835152E+16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-4.8173956362835152E+16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-200724818178479.81</v>
      </c>
      <c r="L6156" s="444">
        <f t="shared" ca="1" si="204"/>
        <v>-4.8374681181013632E+16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-4.8374681181013632E+16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-201561171587556.81</v>
      </c>
      <c r="L6157" s="444">
        <f t="shared" ca="1" si="204"/>
        <v>-4.8576242352601192E+16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-4.8576242352601192E+16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-202401009802504.97</v>
      </c>
      <c r="L6158" s="444">
        <f t="shared" ca="1" si="204"/>
        <v>-4.8778643362403696E+16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-4.8778643362403696E+16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-203244347343348.72</v>
      </c>
      <c r="L6159" s="444">
        <f t="shared" ca="1" si="204"/>
        <v>-4.8981887709747048E+16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-4.8981887709747048E+16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-204091198790612.69</v>
      </c>
      <c r="L6160" s="444">
        <f t="shared" ca="1" si="204"/>
        <v>-4.9185978908537664E+16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-4.9185978908537664E+16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-204941578785573.59</v>
      </c>
      <c r="L6161" s="444">
        <f t="shared" ca="1" si="204"/>
        <v>-4.939092048732324E+16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-4.939092048732324E+16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-205795502030513.5</v>
      </c>
      <c r="L6162" s="444">
        <f t="shared" ca="1" si="204"/>
        <v>-4.9596715989353752E+16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-4.9596715989353752E+16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-206652983288973.97</v>
      </c>
      <c r="L6163" s="444">
        <f t="shared" ca="1" si="204"/>
        <v>-4.9803368972642728E+16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-4.9803368972642728E+16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-207514037386011.38</v>
      </c>
      <c r="L6164" s="444">
        <f t="shared" ca="1" si="204"/>
        <v>-5.0010883010028736E+16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-5.0010883010028736E+16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-208378679208453.06</v>
      </c>
      <c r="L6165" s="444">
        <f t="shared" ca="1" si="204"/>
        <v>-5.0219261689237192E+16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-5.0219261689237192E+16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-209246923705154.97</v>
      </c>
      <c r="L6166" s="444">
        <f t="shared" ca="1" si="204"/>
        <v>-5.0428508612942344E+16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-5.0428508612942344E+16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-210118785887259.75</v>
      </c>
      <c r="L6167" s="444">
        <f t="shared" ca="1" si="204"/>
        <v>-5.06386273988296E+16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-5.06386273988296E+16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-210994280828456.66</v>
      </c>
      <c r="L6168" s="444">
        <f t="shared" ca="1" si="204"/>
        <v>-5.0849621679658056E+16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-5.0849621679658056E+16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-211873423665241.91</v>
      </c>
      <c r="L6169" s="444">
        <f t="shared" ca="1" si="204"/>
        <v>-5.1061495103323296E+16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-5.1061495103323296E+16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-212756229597180.41</v>
      </c>
      <c r="L6170" s="444">
        <f t="shared" ca="1" si="204"/>
        <v>-5.127425133292048E+16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-5.127425133292048E+16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-213642713887168.66</v>
      </c>
      <c r="L6171" s="444">
        <f t="shared" ca="1" si="204"/>
        <v>-5.1487894046807648E+16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-5.1487894046807648E+16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-214532891861698.53</v>
      </c>
      <c r="L6172" s="444">
        <f t="shared" ca="1" si="204"/>
        <v>-5.1702426938669344E+16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-5.1702426938669344E+16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-215426778911122.25</v>
      </c>
      <c r="L6173" s="444">
        <f t="shared" ca="1" si="204"/>
        <v>-5.1917853717580464E+16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-5.1917853717580464E+16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-216324390489918.59</v>
      </c>
      <c r="L6174" s="444">
        <f t="shared" ca="1" si="204"/>
        <v>-5.2134178108070384E+16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-5.2134178108070384E+16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-217225742116959.94</v>
      </c>
      <c r="L6175" s="444">
        <f t="shared" ca="1" si="204"/>
        <v>-5.2351403850187344E+16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-5.2351403850187344E+16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-218130849375780.59</v>
      </c>
      <c r="L6176" s="444">
        <f t="shared" ca="1" si="204"/>
        <v>-5.2569534699563128E+16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-5.2569534699563128E+16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-219039727914846.38</v>
      </c>
      <c r="L6177" s="444">
        <f t="shared" ca="1" si="204"/>
        <v>-5.2788574427477976E+16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-5.2788574427477976E+16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-219952393447824.91</v>
      </c>
      <c r="L6178" s="444">
        <f t="shared" ca="1" si="204"/>
        <v>-5.30085268209258E+16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-5.30085268209258E+16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-220868861753857.5</v>
      </c>
      <c r="L6179" s="444">
        <f t="shared" ca="1" si="204"/>
        <v>-5.3229395682679656E+16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-5.3229395682679656E+16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-221789148677831.91</v>
      </c>
      <c r="L6180" s="444">
        <f t="shared" ca="1" si="204"/>
        <v>-5.3451184831357488E+16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-5.3451184831357488E+16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-222713270130656.19</v>
      </c>
      <c r="L6181" s="444">
        <f t="shared" ca="1" si="204"/>
        <v>-5.3673898101488144E+16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-5.3673898101488144E+16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-223641242089533.94</v>
      </c>
      <c r="L6182" s="444">
        <f t="shared" ca="1" si="204"/>
        <v>-5.389753934357768E+16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-5.389753934357768E+16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-224573080598240.34</v>
      </c>
      <c r="L6183" s="444">
        <f t="shared" ca="1" si="204"/>
        <v>-5.412211242417592E+16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-5.412211242417592E+16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-225508801767399.66</v>
      </c>
      <c r="L6184" s="444">
        <f t="shared" ca="1" si="204"/>
        <v>-5.434762122594332E+16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-5.434762122594332E+16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-226448421774763.84</v>
      </c>
      <c r="L6185" s="444">
        <f t="shared" ca="1" si="204"/>
        <v>-5.457406964771808E+16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-5.457406964771808E+16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-227391956865492</v>
      </c>
      <c r="L6186" s="444">
        <f t="shared" ca="1" si="204"/>
        <v>-5.4801461604583568E+16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-5.4801461604583568E+16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-228339423352431.53</v>
      </c>
      <c r="L6187" s="444">
        <f t="shared" ca="1" si="204"/>
        <v>-5.5029801027936E+16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-5.5029801027936E+16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-229290837616400</v>
      </c>
      <c r="L6188" s="444">
        <f t="shared" ca="1" si="204"/>
        <v>-5.52590918655524E+16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-5.52590918655524E+16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-230246216106468.34</v>
      </c>
      <c r="L6189" s="444">
        <f t="shared" ca="1" si="204"/>
        <v>-5.5489338081658872E+16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-5.5489338081658872E+16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-231205575340245.28</v>
      </c>
      <c r="L6190" s="444">
        <f t="shared" ca="1" si="204"/>
        <v>-5.572054365699912E+16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-5.572054365699912E+16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-232168931904163</v>
      </c>
      <c r="L6191" s="444">
        <f t="shared" ca="1" si="204"/>
        <v>-5.595271258890328E+16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-5.595271258890328E+16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-233136302453763.66</v>
      </c>
      <c r="L6192" s="444">
        <f t="shared" ca="1" si="204"/>
        <v>-5.618584889135704E+16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-5.618584889135704E+16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-234107703713987.66</v>
      </c>
      <c r="L6193" s="444">
        <f t="shared" ca="1" si="204"/>
        <v>-5.6419956595071024E+16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-5.6419956595071024E+16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-235083152479462.59</v>
      </c>
      <c r="L6194" s="444">
        <f t="shared" ca="1" si="204"/>
        <v>-5.6655039747550488E+16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-5.6655039747550488E+16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-236062665614793.69</v>
      </c>
      <c r="L6195" s="444">
        <f t="shared" ca="1" si="204"/>
        <v>-5.689110241316528E+16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-5.689110241316528E+16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-237046260054855.34</v>
      </c>
      <c r="L6196" s="444">
        <f t="shared" ca="1" si="204"/>
        <v>-5.7128148673220136E+16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-5.7128148673220136E+16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-238033952805083.88</v>
      </c>
      <c r="L6197" s="444">
        <f t="shared" ca="1" si="204"/>
        <v>-5.7366182626025216E+16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-5.7366182626025216E+16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-239025760941771.72</v>
      </c>
      <c r="L6198" s="444">
        <f t="shared" ca="1" si="204"/>
        <v>-5.7605208386966984E+16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-5.7605208386966984E+16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-240021701612362.44</v>
      </c>
      <c r="L6199" s="444">
        <f t="shared" ca="1" si="204"/>
        <v>-5.7845230088579344E+16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-5.7845230088579344E+16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-241021792035747.25</v>
      </c>
      <c r="L6200" s="444">
        <f t="shared" ca="1" si="204"/>
        <v>-5.8086251880615088E+16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-5.8086251880615088E+16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-242026049502562.88</v>
      </c>
      <c r="L6201" s="444">
        <f t="shared" ca="1" si="204"/>
        <v>-5.8328277930117648E+16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-5.8328277930117648E+16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-243034491375490.19</v>
      </c>
      <c r="L6202" s="444">
        <f t="shared" ca="1" si="204"/>
        <v>-5.8571312421493136E+16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-5.8571312421493136E+16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-244047135089554.72</v>
      </c>
      <c r="L6203" s="444">
        <f t="shared" ca="1" si="204"/>
        <v>-5.8815359556582688E+16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-5.8815359556582688E+16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-245063998152427.88</v>
      </c>
      <c r="L6204" s="444">
        <f t="shared" ca="1" si="204"/>
        <v>-5.9060423554735112E+16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-5.9060423554735112E+16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-246085098144729.63</v>
      </c>
      <c r="L6205" s="444">
        <f t="shared" ca="1" si="204"/>
        <v>-5.930650865287984E+16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-5.930650865287984E+16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-247110452720332.66</v>
      </c>
      <c r="L6206" s="444">
        <f t="shared" ca="1" si="204"/>
        <v>-5.9553619105600176E+16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-5.9553619105600176E+16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-248140079606667.41</v>
      </c>
      <c r="L6207" s="444">
        <f t="shared" ca="1" si="204"/>
        <v>-5.980175918520684E+16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-5.980175918520684E+16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-249173996605028.5</v>
      </c>
      <c r="L6208" s="444">
        <f t="shared" ca="1" si="204"/>
        <v>-6.0050933181811872E+16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-6.0050933181811872E+16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-250212221590882.78</v>
      </c>
      <c r="L6209" s="444">
        <f t="shared" ca="1" si="204"/>
        <v>-6.0301145403402752E+16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-6.0301145403402752E+16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-251254772514178.13</v>
      </c>
      <c r="L6210" s="444">
        <f t="shared" ca="1" si="204"/>
        <v>-6.0552400175916928E+16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-6.0552400175916928E+16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-252301667399653.88</v>
      </c>
      <c r="L6211" s="444">
        <f t="shared" ca="1" si="204"/>
        <v>-6.0804701843316584E+16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-6.0804701843316584E+16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-253352924347152.44</v>
      </c>
      <c r="L6212" s="444">
        <f t="shared" ca="1" si="204"/>
        <v>-6.1058054767663736E+16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-6.1058054767663736E+16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-254408561531932.22</v>
      </c>
      <c r="L6213" s="444">
        <f t="shared" ca="1" si="204"/>
        <v>-6.1312463329195672E+16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-6.1312463329195672E+16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-255468597204981.97</v>
      </c>
      <c r="L6214" s="444">
        <f t="shared" ca="1" si="204"/>
        <v>-6.1567931926400656E+16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-6.1567931926400656E+16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-256533049693336.06</v>
      </c>
      <c r="L6215" s="444">
        <f t="shared" ca="1" si="204"/>
        <v>-6.1824464976093992E+16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-6.1824464976093992E+16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-257601937400391.63</v>
      </c>
      <c r="L6216" s="444">
        <f t="shared" ca="1" si="204"/>
        <v>-6.2082066913494384E+16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-6.2082066913494384E+16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-258675278806226.59</v>
      </c>
      <c r="L6217" s="444">
        <f t="shared" ca="1" si="204"/>
        <v>-6.2340742192300608E+16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-6.2340742192300608E+16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-259753092467919.22</v>
      </c>
      <c r="L6218" s="444">
        <f t="shared" ca="1" si="204"/>
        <v>-6.2600495284768528E+16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-6.2600495284768528E+16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-260835397019868.88</v>
      </c>
      <c r="L6219" s="444">
        <f t="shared" ca="1" si="204"/>
        <v>-6.28613306817884E+16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-6.28613306817884E+16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-261922211174118.34</v>
      </c>
      <c r="L6220" s="444">
        <f t="shared" ca="1" si="204"/>
        <v>-6.312325289296252E+16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-6.312325289296252E+16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-263013553720677.19</v>
      </c>
      <c r="L6221" s="444">
        <f t="shared" ca="1" si="204"/>
        <v>-6.33862664466832E+16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-6.33862664466832E+16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-264109443527846.66</v>
      </c>
      <c r="L6222" s="444">
        <f t="shared" ca="1" si="204"/>
        <v>-6.3650375890211048E+16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-6.3650375890211048E+16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-265209899542546.03</v>
      </c>
      <c r="L6223" s="444">
        <f t="shared" ca="1" si="204"/>
        <v>-6.3915585789753592E+16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-6.3915585789753592E+16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-266314940790639.97</v>
      </c>
      <c r="L6224" s="444">
        <f t="shared" ca="1" si="204"/>
        <v>-6.4181900730544232E+16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-6.4181900730544232E+16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-267424586377267.63</v>
      </c>
      <c r="L6225" s="444">
        <f t="shared" ca="1" si="204"/>
        <v>-6.4449325316921496E+16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-6.4449325316921496E+16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-268538855487172.91</v>
      </c>
      <c r="L6226" s="444">
        <f t="shared" ca="1" si="204"/>
        <v>-6.4717864172408672E+16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-6.4717864172408672E+16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-269657767385036.13</v>
      </c>
      <c r="L6227" s="444">
        <f t="shared" ca="1" si="204"/>
        <v>-6.4987521939793712E+16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-6.4987521939793712E+16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-270781341415807.13</v>
      </c>
      <c r="L6228" s="444">
        <f t="shared" ca="1" si="204"/>
        <v>-6.525830328120952E+16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-6.525830328120952E+16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-271909597005039.66</v>
      </c>
      <c r="L6229" s="444">
        <f t="shared" ca="1" si="204"/>
        <v>-6.553021287821456E+16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-6.553021287821456E+16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-273042553659227.34</v>
      </c>
      <c r="L6230" s="444">
        <f t="shared" ca="1" si="204"/>
        <v>-6.5803255431873784E+16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-6.5803255431873784E+16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-274180230966140.78</v>
      </c>
      <c r="L6231" s="444">
        <f t="shared" ca="1" si="204"/>
        <v>-6.6077435662839928E+16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-6.6077435662839928E+16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-275322648595166.38</v>
      </c>
      <c r="L6232" s="444">
        <f t="shared" ca="1" si="204"/>
        <v>-6.6352758311435096E+16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-6.6352758311435096E+16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-276469826297646.25</v>
      </c>
      <c r="L6233" s="444">
        <f t="shared" ca="1" si="204"/>
        <v>-6.6629228137732744E+16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-6.6629228137732744E+16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-277621783907219.72</v>
      </c>
      <c r="L6234" s="444">
        <f t="shared" ca="1" si="204"/>
        <v>-6.690684992163996E+16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-6.690684992163996E+16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-278778541340166.5</v>
      </c>
      <c r="L6235" s="444">
        <f t="shared" ca="1" si="204"/>
        <v>-6.7185628462980128E+16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-6.7185628462980128E+16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-279940118595750.5</v>
      </c>
      <c r="L6236" s="444">
        <f t="shared" ca="1" si="204"/>
        <v>-6.746556858157588E+16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-6.746556858157588E+16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-281106535756566.13</v>
      </c>
      <c r="L6237" s="444">
        <f t="shared" ca="1" si="204"/>
        <v>-6.7746675117332448E+16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-6.7746675117332448E+16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-282277812988885.19</v>
      </c>
      <c r="L6238" s="444">
        <f t="shared" ca="1" si="204"/>
        <v>-6.8028952930321336E+16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-6.8028952930321336E+16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-283453970543005.63</v>
      </c>
      <c r="L6239" s="444">
        <f t="shared" ca="1" si="204"/>
        <v>-6.8312406900864344E+16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-6.8312406900864344E+16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-284635028753601.44</v>
      </c>
      <c r="L6240" s="444">
        <f t="shared" ca="1" si="204"/>
        <v>-6.8597041929617944E+16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-6.8597041929617944E+16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-285821008040074.75</v>
      </c>
      <c r="L6241" s="444">
        <f t="shared" ca="1" si="204"/>
        <v>-6.8882862937658016E+16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-6.8882862937658016E+16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-287011928906908.38</v>
      </c>
      <c r="L6242" s="444">
        <f t="shared" ca="1" si="204"/>
        <v>-6.9169874866564928E+16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-6.9169874866564928E+16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-288207811944020.5</v>
      </c>
      <c r="L6243" s="444">
        <f t="shared" ca="1" si="204"/>
        <v>-6.9458082678508952E+16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-6.9458082678508952E+16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-289408677827120.69</v>
      </c>
      <c r="L6244" s="444">
        <f t="shared" ca="1" si="204"/>
        <v>-6.9747491356336072E+16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-6.9747491356336072E+16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-290614547318066.94</v>
      </c>
      <c r="L6245" s="444">
        <f t="shared" ca="1" si="204"/>
        <v>-7.0038105903654136E+16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-7.0038105903654136E+16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-291825441265225.56</v>
      </c>
      <c r="L6246" s="444">
        <f t="shared" ca="1" si="204"/>
        <v>-7.032993134491936E+16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-7.032993134491936E+16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-293041380603830.69</v>
      </c>
      <c r="L6247" s="444">
        <f t="shared" ca="1" si="204"/>
        <v>-7.0622972725523192E+16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-7.0622972725523192E+16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-294262386356346.63</v>
      </c>
      <c r="L6248" s="444">
        <f t="shared" ca="1" si="204"/>
        <v>-7.0917235111879536E+16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-7.0917235111879536E+16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-295488479632831.38</v>
      </c>
      <c r="L6249" s="444">
        <f t="shared" ca="1" si="204"/>
        <v>-7.1212723591512368E+16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-7.1212723591512368E+16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-296719681631301.5</v>
      </c>
      <c r="L6250" s="444">
        <f t="shared" ca="1" si="204"/>
        <v>-7.1509443273143672E+16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61"/>
      <c r="F5" s="572" t="s">
        <v>674</v>
      </c>
      <c r="G5" s="561"/>
      <c r="H5" s="572" t="s">
        <v>675</v>
      </c>
      <c r="I5" s="561"/>
      <c r="J5" s="572" t="s">
        <v>676</v>
      </c>
      <c r="K5" s="561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2026-08-07T10:10:39Z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