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A377A18C-753D-4DC3-952D-DA44D727A651}" xr6:coauthVersionLast="47" xr6:coauthVersionMax="47" xr10:uidLastSave="{00000000-0000-0000-0000-000000000000}"/>
  <bookViews>
    <workbookView xWindow="-57720" yWindow="-120" windowWidth="29040" windowHeight="15840" firstSheet="3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Log'!$A$1:$G$1624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25" i="7" l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B7" i="8"/>
  <c r="B9" i="8"/>
  <c r="B8" i="8"/>
  <c r="J34" i="5"/>
  <c r="E34" i="5"/>
  <c r="J16" i="5"/>
  <c r="B10" i="8"/>
  <c r="B13" i="8"/>
  <c r="B14" i="8"/>
  <c r="B12" i="8"/>
  <c r="B16" i="8"/>
  <c r="B11" i="8"/>
  <c r="B15" i="8"/>
  <c r="B17" i="8"/>
  <c r="B18" i="8"/>
  <c r="B19" i="8"/>
  <c r="B20" i="8"/>
  <c r="B21" i="8"/>
  <c r="B22" i="8"/>
  <c r="B24" i="8"/>
  <c r="B25" i="8"/>
  <c r="B23" i="8"/>
  <c r="B27" i="8"/>
  <c r="B28" i="8"/>
  <c r="B32" i="8"/>
  <c r="B36" i="8"/>
  <c r="B26" i="8"/>
  <c r="B29" i="8"/>
  <c r="B40" i="2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D2" i="11" s="1"/>
  <c r="B30" i="8"/>
  <c r="B35" i="8"/>
  <c r="B33" i="8"/>
  <c r="B37" i="8"/>
  <c r="B31" i="8"/>
  <c r="B34" i="8"/>
  <c r="B43" i="8"/>
  <c r="B39" i="8"/>
  <c r="B40" i="8"/>
  <c r="B38" i="8"/>
  <c r="B41" i="8"/>
  <c r="B42" i="8"/>
  <c r="B44" i="8"/>
  <c r="B45" i="8"/>
  <c r="B46" i="8"/>
  <c r="B47" i="8"/>
  <c r="B55" i="8"/>
  <c r="B54" i="8"/>
  <c r="B53" i="8"/>
  <c r="B52" i="8"/>
  <c r="B51" i="8"/>
  <c r="B50" i="8"/>
  <c r="B49" i="8"/>
  <c r="B48" i="8"/>
  <c r="G82" i="11" l="1"/>
  <c r="A18" i="11" s="1"/>
  <c r="A74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58" i="8"/>
  <c r="B57" i="8"/>
  <c r="B59" i="8"/>
  <c r="B60" i="8"/>
  <c r="B61" i="8"/>
  <c r="B62" i="8"/>
  <c r="B63" i="8"/>
  <c r="B56" i="8"/>
  <c r="B64" i="8"/>
  <c r="B65" i="8"/>
  <c r="B66" i="8"/>
  <c r="B67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70" i="8"/>
  <c r="B69" i="8"/>
  <c r="B72" i="8"/>
  <c r="B71" i="8"/>
  <c r="B75" i="8"/>
  <c r="B74" i="8"/>
  <c r="B68" i="8"/>
  <c r="F14" i="2"/>
  <c r="F2" i="2" s="1"/>
  <c r="B73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623" i="7"/>
  <c r="G1622" i="7" s="1"/>
  <c r="G1621" i="7" s="1"/>
  <c r="G1620" i="7" s="1"/>
  <c r="G1619" i="7" s="1"/>
  <c r="G1618" i="7" s="1"/>
  <c r="G1617" i="7" s="1"/>
  <c r="G1616" i="7" s="1"/>
  <c r="G1615" i="7" s="1"/>
  <c r="G1614" i="7" s="1"/>
  <c r="G1613" i="7" s="1"/>
  <c r="G1612" i="7" s="1"/>
  <c r="G1611" i="7" s="1"/>
  <c r="G1610" i="7" s="1"/>
  <c r="G1609" i="7" s="1"/>
  <c r="G1608" i="7" s="1"/>
  <c r="G1607" i="7" s="1"/>
  <c r="G1606" i="7" s="1"/>
  <c r="G1605" i="7" s="1"/>
  <c r="G1604" i="7" s="1"/>
  <c r="G1603" i="7" s="1"/>
  <c r="G1602" i="7" s="1"/>
  <c r="G1601" i="7" s="1"/>
  <c r="G1600" i="7" s="1"/>
  <c r="G1599" i="7" s="1"/>
  <c r="G1598" i="7" s="1"/>
  <c r="G1597" i="7" s="1"/>
  <c r="G1596" i="7" s="1"/>
  <c r="G1595" i="7" s="1"/>
  <c r="G1594" i="7" s="1"/>
  <c r="G1593" i="7" s="1"/>
  <c r="G1592" i="7" s="1"/>
  <c r="G1591" i="7" s="1"/>
  <c r="G1590" i="7" s="1"/>
  <c r="G1589" i="7" s="1"/>
  <c r="G1588" i="7" s="1"/>
  <c r="G1587" i="7" s="1"/>
  <c r="G1586" i="7" s="1"/>
  <c r="G1585" i="7" s="1"/>
  <c r="G1584" i="7" s="1"/>
  <c r="G1583" i="7" s="1"/>
  <c r="G1582" i="7" s="1"/>
  <c r="G1581" i="7" s="1"/>
  <c r="G1580" i="7" s="1"/>
  <c r="G1579" i="7" s="1"/>
  <c r="G1578" i="7" s="1"/>
  <c r="G1577" i="7" s="1"/>
  <c r="G1576" i="7" s="1"/>
  <c r="G1575" i="7" s="1"/>
  <c r="G1574" i="7" s="1"/>
  <c r="G1573" i="7" s="1"/>
  <c r="G1572" i="7" s="1"/>
  <c r="G1571" i="7" s="1"/>
  <c r="G1570" i="7" s="1"/>
  <c r="G1569" i="7" s="1"/>
  <c r="G1568" i="7" s="1"/>
  <c r="G1567" i="7" s="1"/>
  <c r="G1566" i="7" s="1"/>
  <c r="G1565" i="7" s="1"/>
  <c r="G1564" i="7" s="1"/>
  <c r="G1563" i="7" s="1"/>
  <c r="G1562" i="7" s="1"/>
  <c r="G1561" i="7" s="1"/>
  <c r="G1560" i="7" s="1"/>
  <c r="G1559" i="7" s="1"/>
  <c r="G1558" i="7" s="1"/>
  <c r="G1557" i="7" s="1"/>
  <c r="G1556" i="7" s="1"/>
  <c r="G1555" i="7" s="1"/>
  <c r="G1554" i="7" s="1"/>
  <c r="G1553" i="7" s="1"/>
  <c r="G1552" i="7" s="1"/>
  <c r="G1551" i="7" s="1"/>
  <c r="G1550" i="7" s="1"/>
  <c r="G1549" i="7" s="1"/>
  <c r="G1548" i="7" s="1"/>
  <c r="G1547" i="7" s="1"/>
  <c r="G1546" i="7" s="1"/>
  <c r="G1545" i="7" s="1"/>
  <c r="G1544" i="7" s="1"/>
  <c r="G1543" i="7" s="1"/>
  <c r="G1542" i="7" s="1"/>
  <c r="G1541" i="7" s="1"/>
  <c r="G1540" i="7" s="1"/>
  <c r="G1539" i="7" s="1"/>
  <c r="G1538" i="7" s="1"/>
  <c r="G1537" i="7" s="1"/>
  <c r="G1536" i="7" s="1"/>
  <c r="G1535" i="7" s="1"/>
  <c r="G1534" i="7" s="1"/>
  <c r="G1533" i="7" s="1"/>
  <c r="G1532" i="7" s="1"/>
  <c r="G1531" i="7" s="1"/>
  <c r="G1530" i="7" s="1"/>
  <c r="G1529" i="7" s="1"/>
  <c r="G1528" i="7" s="1"/>
  <c r="G1527" i="7" s="1"/>
  <c r="G1526" i="7" s="1"/>
  <c r="G1525" i="7" s="1"/>
  <c r="G1524" i="7" s="1"/>
  <c r="G1523" i="7" s="1"/>
  <c r="G1522" i="7" s="1"/>
  <c r="G1521" i="7" s="1"/>
  <c r="G1520" i="7" s="1"/>
  <c r="G1519" i="7" s="1"/>
  <c r="G1518" i="7" s="1"/>
  <c r="G1517" i="7" s="1"/>
  <c r="G1516" i="7" s="1"/>
  <c r="G1515" i="7" s="1"/>
  <c r="G1514" i="7" s="1"/>
  <c r="G1513" i="7" s="1"/>
  <c r="G1512" i="7" s="1"/>
  <c r="G1511" i="7" s="1"/>
  <c r="G1510" i="7" s="1"/>
  <c r="G1509" i="7" s="1"/>
  <c r="G1508" i="7" s="1"/>
  <c r="G1507" i="7" s="1"/>
  <c r="G1506" i="7" s="1"/>
  <c r="G1505" i="7" s="1"/>
  <c r="G1504" i="7" s="1"/>
  <c r="G1503" i="7" s="1"/>
  <c r="G1502" i="7" s="1"/>
  <c r="G1501" i="7" s="1"/>
  <c r="G1500" i="7" s="1"/>
  <c r="G1499" i="7" s="1"/>
  <c r="G1498" i="7" s="1"/>
  <c r="G1497" i="7" s="1"/>
  <c r="G1496" i="7" s="1"/>
  <c r="G1495" i="7" s="1"/>
  <c r="G1494" i="7" s="1"/>
  <c r="G1493" i="7" s="1"/>
  <c r="G1492" i="7" s="1"/>
  <c r="G1491" i="7" s="1"/>
  <c r="G1490" i="7" s="1"/>
  <c r="G1489" i="7" s="1"/>
  <c r="G1488" i="7" s="1"/>
  <c r="G1487" i="7" s="1"/>
  <c r="G1486" i="7" s="1"/>
  <c r="G1485" i="7" s="1"/>
  <c r="G1484" i="7" s="1"/>
  <c r="G1483" i="7" s="1"/>
  <c r="G1482" i="7" s="1"/>
  <c r="G1481" i="7" s="1"/>
  <c r="G1480" i="7" s="1"/>
  <c r="G1479" i="7" s="1"/>
  <c r="G1478" i="7" s="1"/>
  <c r="G1477" i="7" s="1"/>
  <c r="G1476" i="7" s="1"/>
  <c r="G1475" i="7" s="1"/>
  <c r="G1474" i="7" s="1"/>
  <c r="G1473" i="7" s="1"/>
  <c r="G1472" i="7" s="1"/>
  <c r="G1471" i="7" s="1"/>
  <c r="G1470" i="7" s="1"/>
  <c r="G1469" i="7" s="1"/>
  <c r="G1468" i="7" s="1"/>
  <c r="G1467" i="7" s="1"/>
  <c r="G1466" i="7" s="1"/>
  <c r="G1465" i="7" s="1"/>
  <c r="G1464" i="7" s="1"/>
  <c r="G1463" i="7" s="1"/>
  <c r="G1462" i="7" s="1"/>
  <c r="G1461" i="7" s="1"/>
  <c r="G1460" i="7" s="1"/>
  <c r="G1459" i="7" s="1"/>
  <c r="G1458" i="7" s="1"/>
  <c r="G1457" i="7" s="1"/>
  <c r="G1456" i="7" s="1"/>
  <c r="G1455" i="7" s="1"/>
  <c r="G1454" i="7" s="1"/>
  <c r="G1453" i="7" s="1"/>
  <c r="G1452" i="7" s="1"/>
  <c r="G1451" i="7" s="1"/>
  <c r="G1450" i="7" s="1"/>
  <c r="G1449" i="7" s="1"/>
  <c r="G1448" i="7" s="1"/>
  <c r="G1447" i="7" s="1"/>
  <c r="G1446" i="7" s="1"/>
  <c r="G1445" i="7" s="1"/>
  <c r="G1444" i="7" s="1"/>
  <c r="G1443" i="7" s="1"/>
  <c r="G1442" i="7" s="1"/>
  <c r="G1441" i="7" s="1"/>
  <c r="G1440" i="7" s="1"/>
  <c r="G1439" i="7" s="1"/>
  <c r="G1438" i="7" s="1"/>
  <c r="G1437" i="7" s="1"/>
  <c r="G1436" i="7" s="1"/>
  <c r="G1435" i="7" s="1"/>
  <c r="G1434" i="7" s="1"/>
  <c r="G1433" i="7" s="1"/>
  <c r="G1432" i="7" s="1"/>
  <c r="G1431" i="7" s="1"/>
  <c r="G1430" i="7" s="1"/>
  <c r="G1429" i="7" s="1"/>
  <c r="G1428" i="7" s="1"/>
  <c r="G1427" i="7" s="1"/>
  <c r="G1426" i="7" s="1"/>
  <c r="G1425" i="7" s="1"/>
  <c r="G1424" i="7" s="1"/>
  <c r="G1423" i="7" s="1"/>
  <c r="G1422" i="7" s="1"/>
  <c r="G1421" i="7" s="1"/>
  <c r="G1420" i="7" s="1"/>
  <c r="G1419" i="7" s="1"/>
  <c r="G1418" i="7" s="1"/>
  <c r="G1417" i="7" s="1"/>
  <c r="G1416" i="7" s="1"/>
  <c r="G1415" i="7" s="1"/>
  <c r="G1414" i="7" s="1"/>
  <c r="G1413" i="7" s="1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66" i="11" l="1"/>
  <c r="A78" i="11"/>
  <c r="J5" i="6"/>
  <c r="E5" i="6"/>
  <c r="A11" i="11"/>
  <c r="A30" i="11"/>
  <c r="A82" i="1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868" i="7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F34" i="5" l="1"/>
  <c r="H34" i="5" s="1"/>
  <c r="K34" i="5"/>
  <c r="M34" i="5" s="1"/>
  <c r="P16" i="5"/>
  <c r="F16" i="5"/>
  <c r="F40" i="6"/>
  <c r="F31" i="6"/>
  <c r="F27" i="6"/>
  <c r="F23" i="6"/>
  <c r="F19" i="6"/>
  <c r="F15" i="6"/>
  <c r="F10" i="6"/>
  <c r="F6" i="6"/>
  <c r="F39" i="6"/>
  <c r="F30" i="6"/>
  <c r="F35" i="6"/>
  <c r="F26" i="6"/>
  <c r="F22" i="6"/>
  <c r="F42" i="6"/>
  <c r="F38" i="6"/>
  <c r="F34" i="6"/>
  <c r="F29" i="6"/>
  <c r="F25" i="6"/>
  <c r="F21" i="6"/>
  <c r="F17" i="6"/>
  <c r="F12" i="6"/>
  <c r="F8" i="6"/>
  <c r="F43" i="6"/>
  <c r="F18" i="6"/>
  <c r="F14" i="6"/>
  <c r="F9" i="6"/>
  <c r="F5" i="6"/>
  <c r="F41" i="6"/>
  <c r="F37" i="6"/>
  <c r="F33" i="6"/>
  <c r="F28" i="6"/>
  <c r="F24" i="6"/>
  <c r="F20" i="6"/>
  <c r="F16" i="6"/>
  <c r="F11" i="6"/>
  <c r="F7" i="6"/>
  <c r="F36" i="6"/>
  <c r="F45" i="6"/>
  <c r="G27" i="5"/>
  <c r="O10" i="11"/>
  <c r="F9" i="11"/>
  <c r="G10" i="11" s="1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840" i="7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G34" i="5" l="1"/>
  <c r="K16" i="5"/>
  <c r="M16" i="5" s="1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828" i="7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F11" i="11"/>
  <c r="G12" i="11" s="1"/>
  <c r="P12" i="11"/>
  <c r="O12" i="11"/>
  <c r="K2" i="3"/>
  <c r="G794" i="7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637" i="7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587" i="7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516" i="7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457" i="7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65" i="14"/>
  <c r="E10" i="5"/>
  <c r="E16" i="5" s="1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421" i="7"/>
  <c r="G420" i="7" s="1"/>
  <c r="G419" i="7" s="1"/>
  <c r="G418" i="7" s="1"/>
  <c r="G417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Q10" i="5" l="1"/>
  <c r="O16" i="5"/>
  <c r="R16" i="5" s="1"/>
  <c r="G16" i="5"/>
  <c r="O18" i="11"/>
  <c r="P18" i="11"/>
  <c r="F17" i="11"/>
  <c r="G18" i="11" s="1"/>
  <c r="G416" i="7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s="1"/>
  <c r="G340" i="7" l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G277" i="7"/>
  <c r="O20" i="11"/>
  <c r="F19" i="11"/>
  <c r="G20" i="11" s="1"/>
  <c r="P20" i="11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276" i="7" l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G235" i="7" l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G183" i="7" l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F22" i="1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G117" i="7" l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P24" i="1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G77" i="7" l="1"/>
  <c r="G76" i="7" s="1"/>
  <c r="G75" i="7" s="1"/>
  <c r="O25" i="1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G74" i="7" l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O27" i="1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G1" i="7"/>
  <c r="B5" i="2" l="1"/>
  <c r="B7" i="2" s="1"/>
  <c r="F25" i="2" s="1"/>
  <c r="F28" i="1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F16" i="2" l="1"/>
  <c r="P30" i="1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G8" i="12" l="1"/>
  <c r="C8" i="12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B1" i="13" l="1"/>
  <c r="I8" i="13" s="1"/>
  <c r="K8" i="13" s="1"/>
  <c r="L8" i="13" s="1"/>
  <c r="O40" i="2"/>
  <c r="F1" i="2"/>
  <c r="F3" i="2" s="1"/>
  <c r="F29" i="2"/>
  <c r="O18" i="2"/>
  <c r="N83" i="14"/>
  <c r="J82" i="14" a="1"/>
  <c r="J82" i="14" s="1"/>
  <c r="M86" i="13"/>
  <c r="K13" i="14"/>
  <c r="L13" i="14" s="1"/>
  <c r="M87" i="14"/>
  <c r="N84" i="13"/>
  <c r="J83" i="13" a="1"/>
  <c r="J83" i="13" s="1"/>
  <c r="B8" i="13" l="1"/>
  <c r="P26" i="2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<sst xmlns="http://schemas.openxmlformats.org/spreadsheetml/2006/main" count="4551" uniqueCount="1068">
  <si>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</si>
  <si>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</si>
  <si>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</si>
  <si>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</si>
  <si>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</si>
  <si>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</si>
  <si>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</si>
  <si>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</si>
  <si>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</si>
  <si>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</si>
  <si>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</si>
  <si>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</si>
  <si>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</si>
  <si>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</si>
  <si>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</si>
  <si>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</si>
  <si>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</si>
  <si>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</si>
  <si>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</si>
  <si>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</si>
  <si>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</si>
  <si>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</si>
  <si>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</si>
  <si>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</si>
  <si>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</si>
  <si>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</si>
  <si>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</si>
  <si>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</si>
  <si>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</si>
  <si>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</si>
  <si>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</si>
  <si>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</si>
  <si>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</si>
  <si>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</si>
  <si>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</si>
  <si>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</si>
  <si>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</si>
  <si>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</si>
  <si>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</si>
  <si>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</si>
  <si>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</si>
  <si>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</si>
  <si>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</si>
  <si>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</si>
  <si>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</si>
  <si>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</si>
  <si>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</si>
  <si>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</si>
  <si>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</si>
  <si>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</si>
  <si>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</si>
  <si>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</si>
  <si>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</si>
  <si>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</si>
  <si>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</si>
  <si>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</si>
  <si>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</si>
  <si>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</si>
  <si>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</si>
  <si>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</si>
  <si>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</si>
  <si>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</si>
  <si>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</si>
  <si>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</si>
  <si>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</si>
  <si>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</si>
  <si>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</si>
  <si>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</si>
  <si>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</si>
  <si>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</si>
  <si>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</si>
  <si>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</si>
  <si>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</si>
  <si>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</si>
  <si>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</si>
  <si>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</si>
  <si>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</si>
  <si>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</si>
  <si>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</si>
  <si>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</si>
  <si>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</si>
  <si>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</si>
  <si>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</si>
  <si>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</si>
  <si>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</si>
  <si>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</si>
  <si>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</si>
  <si>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</si>
  <si>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</si>
  <si>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</si>
  <si>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</si>
  <si>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</si>
  <si>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</si>
  <si>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</si>
  <si>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</si>
  <si>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</si>
  <si>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</si>
  <si>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</si>
  <si>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</si>
  <si>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</si>
  <si>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</si>
  <si>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</si>
  <si>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</si>
  <si>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</si>
  <si>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</si>
  <si>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</si>
  <si>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</si>
  <si>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</si>
  <si>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</si>
  <si>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</si>
  <si>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</si>
  <si>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</si>
  <si>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</si>
  <si>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</si>
  <si>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</si>
  <si>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</si>
  <si>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</si>
  <si>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</si>
  <si>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</si>
  <si>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</si>
  <si>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</si>
  <si>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</si>
  <si>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</si>
  <si>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</si>
  <si>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</si>
  <si>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</si>
  <si>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</si>
  <si>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</si>
  <si>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</si>
  <si>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</si>
  <si>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</si>
  <si>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</si>
  <si>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</si>
  <si>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</si>
  <si>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</si>
  <si>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</si>
  <si>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</si>
  <si>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</si>
  <si>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</si>
  <si>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</si>
  <si>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</si>
  <si>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</si>
  <si>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</si>
  <si>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</si>
  <si>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</si>
  <si>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</si>
  <si>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</si>
  <si>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</si>
  <si>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</si>
  <si>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</si>
  <si>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</si>
  <si>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</si>
  <si>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</si>
  <si>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</si>
  <si>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</si>
  <si>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</si>
  <si>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</si>
  <si>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</si>
  <si>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</si>
  <si>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</si>
  <si>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</si>
  <si>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</si>
  <si>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</si>
  <si>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</si>
  <si>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</si>
  <si>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</si>
  <si>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</si>
  <si>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</si>
  <si>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</si>
  <si>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</si>
  <si>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</si>
  <si>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</si>
  <si>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</si>
  <si>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</si>
  <si>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</si>
  <si>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</si>
  <si>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</si>
  <si>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</si>
  <si>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</si>
  <si>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</si>
  <si>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</si>
  <si>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</si>
  <si>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</si>
  <si>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</si>
  <si>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</si>
  <si>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</si>
  <si>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</si>
  <si>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</si>
  <si>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</si>
  <si>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</si>
  <si>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</si>
  <si>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</si>
  <si>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</si>
  <si>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</si>
  <si>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</si>
  <si>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</si>
  <si>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</si>
  <si>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</si>
  <si>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</si>
  <si>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</si>
  <si>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</si>
  <si>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</si>
  <si>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</si>
  <si>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</si>
  <si>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</si>
  <si>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</si>
  <si>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</si>
  <si>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</si>
  <si>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</si>
  <si>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</si>
  <si>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</si>
  <si>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</si>
  <si>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</si>
  <si>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</si>
  <si>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</si>
  <si>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</si>
  <si>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</si>
  <si>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</si>
  <si>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</si>
  <si>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</si>
  <si>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</si>
  <si>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</si>
  <si>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</si>
  <si>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</si>
  <si>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</si>
  <si>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</si>
  <si>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</si>
  <si>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</si>
  <si>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</si>
  <si>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</si>
  <si>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</si>
  <si>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</si>
  <si>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</si>
  <si>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</si>
  <si>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</si>
  <si>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</si>
  <si>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</si>
  <si>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</si>
  <si>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</si>
  <si>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</si>
  <si>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</si>
  <si>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</si>
  <si>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</si>
  <si>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</si>
  <si>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</si>
  <si>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</si>
  <si>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</si>
  <si>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</si>
  <si>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</si>
  <si>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</si>
  <si>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</si>
  <si>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</si>
  <si>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</si>
  <si>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</si>
  <si>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</si>
  <si>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</si>
  <si>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</si>
  <si>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</si>
  <si>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</si>
  <si>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</si>
  <si>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</si>
  <si>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</si>
  <si>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</si>
  <si>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</si>
  <si>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</si>
  <si>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</si>
  <si>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</si>
  <si>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</si>
  <si>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</si>
  <si>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</si>
  <si>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</si>
  <si>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</si>
  <si>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</si>
  <si>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</si>
  <si>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</si>
  <si>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</si>
  <si>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</si>
  <si>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</si>
  <si>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</si>
  <si>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</si>
  <si>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</si>
  <si>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</si>
  <si>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</si>
  <si>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</si>
  <si>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</si>
  <si>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</si>
  <si>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</si>
  <si>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</si>
  <si>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</si>
  <si>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</si>
  <si>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</si>
  <si>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</si>
  <si>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</si>
  <si>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</si>
  <si>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</si>
  <si>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</si>
  <si>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</si>
  <si>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</si>
  <si>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</si>
  <si>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</si>
  <si>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</si>
  <si>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</si>
  <si>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</si>
  <si>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</si>
  <si>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</si>
  <si>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</si>
  <si>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</si>
  <si>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</si>
  <si>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</si>
  <si>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</si>
  <si>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</si>
  <si>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</si>
  <si>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</si>
  <si>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</si>
  <si>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</si>
  <si>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</si>
  <si>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</si>
  <si>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</si>
  <si>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</si>
  <si>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</si>
  <si>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</si>
  <si>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</si>
  <si>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</si>
  <si>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</si>
  <si>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</si>
  <si>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</si>
  <si>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</si>
  <si>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</si>
  <si>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</si>
  <si>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</si>
  <si>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</si>
  <si>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</si>
  <si>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</si>
  <si>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</si>
  <si>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</si>
  <si>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</si>
  <si>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</si>
  <si>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</si>
  <si>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</si>
  <si>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</si>
  <si>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</si>
  <si>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</si>
  <si>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</si>
  <si>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</si>
  <si>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</si>
  <si>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</si>
  <si>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</si>
  <si>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</si>
  <si>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</si>
  <si>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</si>
  <si>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</si>
  <si>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</si>
  <si>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</si>
  <si>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</si>
  <si>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</si>
  <si>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</si>
  <si>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</si>
  <si>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</si>
  <si>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</si>
  <si>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</si>
  <si>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</si>
  <si>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</si>
  <si>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</si>
  <si>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</si>
  <si>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</si>
  <si>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</si>
  <si>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</si>
  <si>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</si>
  <si>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</si>
  <si>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</si>
  <si>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</si>
  <si>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</si>
  <si>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</si>
  <si>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</si>
  <si>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</si>
  <si>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</si>
  <si>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</si>
  <si>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</si>
  <si>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</si>
  <si>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</si>
  <si>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</si>
  <si>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</si>
  <si>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</si>
  <si>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</si>
  <si>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</si>
  <si>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</si>
  <si>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</si>
  <si>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</si>
  <si>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</si>
  <si>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</si>
  <si>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</si>
  <si>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</si>
  <si>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</si>
  <si>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</si>
  <si>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</si>
  <si>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</si>
  <si>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</si>
  <si>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</si>
  <si>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</si>
  <si>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</si>
  <si>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</si>
  <si>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</si>
  <si>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</si>
  <si>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</si>
  <si>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</si>
  <si>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</si>
  <si>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</si>
  <si>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</si>
  <si>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</si>
  <si>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</si>
  <si>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</si>
  <si>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</si>
  <si>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</si>
  <si>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</si>
  <si>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</si>
  <si>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</si>
  <si>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</si>
  <si>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</si>
  <si>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</si>
  <si>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</si>
  <si>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</si>
  <si>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</si>
  <si>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</si>
  <si>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</si>
  <si>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</si>
  <si>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</si>
  <si>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</si>
  <si>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</si>
  <si>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</si>
  <si>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</si>
  <si>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</si>
  <si>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</si>
  <si>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</si>
  <si>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</si>
  <si>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</si>
  <si>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</si>
  <si>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</si>
  <si>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</si>
  <si>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</si>
  <si>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</si>
  <si>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</si>
  <si>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</si>
  <si>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</si>
  <si>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</si>
  <si>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</si>
  <si>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</si>
  <si>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</si>
  <si>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</si>
  <si>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</si>
  <si>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</si>
  <si>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</si>
  <si>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</si>
  <si>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</si>
  <si>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</si>
  <si>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</si>
  <si>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</si>
  <si>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</si>
  <si>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</si>
  <si>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</si>
  <si>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</si>
  <si>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</si>
  <si>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</si>
  <si>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</si>
  <si>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</si>
  <si>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</si>
  <si>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</si>
  <si>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</si>
  <si>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</si>
  <si>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</si>
  <si>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</si>
  <si>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</si>
  <si>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</si>
  <si>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</si>
  <si>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</si>
  <si>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</si>
  <si>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</si>
  <si>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</si>
  <si>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</si>
  <si>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</si>
  <si>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</si>
  <si>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</si>
  <si>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</si>
  <si>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</si>
  <si>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</si>
  <si>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</si>
  <si>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</si>
  <si>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</si>
  <si>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</si>
  <si>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</si>
  <si>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</si>
  <si>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</si>
  <si>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</si>
  <si>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</si>
  <si>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</si>
  <si>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</si>
  <si>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</si>
  <si>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</si>
  <si>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</si>
  <si>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</si>
  <si>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</si>
  <si>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</si>
  <si>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</si>
  <si>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</si>
  <si>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</si>
  <si>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</si>
  <si>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</si>
  <si>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</si>
  <si>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</si>
  <si>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</si>
  <si>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</si>
  <si>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</si>
  <si>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</si>
  <si>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</si>
  <si>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</si>
  <si>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</si>
  <si>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</si>
  <si>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</si>
  <si>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</si>
  <si>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</si>
  <si>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</si>
  <si>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</si>
  <si>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</si>
  <si>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</si>
  <si>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</si>
  <si>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</si>
  <si>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</si>
  <si>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</si>
  <si>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</si>
  <si>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</si>
  <si>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</si>
  <si>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</si>
  <si>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</si>
  <si>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</si>
  <si>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</si>
  <si>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</si>
  <si>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</si>
  <si>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</si>
  <si>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</si>
  <si>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</si>
  <si>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</si>
  <si>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</si>
  <si>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</si>
  <si>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</si>
  <si>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</si>
  <si>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</si>
  <si>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</si>
  <si>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</si>
  <si>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</si>
  <si>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</si>
  <si>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</si>
  <si>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</si>
  <si>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</si>
  <si>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</si>
  <si>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</si>
  <si>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</si>
  <si>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</si>
  <si>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</si>
  <si>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</si>
  <si>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</si>
  <si>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</si>
  <si>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</si>
  <si>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</si>
  <si>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</si>
  <si>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</si>
  <si>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</si>
  <si>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</si>
  <si>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</si>
  <si>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</si>
  <si>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</si>
  <si>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</si>
  <si>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</si>
  <si>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</si>
  <si>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</si>
  <si>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</si>
  <si>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</si>
  <si>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</si>
  <si>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</si>
  <si>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</si>
  <si>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</si>
  <si>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</si>
  <si>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</si>
  <si>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</si>
  <si>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</si>
  <si>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</si>
  <si>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</si>
  <si>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</si>
  <si>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</si>
  <si>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</si>
  <si>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</si>
  <si>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</si>
  <si>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</si>
  <si>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</si>
  <si>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</si>
  <si>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</si>
  <si>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</si>
  <si>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</si>
  <si>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</si>
  <si>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</si>
  <si>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</si>
  <si>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</si>
  <si>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</si>
  <si>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</si>
  <si>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</si>
  <si>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</si>
  <si>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</si>
  <si>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</si>
  <si>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</si>
  <si>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</si>
  <si>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</si>
  <si>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</si>
  <si>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</si>
  <si>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</si>
  <si>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</si>
  <si>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</si>
  <si>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</si>
  <si>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</si>
  <si>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</si>
  <si>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</si>
  <si>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</si>
  <si>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</si>
  <si>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</si>
  <si>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</si>
  <si>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</si>
  <si>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</si>
  <si>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</si>
  <si>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</si>
  <si>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</si>
  <si>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</si>
  <si>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</si>
  <si>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</si>
  <si>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</si>
  <si>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</si>
  <si>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</si>
  <si>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</si>
  <si>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</si>
  <si>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</si>
  <si>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</si>
  <si>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</si>
  <si>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</si>
  <si>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</si>
  <si>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</si>
  <si>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</si>
  <si>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</si>
  <si>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</si>
  <si>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</si>
  <si>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</si>
  <si>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</si>
  <si>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</si>
  <si>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</si>
  <si>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</si>
  <si>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</si>
  <si>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</si>
  <si>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</si>
  <si>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</si>
  <si>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</si>
  <si>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</si>
  <si>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</si>
  <si>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</si>
  <si>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</si>
  <si>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</si>
  <si>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</si>
  <si>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</si>
  <si>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</si>
  <si>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</si>
  <si>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</si>
  <si>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</si>
  <si>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</si>
  <si>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</si>
  <si>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</si>
  <si>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</si>
  <si>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</si>
  <si>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</si>
  <si>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</si>
  <si>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</si>
  <si>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</si>
  <si>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</si>
  <si>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</si>
  <si>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</si>
  <si>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</si>
  <si>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</si>
  <si>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</si>
  <si>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</si>
  <si>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</si>
  <si>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</si>
  <si>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</si>
  <si>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</si>
  <si>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</si>
  <si>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</si>
  <si>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</si>
  <si>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</si>
  <si>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</si>
  <si>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</si>
  <si>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</si>
  <si>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</si>
  <si>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</si>
  <si>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</si>
  <si>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</si>
  <si>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</si>
  <si>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</si>
  <si>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</si>
  <si>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</si>
  <si>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</si>
  <si>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</si>
  <si>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</si>
  <si>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</si>
  <si>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</si>
  <si>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</si>
  <si>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</si>
  <si>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</si>
  <si>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</si>
  <si>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</si>
  <si>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</si>
  <si>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</si>
  <si>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</si>
  <si>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</si>
  <si>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</si>
  <si>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</si>
  <si>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</si>
  <si>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</si>
  <si>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</si>
  <si>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</si>
  <si>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</si>
  <si>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</si>
  <si>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</si>
  <si>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</si>
  <si>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</si>
  <si>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</si>
  <si>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</si>
  <si>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</si>
  <si>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</si>
  <si>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</si>
  <si>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</si>
  <si>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</si>
  <si>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</si>
  <si>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</si>
  <si>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</si>
  <si>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</si>
  <si>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</si>
  <si>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</si>
  <si>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</si>
  <si>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</si>
  <si>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</si>
  <si>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</si>
  <si>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</si>
  <si>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</si>
  <si>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</si>
  <si>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</si>
  <si>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</si>
  <si>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</si>
  <si>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</si>
  <si>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</si>
  <si>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</si>
  <si>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</si>
  <si>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</si>
  <si>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</si>
  <si>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</si>
  <si>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</si>
  <si>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</si>
  <si>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</si>
  <si>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</si>
  <si>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</si>
  <si>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</si>
  <si>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</si>
  <si>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</si>
  <si>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</si>
  <si>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</si>
  <si>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</si>
  <si>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</si>
  <si>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</si>
  <si>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</si>
  <si>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</si>
  <si>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</si>
  <si>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</si>
  <si>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</si>
  <si>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</si>
  <si>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</si>
  <si>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</si>
  <si>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</si>
  <si>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</si>
  <si>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</si>
  <si>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</si>
  <si>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</si>
  <si>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</si>
  <si>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</si>
  <si>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</si>
  <si>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</si>
  <si>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</si>
  <si>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</si>
  <si>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</si>
  <si>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</si>
  <si>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</si>
  <si>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</si>
  <si>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</si>
  <si>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</si>
  <si>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</si>
  <si>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</si>
  <si>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</si>
  <si>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</si>
  <si>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</si>
  <si>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</si>
  <si>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</si>
  <si>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</si>
  <si>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</si>
  <si>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</si>
  <si>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</si>
  <si>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</si>
  <si>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</si>
  <si>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</si>
  <si>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</si>
  <si>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</si>
  <si>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</si>
  <si>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</si>
  <si>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</si>
  <si>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</si>
  <si>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</si>
  <si>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</si>
  <si>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</si>
  <si>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</si>
  <si>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</si>
  <si>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</si>
  <si>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</si>
  <si>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</si>
  <si>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</si>
  <si>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</si>
  <si>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</si>
  <si>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</si>
  <si>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</si>
  <si>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</si>
  <si>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</si>
  <si>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</si>
  <si>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</si>
  <si>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</si>
  <si>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</si>
  <si>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</si>
  <si>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</si>
  <si>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</si>
  <si>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</si>
  <si>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</si>
  <si>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</si>
  <si>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</si>
  <si>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</si>
  <si>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</si>
  <si>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</si>
  <si>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</si>
  <si>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</si>
  <si>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</si>
  <si>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</si>
  <si>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</si>
  <si>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</si>
  <si>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</si>
  <si>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</si>
  <si>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</si>
  <si>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</si>
  <si>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</si>
  <si>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</si>
  <si>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</si>
  <si>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</si>
  <si>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</si>
  <si>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</si>
  <si>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</si>
  <si>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</si>
  <si>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</si>
  <si>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</si>
  <si>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</si>
  <si>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</si>
  <si>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</si>
  <si>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</si>
  <si>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</si>
  <si>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</si>
  <si>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</si>
  <si>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</si>
  <si>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</si>
  <si>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</si>
  <si>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</si>
  <si>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</si>
  <si>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</si>
  <si>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</si>
  <si>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</si>
  <si>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</si>
  <si>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</si>
  <si>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</si>
  <si>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</si>
  <si>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</si>
  <si>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</si>
  <si>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</si>
  <si>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</si>
  <si>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</si>
  <si>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</si>
  <si>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</si>
  <si>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</si>
  <si>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</si>
  <si>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</si>
  <si>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</si>
  <si>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</si>
  <si>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</si>
  <si>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</si>
  <si>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</si>
  <si>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</si>
  <si>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</si>
  <si>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</si>
  <si>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</si>
  <si>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</si>
  <si>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</si>
  <si>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</si>
  <si>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</si>
  <si>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</si>
  <si>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</si>
  <si>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</si>
  <si>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</si>
  <si>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</si>
  <si>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</si>
  <si>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</si>
  <si>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</si>
  <si>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</si>
  <si>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</si>
  <si>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</si>
  <si>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</si>
  <si>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</si>
  <si>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</si>
  <si>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</si>
  <si>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</si>
  <si>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</si>
  <si>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</si>
  <si>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</si>
  <si>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</si>
  <si>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</si>
  <si>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</si>
  <si>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</si>
  <si>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</si>
  <si>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</si>
  <si>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</si>
  <si>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</si>
  <si>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</si>
  <si>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</si>
  <si>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</si>
  <si>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</si>
  <si>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</si>
  <si>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</si>
  <si>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</si>
  <si>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</si>
  <si>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</si>
  <si>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</si>
  <si>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</si>
  <si>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</si>
  <si>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</si>
  <si>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</si>
  <si>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</si>
  <si>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</si>
  <si>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</si>
  <si>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</si>
  <si>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</si>
  <si>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</si>
  <si>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</si>
  <si>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</si>
  <si>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</si>
  <si>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</si>
  <si>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</si>
  <si>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</si>
  <si>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</si>
  <si>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</si>
  <si>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</si>
  <si>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</si>
  <si>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</si>
  <si>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</si>
  <si>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</si>
  <si>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</si>
  <si>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</si>
  <si>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</si>
  <si>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</si>
  <si>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</si>
  <si>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</si>
  <si>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</si>
  <si>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</si>
  <si>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</si>
  <si>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</si>
  <si>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</si>
  <si>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</si>
  <si>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</si>
  <si>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</si>
  <si>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</si>
  <si>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</si>
  <si>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</si>
  <si>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</si>
  <si>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</si>
  <si>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</si>
  <si>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</si>
  <si>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</si>
  <si>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</si>
  <si>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</si>
  <si>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</si>
  <si>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</si>
  <si>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</si>
  <si>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</si>
  <si>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</si>
  <si>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</si>
  <si>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</si>
  <si>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</si>
  <si>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</si>
  <si>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</si>
  <si>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</si>
  <si>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</si>
  <si>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</si>
  <si>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</si>
  <si>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</si>
  <si>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</si>
  <si>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</si>
  <si>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</si>
  <si>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</si>
  <si>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</si>
  <si>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</si>
  <si>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</si>
  <si>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</si>
  <si>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</si>
  <si>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</si>
  <si>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</si>
  <si>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</si>
  <si>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</si>
  <si>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</si>
  <si>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</si>
  <si>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</si>
  <si>
    <t>Dovin &amp; Reber Jones</t>
  </si>
  <si>
    <t>Amazon</t>
  </si>
  <si>
    <t>Marshalls</t>
  </si>
  <si>
    <t>August Rent</t>
  </si>
  <si>
    <t>Cedar Point</t>
  </si>
  <si>
    <t>Marching Band Merch</t>
  </si>
  <si>
    <t>Golf Outing Repayment</t>
  </si>
  <si>
    <t>Golf Outing Repayment - Venmo</t>
  </si>
  <si>
    <t>Funeral</t>
  </si>
  <si>
    <t>FanDraft</t>
  </si>
  <si>
    <t>Transfer to Venmo - Sarah; Food</t>
  </si>
  <si>
    <t>Charleys - Doordash</t>
  </si>
  <si>
    <t>Salty Marys Oyster Bar</t>
  </si>
  <si>
    <t>August Transfer</t>
  </si>
  <si>
    <t>Pandys - Landscaping</t>
  </si>
  <si>
    <t>Smiles from Smith</t>
  </si>
  <si>
    <t>Insurance Refund</t>
  </si>
  <si>
    <t>August Savings</t>
  </si>
  <si>
    <t>Fantasy Football</t>
  </si>
  <si>
    <t>Bowling</t>
  </si>
  <si>
    <t>High School Football</t>
  </si>
  <si>
    <t>Bowling - Alchohol</t>
  </si>
  <si>
    <t>Bowling Prize Money</t>
  </si>
  <si>
    <t>Youtube - Sunday Ticket</t>
  </si>
  <si>
    <t>Paper Moon Winery</t>
  </si>
  <si>
    <t>The Aviator Pub &amp; Resturant</t>
  </si>
  <si>
    <t>Ross Store</t>
  </si>
  <si>
    <t>Rainbow Market</t>
  </si>
  <si>
    <t>ATM Withdrawal - Florida</t>
  </si>
  <si>
    <t>Transfer for Regan Transportation</t>
  </si>
  <si>
    <t>USBC Membership</t>
  </si>
  <si>
    <t>Rebman Recreation</t>
  </si>
  <si>
    <t>Fanatics</t>
  </si>
  <si>
    <t>Seafood Shake</t>
  </si>
  <si>
    <t>Milan Melon Festival</t>
  </si>
  <si>
    <t>Transfer to Venmo - Dana Hibsman</t>
  </si>
  <si>
    <t>Transfer to Venmo - Jay Coonce; Golf</t>
  </si>
  <si>
    <t>Pool Gas Line</t>
  </si>
  <si>
    <t>Race Trac</t>
  </si>
  <si>
    <t>Regal Golf Coast</t>
  </si>
  <si>
    <t>ABC Fine Wine</t>
  </si>
  <si>
    <t>Amazon Digital Services - Kindle Book</t>
  </si>
  <si>
    <t>Mugs N Jugs</t>
  </si>
  <si>
    <t>Audible</t>
  </si>
  <si>
    <t>Willard Park Garage</t>
  </si>
  <si>
    <t>The Solver</t>
  </si>
  <si>
    <t>Transfer to Venmo - Victoria Nicholson</t>
  </si>
  <si>
    <t>North Ridgeville Athletics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</si>
</sst>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22" sqref="C22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1993.221016</v>
      </c>
    </row>
    <row r="3" spans="1:3" x14ac:dyDescent="0.3">
      <c r="A3" t="s">
        <v>106</v>
      </c>
      <c r="B3" t="s">
        <v>808</v>
      </c>
      <c r="C3" s="524">
        <v>960.03112799999997</v>
      </c>
    </row>
    <row r="4" spans="1:3" x14ac:dyDescent="0.3">
      <c r="A4" t="s">
        <v>106</v>
      </c>
      <c r="B4" t="s">
        <v>809</v>
      </c>
      <c r="C4" s="524">
        <v>1365.493187</v>
      </c>
    </row>
    <row r="5" spans="1:3" x14ac:dyDescent="0.3">
      <c r="A5" t="s">
        <v>810</v>
      </c>
      <c r="B5" t="s">
        <v>807</v>
      </c>
      <c r="C5" s="524">
        <v>463.99606299999999</v>
      </c>
    </row>
    <row r="6" spans="1:3" x14ac:dyDescent="0.3">
      <c r="A6" t="s">
        <v>810</v>
      </c>
      <c r="B6" t="s">
        <v>808</v>
      </c>
      <c r="C6" s="524">
        <v>737.48422400000004</v>
      </c>
    </row>
    <row r="7" spans="1:3" x14ac:dyDescent="0.3">
      <c r="A7" t="s">
        <v>812</v>
      </c>
      <c r="B7" t="s">
        <v>811</v>
      </c>
      <c r="C7" s="524">
        <v>207.387</v>
      </c>
    </row>
    <row r="8" spans="1:3" x14ac:dyDescent="0.3">
      <c r="A8" t="s">
        <v>812</v>
      </c>
      <c r="B8" t="s">
        <v>813</v>
      </c>
      <c r="C8" s="524">
        <v>1244.383</v>
      </c>
    </row>
    <row r="9" spans="1:3" x14ac:dyDescent="0.3">
      <c r="A9" t="s">
        <v>812</v>
      </c>
      <c r="B9" t="s">
        <v>814</v>
      </c>
      <c r="C9" s="524">
        <v>141.14699999999999</v>
      </c>
    </row>
    <row r="10" spans="1:3" x14ac:dyDescent="0.3">
      <c r="A10" t="s">
        <v>815</v>
      </c>
      <c r="B10" t="s">
        <v>813</v>
      </c>
      <c r="C10" s="524">
        <v>699.85900000000004</v>
      </c>
    </row>
    <row r="11" spans="1:3" x14ac:dyDescent="0.3">
      <c r="A11" t="s">
        <v>54</v>
      </c>
      <c r="B11" t="s">
        <v>816</v>
      </c>
      <c r="C11" s="524">
        <v>51.696950000000001</v>
      </c>
    </row>
    <row r="12" spans="1:3" x14ac:dyDescent="0.3">
      <c r="A12" t="s">
        <v>54</v>
      </c>
      <c r="B12" t="s">
        <v>817</v>
      </c>
      <c r="C12" s="524">
        <v>33.098590000000002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219.96960000000001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1.73695</v>
      </c>
    </row>
    <row r="18" spans="1:3" x14ac:dyDescent="0.3">
      <c r="A18" t="s">
        <v>59</v>
      </c>
      <c r="B18" t="s">
        <v>823</v>
      </c>
      <c r="C18" s="524">
        <v>24.742999999999999</v>
      </c>
    </row>
    <row r="19" spans="1:3" x14ac:dyDescent="0.3">
      <c r="A19" t="s">
        <v>59</v>
      </c>
      <c r="B19" t="s">
        <v>824</v>
      </c>
      <c r="C19" s="524">
        <v>6.1734869999999997</v>
      </c>
    </row>
    <row r="20" spans="1:3" x14ac:dyDescent="0.3">
      <c r="A20" t="s">
        <v>59</v>
      </c>
      <c r="B20" t="s">
        <v>825</v>
      </c>
      <c r="C20" s="524">
        <v>19.98236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410.49151000000001</v>
      </c>
    </row>
    <row r="23" spans="1:3" x14ac:dyDescent="0.3">
      <c r="A23" s="521" t="s">
        <v>828</v>
      </c>
      <c r="B23" s="521" t="s">
        <v>816</v>
      </c>
      <c r="C23" s="524">
        <v>8.8516300000000001</v>
      </c>
    </row>
    <row r="24" spans="1:3" x14ac:dyDescent="0.3">
      <c r="A24" s="521" t="s">
        <v>828</v>
      </c>
      <c r="B24" s="521" t="s">
        <v>818</v>
      </c>
      <c r="C24" s="524">
        <v>26.652819999999998</v>
      </c>
    </row>
    <row r="25" spans="1:3" x14ac:dyDescent="0.3">
      <c r="A25" s="521" t="s">
        <v>828</v>
      </c>
      <c r="B25" s="521" t="s">
        <v>829</v>
      </c>
      <c r="C25" s="524">
        <v>30.55735</v>
      </c>
    </row>
    <row r="26" spans="1:3" x14ac:dyDescent="0.3">
      <c r="A26" s="521" t="s">
        <v>828</v>
      </c>
      <c r="B26" s="521" t="s">
        <v>819</v>
      </c>
      <c r="C26" s="524">
        <v>24.81541</v>
      </c>
    </row>
    <row r="27" spans="1:3" x14ac:dyDescent="0.3">
      <c r="A27" s="521" t="s">
        <v>828</v>
      </c>
      <c r="B27" s="521" t="s">
        <v>820</v>
      </c>
      <c r="C27" s="524">
        <v>20.67801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D22" sqref="D22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1807785.86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80</v>
      </c>
      <c r="C2" s="15">
        <f t="shared" ref="C2:C6" ca="1" si="0">TODAY()</f>
        <v>46287</v>
      </c>
      <c r="E2" s="13" t="s">
        <v>40</v>
      </c>
      <c r="F2" s="16">
        <f>F14</f>
        <v>172695.25</v>
      </c>
      <c r="H2" s="17"/>
      <c r="J2" s="18" t="s">
        <v>41</v>
      </c>
      <c r="K2" s="19">
        <v>0.75</v>
      </c>
      <c r="L2" s="20">
        <f>K5/(K5+K6)</f>
        <v>0.7913861846878828</v>
      </c>
      <c r="N2" s="21" t="s">
        <v>42</v>
      </c>
      <c r="O2" s="22">
        <f>B12-O1</f>
        <v>-2575</v>
      </c>
      <c r="P2" s="11"/>
      <c r="Q2" s="23" t="s">
        <v>43</v>
      </c>
      <c r="R2" s="23">
        <f ca="1">E20*(1+$Q$1)</f>
        <v>1880354.2015</v>
      </c>
    </row>
    <row r="3" spans="1:18" ht="14.4" x14ac:dyDescent="0.3">
      <c r="A3" s="13" t="s">
        <v>44</v>
      </c>
      <c r="B3" s="14">
        <v>0</v>
      </c>
      <c r="C3" s="15">
        <f t="shared" ca="1" si="0"/>
        <v>46287</v>
      </c>
      <c r="E3" s="21" t="s">
        <v>45</v>
      </c>
      <c r="F3" s="22">
        <f ca="1">F1-F2</f>
        <v>1635090.61</v>
      </c>
      <c r="H3" s="17"/>
      <c r="J3" s="18" t="s">
        <v>46</v>
      </c>
      <c r="K3" s="19">
        <v>0.25</v>
      </c>
      <c r="L3" s="20">
        <f>K6/(K5+K6)</f>
        <v>0.20861381531211726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2162407.3317249999</v>
      </c>
    </row>
    <row r="4" spans="1:18" ht="14.4" x14ac:dyDescent="0.3">
      <c r="A4" s="13" t="s">
        <v>49</v>
      </c>
      <c r="B4" s="14">
        <v>0</v>
      </c>
      <c r="C4" s="15">
        <f t="shared" ca="1" si="0"/>
        <v>46287</v>
      </c>
      <c r="F4" s="7"/>
      <c r="H4" s="17"/>
      <c r="J4" s="24"/>
      <c r="K4" s="25"/>
      <c r="L4" s="26"/>
      <c r="N4" s="27" t="s">
        <v>50</v>
      </c>
      <c r="O4" s="28">
        <f>B10-O3</f>
        <v>30477.61</v>
      </c>
      <c r="P4" s="11"/>
      <c r="Q4" s="23" t="s">
        <v>51</v>
      </c>
      <c r="R4" s="23">
        <f t="shared" ca="1" si="1"/>
        <v>2486768.4314837498</v>
      </c>
    </row>
    <row r="5" spans="1:18" ht="14.4" x14ac:dyDescent="0.3">
      <c r="A5" s="13" t="s">
        <v>52</v>
      </c>
      <c r="B5" s="14">
        <f ca="1">'Checking Transaction Log'!G1</f>
        <v>6160.5399999999881</v>
      </c>
      <c r="C5" s="15">
        <f t="shared" ca="1" si="0"/>
        <v>46287</v>
      </c>
      <c r="E5" s="554" t="s">
        <v>53</v>
      </c>
      <c r="F5" s="552"/>
      <c r="G5" s="553"/>
      <c r="H5" s="17"/>
      <c r="J5" s="29" t="s">
        <v>54</v>
      </c>
      <c r="K5" s="30">
        <f>B10</f>
        <v>98347.69</v>
      </c>
      <c r="L5" s="20">
        <f ca="1">K5/F3</f>
        <v>6.0148159006307302E-2</v>
      </c>
      <c r="N5" s="5" t="s">
        <v>55</v>
      </c>
      <c r="O5" s="6"/>
      <c r="P5" s="11"/>
      <c r="Q5" s="23" t="s">
        <v>56</v>
      </c>
      <c r="R5" s="23">
        <f t="shared" ca="1" si="1"/>
        <v>2859783.6962063122</v>
      </c>
    </row>
    <row r="6" spans="1:18" ht="14.4" x14ac:dyDescent="0.3">
      <c r="A6" s="13" t="s">
        <v>57</v>
      </c>
      <c r="B6" s="14">
        <f>'Savings Transaction Log'!A3</f>
        <v>17585.190000000002</v>
      </c>
      <c r="C6" s="15">
        <f t="shared" ca="1" si="0"/>
        <v>46287</v>
      </c>
      <c r="E6" s="31" t="s">
        <v>58</v>
      </c>
      <c r="F6" s="14">
        <v>134933.92000000001</v>
      </c>
      <c r="G6" s="32">
        <v>46277</v>
      </c>
      <c r="H6" s="17"/>
      <c r="J6" s="18" t="s">
        <v>59</v>
      </c>
      <c r="K6" s="30">
        <f>B12</f>
        <v>25925</v>
      </c>
      <c r="L6" s="20">
        <f ca="1">K6/F3</f>
        <v>1.5855390423898282E-2</v>
      </c>
      <c r="N6" s="21" t="s">
        <v>60</v>
      </c>
      <c r="O6" s="22"/>
      <c r="P6" s="11"/>
      <c r="Q6" s="23" t="s">
        <v>61</v>
      </c>
      <c r="R6" s="23">
        <f t="shared" ca="1" si="1"/>
        <v>3288751.2506372589</v>
      </c>
    </row>
    <row r="7" spans="1:18" ht="14.4" x14ac:dyDescent="0.3">
      <c r="A7" s="21" t="s">
        <v>62</v>
      </c>
      <c r="B7" s="33">
        <f ca="1">SUM(B2:B6)</f>
        <v>23825.729999999989</v>
      </c>
      <c r="C7" s="34">
        <f ca="1">B7/F3</f>
        <v>1.4571504388983058E-2</v>
      </c>
      <c r="E7" s="529" t="s">
        <v>836</v>
      </c>
      <c r="F7" s="14">
        <v>17236</v>
      </c>
      <c r="G7" s="32">
        <v>46265</v>
      </c>
      <c r="H7" s="7"/>
      <c r="J7" s="18" t="s">
        <v>64</v>
      </c>
      <c r="K7" s="30">
        <f>IF((B3+B4+B6)&gt;10000,(B3+B4+B6-10000),0)</f>
        <v>7585.1900000000023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3782063.9382328475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46277</v>
      </c>
      <c r="H8" s="7"/>
      <c r="I8" s="7"/>
      <c r="J8" s="18" t="s">
        <v>68</v>
      </c>
      <c r="K8" s="30">
        <f>SUM(K5:K7)</f>
        <v>131857.88</v>
      </c>
      <c r="L8" s="20">
        <f ca="1">K8/F3</f>
        <v>8.0642552280328975E-2</v>
      </c>
      <c r="N8" s="21" t="s">
        <v>69</v>
      </c>
      <c r="O8" s="22">
        <f t="shared" si="2"/>
        <v>27902.61</v>
      </c>
      <c r="P8" s="11"/>
      <c r="Q8" s="23" t="s">
        <v>70</v>
      </c>
      <c r="R8" s="23">
        <f t="shared" ca="1" si="1"/>
        <v>4349373.5289677745</v>
      </c>
    </row>
    <row r="9" spans="1:18" ht="14.4" x14ac:dyDescent="0.3">
      <c r="A9" s="551" t="s">
        <v>71</v>
      </c>
      <c r="B9" s="552"/>
      <c r="C9" s="553"/>
      <c r="E9" s="528" t="s">
        <v>841</v>
      </c>
      <c r="F9" s="526">
        <v>9040</v>
      </c>
      <c r="G9" s="527">
        <v>46277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5001779.5583129404</v>
      </c>
    </row>
    <row r="10" spans="1:18" ht="14.4" x14ac:dyDescent="0.3">
      <c r="A10" s="31" t="s">
        <v>74</v>
      </c>
      <c r="B10" s="14">
        <v>98347.69</v>
      </c>
      <c r="C10" s="15">
        <v>46287</v>
      </c>
      <c r="D10" s="17"/>
      <c r="E10" s="528" t="s">
        <v>837</v>
      </c>
      <c r="F10" s="526">
        <v>9565.33</v>
      </c>
      <c r="G10" s="527">
        <v>46277</v>
      </c>
      <c r="H10" s="17"/>
      <c r="I10" s="7"/>
      <c r="J10" s="18" t="s">
        <v>54</v>
      </c>
      <c r="K10" s="30">
        <f>(K8*K2)-K5</f>
        <v>545.72000000000116</v>
      </c>
      <c r="L10" s="40">
        <f t="shared" ref="L10:L11" si="3">K10+K5</f>
        <v>98893.41</v>
      </c>
      <c r="P10" s="11"/>
      <c r="Q10" s="23" t="s">
        <v>75</v>
      </c>
      <c r="R10" s="23">
        <f t="shared" ca="1" si="1"/>
        <v>5752046.4920598809</v>
      </c>
    </row>
    <row r="11" spans="1:18" ht="14.4" x14ac:dyDescent="0.3">
      <c r="A11" s="31" t="s">
        <v>76</v>
      </c>
      <c r="B11" s="14">
        <v>13455.34</v>
      </c>
      <c r="C11" s="15">
        <v>46287</v>
      </c>
      <c r="D11" s="17"/>
      <c r="E11" s="528" t="s">
        <v>838</v>
      </c>
      <c r="F11" s="526">
        <v>0</v>
      </c>
      <c r="G11" s="527">
        <v>46277</v>
      </c>
      <c r="H11" s="17"/>
      <c r="I11" s="7"/>
      <c r="J11" s="43" t="s">
        <v>78</v>
      </c>
      <c r="K11" s="44">
        <f>(K8*K3)-K6</f>
        <v>7039.4700000000012</v>
      </c>
      <c r="L11" s="45">
        <f t="shared" si="3"/>
        <v>32964.47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6614853.4658688623</v>
      </c>
    </row>
    <row r="12" spans="1:18" ht="14.4" x14ac:dyDescent="0.3">
      <c r="A12" s="47" t="s">
        <v>81</v>
      </c>
      <c r="B12" s="48">
        <v>25925</v>
      </c>
      <c r="C12" s="15">
        <v>46287</v>
      </c>
      <c r="D12" s="17"/>
      <c r="E12" s="525" t="s">
        <v>839</v>
      </c>
      <c r="F12" s="526">
        <v>1104.96</v>
      </c>
      <c r="G12" s="527">
        <v>46277</v>
      </c>
      <c r="I12" s="7"/>
      <c r="J12" s="49"/>
      <c r="K12" s="25"/>
      <c r="L12" s="50">
        <f ca="1">L11/F3</f>
        <v>2.0160638070082244E-2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46277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172695.25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111803.03</v>
      </c>
      <c r="L15" s="59">
        <f ca="1">K15/F3</f>
        <v>6.8377268706839425E-2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148098.41999999998</v>
      </c>
      <c r="I16" s="7"/>
      <c r="J16" s="18" t="s">
        <v>46</v>
      </c>
      <c r="K16" s="63">
        <f>B12</f>
        <v>25925</v>
      </c>
      <c r="L16" s="20">
        <f ca="1">K16/F3</f>
        <v>1.5855390423898282E-2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1562526.2100000002</v>
      </c>
      <c r="P18" s="11"/>
    </row>
    <row r="19" spans="1:17" ht="14.4" x14ac:dyDescent="0.3">
      <c r="A19" s="68" t="s">
        <v>92</v>
      </c>
      <c r="B19" s="33">
        <f>SUM(B10:B18)</f>
        <v>137728.03</v>
      </c>
      <c r="C19" s="34">
        <f ca="1">B19/F3</f>
        <v>8.4232659130737714E-2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296339.14</v>
      </c>
      <c r="P19" s="73">
        <f t="shared" ref="P19:P32" si="4">O19/$O$18</f>
        <v>0.18965386827015207</v>
      </c>
      <c r="Q19" s="74" t="s">
        <v>97</v>
      </c>
    </row>
    <row r="20" spans="1:17" ht="14.4" x14ac:dyDescent="0.3">
      <c r="B20" s="7"/>
      <c r="C20" s="37"/>
      <c r="E20" s="56">
        <f ca="1">F3</f>
        <v>1635090.61</v>
      </c>
      <c r="F20" s="44">
        <f ca="1">E20-E22</f>
        <v>220088.18000000017</v>
      </c>
      <c r="G20" s="34">
        <f ca="1">(E20-E22)/E22</f>
        <v>0.15553908271380154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278026.91000000003</v>
      </c>
      <c r="P20" s="78">
        <f t="shared" si="4"/>
        <v>0.17793423765992381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0.182454695</v>
      </c>
      <c r="L21" s="11"/>
      <c r="N21" s="27" t="s">
        <v>104</v>
      </c>
      <c r="O21" s="51">
        <f>($B$10+$B$11)*0.25</f>
        <v>27950.7575</v>
      </c>
      <c r="P21" s="82">
        <f t="shared" si="4"/>
        <v>1.7888184736433953E-2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449961.62</v>
      </c>
      <c r="C22" s="15">
        <v>46287</v>
      </c>
      <c r="E22" s="56">
        <v>1415002.43</v>
      </c>
      <c r="F22" s="45">
        <f ca="1">((F20/(C2-E21))*365)+E22</f>
        <v>1719291.0121969697</v>
      </c>
      <c r="G22" s="34">
        <f ca="1">(F22-E22)/E22</f>
        <v>0.21504456511567246</v>
      </c>
      <c r="I22" s="7"/>
      <c r="J22" s="81">
        <v>3000000</v>
      </c>
      <c r="K22" s="50">
        <f ca="1">1-($E$20/J22)</f>
        <v>0.45496979666666659</v>
      </c>
      <c r="L22" s="11"/>
      <c r="N22" s="5" t="s">
        <v>108</v>
      </c>
      <c r="O22" s="72">
        <f>($B$22+$B$23)*0.3</f>
        <v>177803.484</v>
      </c>
      <c r="P22" s="73">
        <f t="shared" si="4"/>
        <v>0.11379232096209124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142716.65999999997</v>
      </c>
      <c r="C23" s="15">
        <f>C22</f>
        <v>46287</v>
      </c>
      <c r="E23" s="7"/>
      <c r="G23" s="65"/>
      <c r="I23" s="7"/>
      <c r="J23" s="81">
        <v>4000000</v>
      </c>
      <c r="K23" s="50">
        <f ca="1">1-($E$20/J23)</f>
        <v>0.59122734750000006</v>
      </c>
      <c r="L23" s="11"/>
      <c r="N23" s="13" t="s">
        <v>111</v>
      </c>
      <c r="O23" s="14">
        <f>($B$24+$B$25)*0.3</f>
        <v>166816.14600000001</v>
      </c>
      <c r="P23" s="78">
        <f t="shared" si="4"/>
        <v>0.10676054259595427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424998.22</v>
      </c>
      <c r="C24" s="15">
        <f>C22</f>
        <v>46287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0.67298187799999998</v>
      </c>
      <c r="L24" s="11"/>
      <c r="N24" s="13" t="s">
        <v>113</v>
      </c>
      <c r="O24" s="14">
        <f t="shared" ref="O24:O25" si="5">($B$10+$B$11)*0.25</f>
        <v>27950.7575</v>
      </c>
      <c r="P24" s="78">
        <f t="shared" si="4"/>
        <v>1.7888184736433953E-2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131055.60000000006</v>
      </c>
      <c r="C25" s="15">
        <f>C22</f>
        <v>46287</v>
      </c>
      <c r="E25" s="75" t="s">
        <v>34</v>
      </c>
      <c r="F25" s="76">
        <f ca="1">B7</f>
        <v>23825.729999999989</v>
      </c>
      <c r="G25" s="77">
        <f t="shared" ref="G25:G31" ca="1" si="6">F25/SUM($F$25:$F$31)</f>
        <v>1.439085564735502E-2</v>
      </c>
      <c r="I25" s="7"/>
      <c r="J25" s="84"/>
      <c r="K25" s="25"/>
      <c r="L25" s="11"/>
      <c r="N25" s="27" t="s">
        <v>116</v>
      </c>
      <c r="O25" s="51">
        <f t="shared" si="5"/>
        <v>27950.7575</v>
      </c>
      <c r="P25" s="82">
        <f t="shared" si="4"/>
        <v>1.7888184736433953E-2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1148732.1000000001</v>
      </c>
      <c r="C26" s="34">
        <f ca="1">B26/F3</f>
        <v>0.70254950580384046</v>
      </c>
      <c r="E26" s="80" t="s">
        <v>103</v>
      </c>
      <c r="F26" s="30">
        <f>(B11)</f>
        <v>13455.34</v>
      </c>
      <c r="G26" s="20">
        <f t="shared" ca="1" si="6"/>
        <v>8.1270901511131862E-3</v>
      </c>
      <c r="I26" s="7"/>
      <c r="J26" s="49"/>
      <c r="K26" s="25"/>
      <c r="L26" s="11"/>
      <c r="N26" s="5" t="s">
        <v>119</v>
      </c>
      <c r="O26" s="72">
        <f>($B$22+$B$23)*0.2</f>
        <v>118535.65600000002</v>
      </c>
      <c r="P26" s="73">
        <f t="shared" si="4"/>
        <v>7.5861547308060842E-2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98347.69</v>
      </c>
      <c r="G27" s="20">
        <f t="shared" ca="1" si="6"/>
        <v>5.940247833081385E-2</v>
      </c>
      <c r="I27" s="7"/>
      <c r="J27" s="49"/>
      <c r="K27" s="25"/>
      <c r="L27" s="11"/>
      <c r="N27" s="13" t="s">
        <v>120</v>
      </c>
      <c r="O27" s="14">
        <f>($B$24+$B$25)*0.2</f>
        <v>111210.76400000002</v>
      </c>
      <c r="P27" s="78">
        <f t="shared" si="4"/>
        <v>7.1173695063969519E-2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25925</v>
      </c>
      <c r="G28" s="20">
        <f t="shared" ca="1" si="6"/>
        <v>1.5658824835909711E-2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11180.303</v>
      </c>
      <c r="P28" s="78">
        <f t="shared" si="4"/>
        <v>7.1552738945735821E-3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1148732.1000000001</v>
      </c>
      <c r="G29" s="20">
        <f t="shared" ca="1" si="6"/>
        <v>0.69383971985676829</v>
      </c>
      <c r="H29" s="86"/>
      <c r="I29" s="7"/>
      <c r="J29" s="49"/>
      <c r="K29" s="25"/>
      <c r="L29" s="11"/>
      <c r="N29" s="27" t="s">
        <v>123</v>
      </c>
      <c r="O29" s="51">
        <f t="shared" si="7"/>
        <v>11180.303</v>
      </c>
      <c r="P29" s="82">
        <f t="shared" si="4"/>
        <v>7.1552738945735821E-3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276066.07999999996</v>
      </c>
      <c r="G30" s="20">
        <f t="shared" ca="1" si="6"/>
        <v>0.1667452416530853</v>
      </c>
      <c r="H30" s="86"/>
      <c r="I30" s="7"/>
      <c r="J30" s="49"/>
      <c r="K30" s="25"/>
      <c r="L30" s="11"/>
      <c r="N30" s="5" t="s">
        <v>115</v>
      </c>
      <c r="O30" s="72">
        <f>B31-F6</f>
        <v>276066.07999999996</v>
      </c>
      <c r="P30" s="73">
        <f t="shared" si="4"/>
        <v>0.17667932751028856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0.16883839850318749</v>
      </c>
      <c r="E31" s="85" t="s">
        <v>118</v>
      </c>
      <c r="F31" s="44">
        <f>B40-F8-F7</f>
        <v>69264</v>
      </c>
      <c r="G31" s="34">
        <f t="shared" ca="1" si="6"/>
        <v>4.1835789524954682E-2</v>
      </c>
      <c r="I31" s="7"/>
      <c r="J31" s="49"/>
      <c r="K31" s="25"/>
      <c r="L31" s="11"/>
      <c r="N31" s="27" t="s">
        <v>127</v>
      </c>
      <c r="O31" s="51">
        <f>($B$10+$B$11)*0.05</f>
        <v>5590.1514999999999</v>
      </c>
      <c r="P31" s="82">
        <f t="shared" si="4"/>
        <v>3.577636947286791E-3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25925</v>
      </c>
      <c r="P32" s="88">
        <f t="shared" si="4"/>
        <v>1.6591721683823786E-2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602316.8075</v>
      </c>
      <c r="P35" s="59">
        <f t="shared" ref="P35:P39" si="8">O35/$O$18</f>
        <v>0.38547629066650979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400521.14500000002</v>
      </c>
      <c r="P36" s="20">
        <f t="shared" si="8"/>
        <v>0.25632923303091343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252107.02600000007</v>
      </c>
      <c r="P37" s="20">
        <f t="shared" si="8"/>
        <v>0.16134579016117753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281656.23149999994</v>
      </c>
      <c r="P38" s="20">
        <f t="shared" si="8"/>
        <v>0.18025696445757533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25925</v>
      </c>
      <c r="P39" s="91">
        <f t="shared" si="8"/>
        <v>1.6591721683823786E-2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4.2360955152204068E-2</v>
      </c>
      <c r="E40" s="25"/>
      <c r="F40" s="25"/>
      <c r="G40" s="25"/>
      <c r="N40" s="93" t="s">
        <v>137</v>
      </c>
      <c r="O40" s="94">
        <f t="shared" ref="O40:P40" si="9">SUM(O35:O39)</f>
        <v>1562526.2100000002</v>
      </c>
      <c r="P40" s="95">
        <f t="shared" si="9"/>
        <v>0.99999999999999989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U21" sqref="U21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148629.68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66435.319999999992</v>
      </c>
      <c r="K2" s="102">
        <f>J2/D2</f>
        <v>0.44698555497125469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57272.380000000005</v>
      </c>
      <c r="Q2" s="102">
        <f>P2/D2</f>
        <v>0.38533609168774369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24921.98000000004</v>
      </c>
      <c r="W2" s="102">
        <f>V2/D2</f>
        <v>0.1676783533410019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77632.350000000006</v>
      </c>
      <c r="E4" s="20">
        <f t="shared" ref="E4:E7" si="1">D4/$D$2</f>
        <v>0.52232064282181057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9486.7799999999988</v>
      </c>
      <c r="K4" s="545">
        <f>J4/$D$2</f>
        <v>6.3828301319090508E-2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9412.02</v>
      </c>
      <c r="Q4" s="545">
        <f t="shared" ref="Q4:Q12" si="3">P4/$D$2</f>
        <v>6.3325306224167349E-2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40124.120000000003</v>
      </c>
      <c r="W4" s="102">
        <f t="shared" ref="W4:W7" si="5">V4/$D$2</f>
        <v>0.2699603470854543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53094.069999999992</v>
      </c>
      <c r="E5" s="20">
        <f t="shared" si="1"/>
        <v>0.35722387345515372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499.21999999999997</v>
      </c>
      <c r="K5" s="545">
        <f t="shared" ref="K5:K30" si="6">J5/$D$2</f>
        <v>3.3588177004754368E-3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499.21999999999997</v>
      </c>
      <c r="Q5" s="545">
        <f>P5/$D$2</f>
        <v>3.3588177004754368E-3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400</v>
      </c>
      <c r="W5" s="102">
        <f t="shared" si="5"/>
        <v>2.6912525143026615E-3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11503.260000000002</v>
      </c>
      <c r="E6" s="20">
        <f t="shared" si="1"/>
        <v>7.7395443494193097E-2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5464.82</v>
      </c>
      <c r="K6" s="545">
        <f>J6/$D$2</f>
        <v>3.6768026413028676E-2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6114.67</v>
      </c>
      <c r="Q6" s="545">
        <f t="shared" si="3"/>
        <v>4.1140302529077639E-2</v>
      </c>
      <c r="S6" s="98" t="s">
        <v>148</v>
      </c>
      <c r="T6" s="103"/>
      <c r="U6" s="100"/>
      <c r="V6" s="104">
        <f>'Budget Breakdown'!T16</f>
        <v>3536.550000000032</v>
      </c>
      <c r="W6" s="102">
        <f t="shared" si="5"/>
        <v>2.3794372698642909E-2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6400</v>
      </c>
      <c r="E7" s="34">
        <f t="shared" si="1"/>
        <v>4.3060040228842585E-2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11284.520000000002</v>
      </c>
      <c r="K7" s="545">
        <f t="shared" si="6"/>
        <v>7.5923732056746698E-2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6847.7300000000005</v>
      </c>
      <c r="Q7" s="545">
        <f>P7/$D$2</f>
        <v>4.6072426449414415E-2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-19138.689999999995</v>
      </c>
      <c r="W7" s="116">
        <f t="shared" si="5"/>
        <v>-0.12876761895739799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143.20000000000002</v>
      </c>
      <c r="K8" s="545">
        <f t="shared" ref="K8:K16" si="9">J8/$D$2</f>
        <v>9.6346840012035296E-4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2769.84</v>
      </c>
      <c r="Q8" s="545">
        <f>P8/$D$2</f>
        <v>1.863584716054021E-2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2590.4399999999996</v>
      </c>
      <c r="K9" s="545">
        <f t="shared" si="9"/>
        <v>1.7428820407875464E-2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6524.9400000000005</v>
      </c>
      <c r="Q9" s="545">
        <f t="shared" si="3"/>
        <v>4.3900652951685028E-2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833.47500000000002</v>
      </c>
      <c r="K10" s="545">
        <f t="shared" si="9"/>
        <v>5.607729223396027E-3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833.47500000000002</v>
      </c>
      <c r="Q10" s="545">
        <f>P10/$D$2</f>
        <v>5.607729223396027E-3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1705.69</v>
      </c>
      <c r="K11" s="545">
        <f t="shared" si="9"/>
        <v>1.1476106252802267E-2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1497.43</v>
      </c>
      <c r="Q11" s="545">
        <f>P11/$D$2</f>
        <v>1.0074905631230587E-2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1227.7500000000002</v>
      </c>
      <c r="K12" s="545">
        <f t="shared" si="9"/>
        <v>8.2604631860877329E-3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6.7281312857566536E-3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1007.6800000000001</v>
      </c>
      <c r="K13" s="545">
        <f t="shared" si="9"/>
        <v>6.7798033340312654E-3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1800</v>
      </c>
      <c r="Q13" s="545">
        <f t="shared" ref="Q13:Q18" si="11">P13/$D$2</f>
        <v>1.2110636314361977E-2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6.0376231718994476E-3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1200</v>
      </c>
      <c r="Q14" s="545">
        <f t="shared" si="11"/>
        <v>8.073757542907985E-3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6.7281312857566536E-3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853.73000000000013</v>
      </c>
      <c r="Q15" s="545">
        <f t="shared" si="11"/>
        <v>5.7440075225890291E-3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1200</v>
      </c>
      <c r="K16" s="545">
        <f t="shared" si="9"/>
        <v>8.073757542907985E-3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1015.33</v>
      </c>
      <c r="Q16" s="545">
        <f t="shared" si="11"/>
        <v>6.8312735383673035E-3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8619.4000000000015</v>
      </c>
      <c r="K17" s="545">
        <f t="shared" si="6"/>
        <v>5.7992454804450914E-2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6528.84</v>
      </c>
      <c r="Q17" s="545">
        <f t="shared" si="11"/>
        <v>4.3926892663699472E-2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838.91000000000008</v>
      </c>
      <c r="K18" s="545">
        <f t="shared" ref="K18:K25" si="13">J18/$D$2</f>
        <v>5.6442966169341149E-3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10375.154999999999</v>
      </c>
      <c r="Q18" s="545">
        <f t="shared" si="11"/>
        <v>6.9805404950074576E-2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830.76999999999987</v>
      </c>
      <c r="K19" s="545">
        <f t="shared" si="13"/>
        <v>5.589529628268055E-3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570.6</v>
      </c>
      <c r="K20" s="545">
        <f t="shared" si="13"/>
        <v>3.839071711652747E-3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1.087696616180564E-2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1.4526035445948616E-2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1.3020952477324852E-3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1.3020952477324852E-3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374.28</v>
      </c>
      <c r="K25" s="545">
        <f t="shared" si="13"/>
        <v>2.5182049776330002E-3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10375.154999999999</v>
      </c>
      <c r="K26" s="545">
        <f t="shared" si="6"/>
        <v>6.9805404950074576E-2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3.3674297085212052E-3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1.6468985198649425E-2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374.28</v>
      </c>
      <c r="K30" s="545">
        <f t="shared" si="6"/>
        <v>2.5182049776330002E-3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N10" sqref="N10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S1" activePane="topRight" state="frozen"/>
      <selection pane="topRight" activeCell="Z7" sqref="Z7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2.77734375" bestFit="1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46266</v>
      </c>
      <c r="Z1" s="251">
        <v>46295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145093.13</v>
      </c>
      <c r="F3" s="268">
        <f t="shared" si="0"/>
        <v>-928.87529205335613</v>
      </c>
      <c r="G3" s="269">
        <f>1-((E3/SUM(E3:F3)))</f>
        <v>-6.4431734061616286E-3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17483.150000000001</v>
      </c>
      <c r="X3" s="275"/>
      <c r="Y3" s="276">
        <f>SUM(Y5:Y46)</f>
        <v>6722.12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1093.1357863636363</v>
      </c>
      <c r="E5" s="289">
        <f>I5+K5+M5+O5+Q5+S5+U5+W5+Y5+AA5+AC5+AE5</f>
        <v>9486.7799999999988</v>
      </c>
      <c r="F5" s="289">
        <f t="shared" ref="F5:F12" si="2">J5+L5+N5+P5+R5+T5+V5+X5</f>
        <v>318.52999999999929</v>
      </c>
      <c r="G5" s="269">
        <f t="shared" ref="G5:G12" si="3">1-((E5/SUM(E5:F5)))</f>
        <v>3.2485459409238304E-2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868.6400000000001</v>
      </c>
      <c r="X5" s="236">
        <f t="shared" ref="X5:X12" si="11">H5-W5</f>
        <v>331.3599999999999</v>
      </c>
      <c r="Y5" s="276">
        <f>SUMIFS('Checking Transaction Log'!$E:$E,'Checking Transaction Log'!$C:$C,"&gt;="&amp;Y1,'Checking Transaction Log'!$C:$C,"&lt;="&amp;Z1,'Checking Transaction Log'!$A:$A,"D",'Checking Transaction Log'!$B:$B,1)</f>
        <v>205.31</v>
      </c>
      <c r="Z5" s="276">
        <f t="shared" ref="Z5:Z12" si="12">H5-Y5</f>
        <v>994.69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1084.5213954545457</v>
      </c>
      <c r="E6" s="289">
        <f t="shared" ref="E6:E12" si="16">Q6+S6+U6+W6+Y6+AA6+AC6+AE6+I6+K6+M6+O6</f>
        <v>9412.02</v>
      </c>
      <c r="F6" s="289">
        <f t="shared" si="2"/>
        <v>873.81000000000097</v>
      </c>
      <c r="G6" s="269">
        <f t="shared" si="3"/>
        <v>8.4952794281064503E-2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816.7399999999999</v>
      </c>
      <c r="X6" s="236">
        <f t="shared" si="11"/>
        <v>383.2600000000001</v>
      </c>
      <c r="Y6" s="276">
        <f>SUMIFS('Checking Transaction Log'!$E:$E,'Checking Transaction Log'!$C:$C,"&gt;="&amp;Y1,'Checking Transaction Log'!$C:$C,"&lt;="&amp;Z1,'Checking Transaction Log'!$A:$A,"D",'Checking Transaction Log'!$B:$B,2)</f>
        <v>685.83</v>
      </c>
      <c r="Z6" s="276">
        <f t="shared" si="12"/>
        <v>514.16999999999996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115.04751818181818</v>
      </c>
      <c r="E7" s="289">
        <f t="shared" si="16"/>
        <v>998.43999999999994</v>
      </c>
      <c r="F7" s="289">
        <f t="shared" si="2"/>
        <v>262.85000000000002</v>
      </c>
      <c r="G7" s="269">
        <f t="shared" si="3"/>
        <v>0.20839775150837636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15.09</v>
      </c>
      <c r="X7" s="236">
        <f t="shared" si="11"/>
        <v>134.91</v>
      </c>
      <c r="Y7" s="276">
        <f>SUMIFS('Checking Transaction Log'!$E:$E,'Checking Transaction Log'!$C:$C,"&gt;="&amp;Y1,'Checking Transaction Log'!$C:$C,"&lt;="&amp;Z1,'Checking Transaction Log'!$A:$A,"D",'Checking Transaction Log'!$B:$B,3)</f>
        <v>61.29</v>
      </c>
      <c r="Z7" s="276">
        <f t="shared" si="12"/>
        <v>88.710000000000008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629.69630454545461</v>
      </c>
      <c r="E8" s="289">
        <f t="shared" si="16"/>
        <v>5464.82</v>
      </c>
      <c r="F8" s="289">
        <f t="shared" si="2"/>
        <v>-173.59000000000015</v>
      </c>
      <c r="G8" s="269">
        <f t="shared" si="3"/>
        <v>-3.2807116681754511E-2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475.49</v>
      </c>
      <c r="X8" s="236">
        <f t="shared" si="11"/>
        <v>124.50999999999999</v>
      </c>
      <c r="Y8" s="276">
        <f>SUMIFS('Checking Transaction Log'!$E:$E,'Checking Transaction Log'!$C:$C,"&gt;="&amp;Y1,'Checking Transaction Log'!$C:$C,"&lt;="&amp;Z1,'Checking Transaction Log'!$A:$A,"D",'Checking Transaction Log'!$B:$B,4)</f>
        <v>491.23</v>
      </c>
      <c r="Z8" s="276">
        <f t="shared" si="12"/>
        <v>108.76999999999998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704.57674772727273</v>
      </c>
      <c r="E9" s="289">
        <f t="shared" si="16"/>
        <v>6114.67</v>
      </c>
      <c r="F9" s="289">
        <f t="shared" si="2"/>
        <v>457.22999999999996</v>
      </c>
      <c r="G9" s="269">
        <f t="shared" si="3"/>
        <v>6.9573487119402255E-2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377.12</v>
      </c>
      <c r="X9" s="236">
        <f t="shared" si="11"/>
        <v>322.88</v>
      </c>
      <c r="Y9" s="276">
        <f>SUMIFS('Checking Transaction Log'!$E:$E,'Checking Transaction Log'!$C:$C,"&gt;="&amp;Y1,'Checking Transaction Log'!$C:$C,"&lt;="&amp;Z1,'Checking Transaction Log'!$A:$A,"D",'Checking Transaction Log'!$B:$B,5)</f>
        <v>971.9</v>
      </c>
      <c r="Z9" s="276">
        <f t="shared" si="12"/>
        <v>-271.89999999999998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789.04525227272745</v>
      </c>
      <c r="E10" s="289">
        <f t="shared" si="16"/>
        <v>6847.7300000000005</v>
      </c>
      <c r="F10" s="289">
        <f t="shared" si="2"/>
        <v>908.64999999999964</v>
      </c>
      <c r="G10" s="269">
        <f t="shared" si="3"/>
        <v>0.11714872143964061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777.34</v>
      </c>
      <c r="X10" s="236">
        <f t="shared" si="11"/>
        <v>122.65999999999997</v>
      </c>
      <c r="Y10" s="276">
        <f>SUMIFS('Checking Transaction Log'!$E:$E,'Checking Transaction Log'!$C:$C,"&gt;="&amp;Y1,'Checking Transaction Log'!$C:$C,"&lt;="&amp;Z1,'Checking Transaction Log'!$A:$A,"D",'Checking Transaction Log'!$B:$B,6)</f>
        <v>556.38</v>
      </c>
      <c r="Z10" s="276">
        <f t="shared" si="12"/>
        <v>343.62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319.16110909090912</v>
      </c>
      <c r="E11" s="289">
        <f t="shared" si="16"/>
        <v>2769.84</v>
      </c>
      <c r="F11" s="289">
        <f t="shared" si="2"/>
        <v>261.49000000000012</v>
      </c>
      <c r="G11" s="269">
        <f t="shared" si="3"/>
        <v>8.6262465650391196E-2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374.35</v>
      </c>
      <c r="X11" s="236">
        <f t="shared" si="11"/>
        <v>-24.350000000000023</v>
      </c>
      <c r="Y11" s="276">
        <f>SUMIFS('Checking Transaction Log'!$E:$E,'Checking Transaction Log'!$C:$C,"&gt;="&amp;Y1,'Checking Transaction Log'!$C:$C,"&lt;="&amp;Z1,'Checking Transaction Log'!$A:$A,"D",'Checking Transaction Log'!$B:$B,7)</f>
        <v>231.32999999999998</v>
      </c>
      <c r="Z11" s="276">
        <f t="shared" si="12"/>
        <v>118.67000000000002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751.85104090909101</v>
      </c>
      <c r="E12" s="289">
        <f t="shared" si="16"/>
        <v>6524.9400000000005</v>
      </c>
      <c r="F12" s="289">
        <f t="shared" si="2"/>
        <v>-670.36</v>
      </c>
      <c r="G12" s="269">
        <f t="shared" si="3"/>
        <v>-0.11450180884025829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796.96</v>
      </c>
      <c r="X12" s="236">
        <f t="shared" si="11"/>
        <v>-96.960000000000036</v>
      </c>
      <c r="Y12" s="276">
        <f>SUMIFS('Checking Transaction Log'!$E:$E,'Checking Transaction Log'!$C:$C,"&gt;="&amp;Y1,'Checking Transaction Log'!$C:$C,"&lt;="&amp;Z1,'Checking Transaction Log'!$A:$A,"D",'Checking Transaction Log'!$B:$B,8)</f>
        <v>254.57999999999998</v>
      </c>
      <c r="Z12" s="276">
        <f t="shared" si="12"/>
        <v>445.42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1300.2844636363639</v>
      </c>
      <c r="E14" s="289">
        <f t="shared" ref="E14:E31" si="18">Q14+S14+U14+W14+Y14+AA14+AC14+AE14+I14+K14+M14+O14</f>
        <v>11284.520000000002</v>
      </c>
      <c r="F14" s="289">
        <f t="shared" ref="F14:F31" si="19">J14+L14+N14+P14+R14+T14+V14+X14</f>
        <v>227.15999999999985</v>
      </c>
      <c r="G14" s="269">
        <f t="shared" ref="G14:G31" si="20">1-((E14/SUM(E14:F14)))</f>
        <v>1.9733001612275536E-2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1231.68</v>
      </c>
      <c r="Z14" s="276">
        <f t="shared" ref="Z14:Z31" si="29">H14-Y14</f>
        <v>53.319999999999936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16.500545454545456</v>
      </c>
      <c r="E15" s="289">
        <f t="shared" si="18"/>
        <v>143.20000000000002</v>
      </c>
      <c r="F15" s="289">
        <f t="shared" si="19"/>
        <v>16.800000000000011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17.899999999999999</v>
      </c>
      <c r="X15" s="236">
        <f t="shared" si="28"/>
        <v>2.1000000000000014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298.48933636363631</v>
      </c>
      <c r="E16" s="289">
        <f t="shared" si="18"/>
        <v>2590.4399999999996</v>
      </c>
      <c r="F16" s="289">
        <f t="shared" si="19"/>
        <v>-173.60000000000002</v>
      </c>
      <c r="G16" s="269">
        <f t="shared" si="20"/>
        <v>-7.1829330861786334E-2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256.83999999999997</v>
      </c>
      <c r="X16" s="236">
        <f t="shared" si="28"/>
        <v>13.160000000000025</v>
      </c>
      <c r="Y16" s="276">
        <f>SUMIFS('Checking Transaction Log'!$E:$E,'Checking Transaction Log'!$C:$C,"&gt;="&amp;Y1,'Checking Transaction Log'!$C:$C,"&lt;="&amp;Z1,'Checking Transaction Log'!$A:$A,"F",'Checking Transaction Log'!$B:$B,11)</f>
        <v>256.83999999999997</v>
      </c>
      <c r="Z16" s="276">
        <f t="shared" si="29"/>
        <v>13.160000000000025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192.07810227272728</v>
      </c>
      <c r="E17" s="289">
        <f t="shared" si="18"/>
        <v>1666.95</v>
      </c>
      <c r="F17" s="289">
        <f t="shared" si="19"/>
        <v>-26.949999999999989</v>
      </c>
      <c r="G17" s="269">
        <f t="shared" si="20"/>
        <v>-1.6432926829268224E-2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225</v>
      </c>
      <c r="X17" s="236">
        <f t="shared" si="28"/>
        <v>-20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196.54200681818182</v>
      </c>
      <c r="E18" s="289">
        <f t="shared" si="18"/>
        <v>1705.69</v>
      </c>
      <c r="F18" s="289">
        <f t="shared" si="19"/>
        <v>78.539999999999992</v>
      </c>
      <c r="G18" s="269">
        <f t="shared" si="20"/>
        <v>4.4018988583310437E-2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344.23</v>
      </c>
      <c r="Z18" s="276">
        <f t="shared" si="29"/>
        <v>-164.23000000000002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141.47028409090913</v>
      </c>
      <c r="E19" s="289">
        <f t="shared" si="18"/>
        <v>1227.7500000000002</v>
      </c>
      <c r="F19" s="289">
        <f t="shared" si="19"/>
        <v>29.169999999999931</v>
      </c>
      <c r="G19" s="269">
        <f t="shared" si="20"/>
        <v>2.3207523151831388E-2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136.92000000000002</v>
      </c>
      <c r="Z19" s="276">
        <f t="shared" si="29"/>
        <v>3.0799999999999841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116.11221818181819</v>
      </c>
      <c r="E20" s="289">
        <f t="shared" si="18"/>
        <v>1007.6800000000001</v>
      </c>
      <c r="F20" s="289">
        <f t="shared" si="19"/>
        <v>-143.98999999999998</v>
      </c>
      <c r="G20" s="269">
        <f t="shared" si="20"/>
        <v>-0.16671490928458121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63.69</v>
      </c>
      <c r="Z20" s="276">
        <f t="shared" si="29"/>
        <v>36.31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103.40149772727271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172.54477500000002</v>
      </c>
      <c r="E22" s="289">
        <f t="shared" si="18"/>
        <v>1497.43</v>
      </c>
      <c r="F22" s="289">
        <f t="shared" si="19"/>
        <v>-195.78000000000003</v>
      </c>
      <c r="G22" s="269">
        <f t="shared" si="20"/>
        <v>-0.15040909614719777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141.65</v>
      </c>
      <c r="X22" s="236">
        <f t="shared" si="28"/>
        <v>3.3499999999999943</v>
      </c>
      <c r="Y22" s="276">
        <f>SUMIFS('Checking Transaction Log'!$E:$E,'Checking Transaction Log'!$C:$C,"&gt;="&amp;Y1,'Checking Transaction Log'!$C:$C,"&lt;="&amp;Z1,'Checking Transaction Log'!$A:$A,"F",'Checking Transaction Log'!$B:$B,17)</f>
        <v>141.65</v>
      </c>
      <c r="Z22" s="276">
        <f t="shared" si="29"/>
        <v>3.3499999999999943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230.45454545454547</v>
      </c>
      <c r="E23" s="289">
        <f t="shared" si="18"/>
        <v>2000</v>
      </c>
      <c r="F23" s="289">
        <f t="shared" si="19"/>
        <v>1200</v>
      </c>
      <c r="G23" s="269">
        <f t="shared" si="20"/>
        <v>0.375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207.40909090909093</v>
      </c>
      <c r="E24" s="289">
        <f t="shared" si="18"/>
        <v>1800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200</v>
      </c>
      <c r="X24" s="236">
        <f t="shared" si="28"/>
        <v>0</v>
      </c>
      <c r="Y24" s="276">
        <f>SUMIFS('Checking Transaction Log'!$E:$E,'Checking Transaction Log'!$C:$C,"&gt;="&amp;Y1,'Checking Transaction Log'!$C:$C,"&lt;="&amp;Z1,'Checking Transaction Log'!$A:$A,"F",'Checking Transaction Log'!$B:$B,19)</f>
        <v>200</v>
      </c>
      <c r="Z24" s="276">
        <f t="shared" si="29"/>
        <v>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276.54545454545456</v>
      </c>
      <c r="E25" s="289">
        <f t="shared" si="18"/>
        <v>2400</v>
      </c>
      <c r="F25" s="289">
        <f t="shared" si="19"/>
        <v>2400</v>
      </c>
      <c r="G25" s="269">
        <f t="shared" si="20"/>
        <v>0.5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600</v>
      </c>
      <c r="X25" s="236">
        <f t="shared" si="28"/>
        <v>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98.372979545454569</v>
      </c>
      <c r="E26" s="289">
        <f t="shared" si="18"/>
        <v>853.73000000000013</v>
      </c>
      <c r="F26" s="289">
        <f t="shared" si="19"/>
        <v>-92.73</v>
      </c>
      <c r="G26" s="269">
        <f t="shared" si="20"/>
        <v>-0.12185282522996066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81</v>
      </c>
      <c r="X26" s="236">
        <f t="shared" si="28"/>
        <v>4</v>
      </c>
      <c r="Y26" s="276">
        <f>SUMIFS('Checking Transaction Log'!$E:$E,'Checking Transaction Log'!$C:$C,"&gt;="&amp;Y1,'Checking Transaction Log'!$C:$C,"&lt;="&amp;Z1,'Checking Transaction Log'!$A:$A,"F",'Checking Transaction Log'!$B:$B,21)</f>
        <v>81</v>
      </c>
      <c r="Z26" s="276">
        <f t="shared" si="29"/>
        <v>4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116.99370681818183</v>
      </c>
      <c r="E27" s="289">
        <f t="shared" si="18"/>
        <v>1015.33</v>
      </c>
      <c r="F27" s="289">
        <f t="shared" si="19"/>
        <v>-61.03</v>
      </c>
      <c r="G27" s="269">
        <f t="shared" si="20"/>
        <v>-6.3952635439589178E-2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90.46</v>
      </c>
      <c r="X27" s="236">
        <f t="shared" si="28"/>
        <v>9.5400000000000063</v>
      </c>
      <c r="Y27" s="276">
        <f>SUMIFS('Checking Transaction Log'!$E:$E,'Checking Transaction Log'!$C:$C,"&gt;="&amp;Y1,'Checking Transaction Log'!$C:$C,"&lt;="&amp;Z1,'Checking Transaction Log'!$A:$A,"F",'Checking Transaction Log'!$B:$B,22)</f>
        <v>154.30000000000004</v>
      </c>
      <c r="Z27" s="276">
        <f t="shared" si="29"/>
        <v>-54.30000000000004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993.18995454545484</v>
      </c>
      <c r="E28" s="289">
        <f t="shared" si="18"/>
        <v>8619.4000000000015</v>
      </c>
      <c r="F28" s="289">
        <f t="shared" si="19"/>
        <v>1510.059999999999</v>
      </c>
      <c r="G28" s="269">
        <f t="shared" si="20"/>
        <v>0.14907606131027706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529.46</v>
      </c>
      <c r="X28" s="236">
        <f t="shared" si="28"/>
        <v>670.54</v>
      </c>
      <c r="Y28" s="276">
        <f>SUMIFS('Checking Transaction Log'!$E:$E,'Checking Transaction Log'!$C:$C,"&gt;="&amp;Y1,'Checking Transaction Log'!$C:$C,"&lt;="&amp;Z1,'Checking Transaction Log'!$A:$A,"F",'Checking Transaction Log'!$B:$B,23)</f>
        <v>529.46</v>
      </c>
      <c r="Z28" s="276">
        <f t="shared" si="29"/>
        <v>670.54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96.665311363636377</v>
      </c>
      <c r="E29" s="289">
        <f t="shared" si="18"/>
        <v>838.91000000000008</v>
      </c>
      <c r="F29" s="289">
        <f t="shared" si="19"/>
        <v>121.09</v>
      </c>
      <c r="G29" s="269">
        <f t="shared" si="20"/>
        <v>0.12613541666666672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83.5</v>
      </c>
      <c r="X29" s="236">
        <f t="shared" si="28"/>
        <v>36.5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95.727361363636362</v>
      </c>
      <c r="E30" s="289">
        <f t="shared" si="18"/>
        <v>830.76999999999987</v>
      </c>
      <c r="F30" s="289">
        <f t="shared" si="19"/>
        <v>-178.61999999999998</v>
      </c>
      <c r="G30" s="269">
        <f t="shared" si="20"/>
        <v>-0.27389404278156881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81.349999999999994</v>
      </c>
      <c r="X30" s="236">
        <f t="shared" si="28"/>
        <v>-6.3499999999999943</v>
      </c>
      <c r="Y30" s="276">
        <f>SUMIFS('Checking Transaction Log'!$E:$E,'Checking Transaction Log'!$C:$C,"&gt;="&amp;Y1,'Checking Transaction Log'!$C:$C,"&lt;="&amp;Z1,'Checking Transaction Log'!$A:$A,"F",'Checking Transaction Log'!$B:$B,42)</f>
        <v>52.15</v>
      </c>
      <c r="Z30" s="276">
        <f t="shared" si="29"/>
        <v>22.85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65.748681818181822</v>
      </c>
      <c r="E31" s="289">
        <f t="shared" si="18"/>
        <v>570.6</v>
      </c>
      <c r="F31" s="289">
        <f t="shared" si="19"/>
        <v>51.749999999999986</v>
      </c>
      <c r="G31" s="269">
        <f t="shared" si="20"/>
        <v>8.315256688358641E-2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65.19</v>
      </c>
      <c r="X31" s="236">
        <f t="shared" si="28"/>
        <v>9.8100000000000023</v>
      </c>
      <c r="Y31" s="276">
        <f>SUMIFS('Checking Transaction Log'!$E:$E,'Checking Transaction Log'!$C:$C,"&gt;="&amp;Y1,'Checking Transaction Log'!$C:$C,"&lt;="&amp;Z1,'Checking Transaction Log'!$A:$A,"F",'Checking Transaction Log'!$B:$B,43)</f>
        <v>22.35</v>
      </c>
      <c r="Z31" s="276">
        <f t="shared" si="29"/>
        <v>52.65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322.63636363636363</v>
      </c>
      <c r="E33" s="289">
        <f t="shared" ref="E33:E43" si="34">Q33+S33+U33+W33+Y33+AA33+AC33+AE33+I33+K33+M33+O33</f>
        <v>2800</v>
      </c>
      <c r="F33" s="289">
        <f t="shared" ref="F33:F43" si="35">J33+L33+N33+P33+R33+T33+V33+X33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350</v>
      </c>
      <c r="X33" s="236">
        <f t="shared" ref="X33:X43" si="44">H33-W33</f>
        <v>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294.9818181818182</v>
      </c>
      <c r="E34" s="289">
        <f t="shared" si="34"/>
        <v>2560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320</v>
      </c>
      <c r="X34" s="236">
        <f t="shared" si="44"/>
        <v>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23.045454545454547</v>
      </c>
      <c r="E35" s="289">
        <f t="shared" si="34"/>
        <v>200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25</v>
      </c>
      <c r="X35" s="236">
        <f t="shared" si="44"/>
        <v>0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23.045454545454547</v>
      </c>
      <c r="E36" s="289">
        <f t="shared" si="34"/>
        <v>200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25</v>
      </c>
      <c r="X36" s="236">
        <f t="shared" si="44"/>
        <v>0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41.481818181818184</v>
      </c>
      <c r="E37" s="289">
        <f t="shared" si="34"/>
        <v>360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45</v>
      </c>
      <c r="X37" s="236">
        <f t="shared" si="44"/>
        <v>0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368.72727272727275</v>
      </c>
      <c r="E38" s="289">
        <f t="shared" si="34"/>
        <v>3200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400</v>
      </c>
      <c r="X38" s="236">
        <f t="shared" si="44"/>
        <v>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345.68181818181819</v>
      </c>
      <c r="E39" s="289">
        <f t="shared" si="34"/>
        <v>3000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375</v>
      </c>
      <c r="X39" s="236">
        <f t="shared" si="44"/>
        <v>0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92.181818181818187</v>
      </c>
      <c r="E40" s="289">
        <f t="shared" si="34"/>
        <v>800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100</v>
      </c>
      <c r="X40" s="236">
        <f t="shared" si="44"/>
        <v>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78.354545454545459</v>
      </c>
      <c r="E41" s="289">
        <f t="shared" si="34"/>
        <v>680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85</v>
      </c>
      <c r="X41" s="236">
        <f t="shared" si="44"/>
        <v>0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212.01818181818183</v>
      </c>
      <c r="E42" s="289">
        <f t="shared" si="34"/>
        <v>1840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230</v>
      </c>
      <c r="X42" s="236">
        <f t="shared" si="44"/>
        <v>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41.481818181818184</v>
      </c>
      <c r="E43" s="289">
        <f t="shared" si="34"/>
        <v>360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45</v>
      </c>
      <c r="X43" s="236">
        <f t="shared" si="44"/>
        <v>0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46.090909090909093</v>
      </c>
      <c r="E45" s="289">
        <f t="shared" ref="E45:E46" si="50">Q45+S45+U45+W45+Y45+AA45+AC45+AE45+I45+K45+M45+O45</f>
        <v>400</v>
      </c>
      <c r="F45" s="289">
        <f>J45+L45+N45+P45+R45+T45+V45+X45</f>
        <v>50</v>
      </c>
      <c r="G45" s="269">
        <f t="shared" ref="G45:G46" si="51">1-((E45/SUM(E45:F45)))</f>
        <v>0.11111111111111116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50</v>
      </c>
      <c r="Z45" s="276">
        <f t="shared" ref="Z45:Z46" si="60">H45-Y45</f>
        <v>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4623.3929181818185</v>
      </c>
      <c r="E46" s="289">
        <f t="shared" si="50"/>
        <v>40124.120000000003</v>
      </c>
      <c r="F46" s="289">
        <f>J46+L46+N46+P46+R46+T46+V46+X46</f>
        <v>-7081.9852920533558</v>
      </c>
      <c r="G46" s="269">
        <f t="shared" si="51"/>
        <v>-0.21433195387191883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6844.38</v>
      </c>
      <c r="X46" s="236">
        <f t="shared" si="59"/>
        <v>-2714.1131615066697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8945.3639659090932</v>
      </c>
      <c r="E49" s="268">
        <f t="shared" ref="E49:E52" si="65">Q49+S49+U49+W49+Y49+AA49+AC49+AE49+I49+K49+M49+O49</f>
        <v>77632.350000000006</v>
      </c>
      <c r="F49" s="268">
        <f>E49-('Proposed Budget'!J68*14)</f>
        <v>13262.781956380015</v>
      </c>
      <c r="G49" s="246">
        <f t="shared" ref="G49:G50" si="66">(E49/(E49-F49))-1</f>
        <v>0.20604118311610398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9458.67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4729.34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6117.8848840909086</v>
      </c>
      <c r="E50" s="268">
        <f t="shared" si="65"/>
        <v>53094.069999999992</v>
      </c>
      <c r="F50" s="268">
        <f>E50-('Proposed Budget'!J44*14)</f>
        <v>14401.100930000001</v>
      </c>
      <c r="G50" s="246">
        <f t="shared" si="66"/>
        <v>0.3721890895461335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5527.56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5529.33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1325.4892772727276</v>
      </c>
      <c r="E51" s="268">
        <f t="shared" si="65"/>
        <v>11503.260000000002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896.92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737.4545454545455</v>
      </c>
      <c r="E52" s="268">
        <f t="shared" si="65"/>
        <v>6400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1600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148629.68</v>
      </c>
      <c r="F54" s="297">
        <f>F49+F50+E52</f>
        <v>34063.882886380015</v>
      </c>
      <c r="G54" s="246">
        <f>(E54/(E54-F54))-1</f>
        <v>0.29733030053112053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17483.150000000001</v>
      </c>
      <c r="X54" s="295"/>
      <c r="Y54" s="198">
        <f>SUM(Y49:Y52)</f>
        <v>10258.67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C12" sqref="C12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 t="s">
        <v>287</v>
      </c>
      <c r="E9" s="205">
        <f>(B9*'Proposed Budget'!$O$68)+(C9*'Proposed Budget'!$O$44)+'Proposed Budget'!$L$21+'Proposed Budget'!$L$22</f>
        <v>16719.636254326666</v>
      </c>
      <c r="F9" s="206">
        <f>SUM('Monthly Breakdown'!W49:W52)</f>
        <v>17483.150000000001</v>
      </c>
      <c r="G9" s="207">
        <f t="shared" si="0"/>
        <v>763.51374567333551</v>
      </c>
      <c r="H9" s="208">
        <f t="shared" si="1"/>
        <v>4.5665691170509483E-2</v>
      </c>
      <c r="I9" s="198"/>
      <c r="J9" s="209">
        <f t="shared" ref="J9:K9" si="14">SUM(O27,E27,J27)</f>
        <v>13000</v>
      </c>
      <c r="K9" s="210">
        <f t="shared" si="14"/>
        <v>10638.77</v>
      </c>
      <c r="L9" s="211">
        <f t="shared" si="3"/>
        <v>2361.2299999999996</v>
      </c>
      <c r="M9" s="212">
        <f t="shared" si="4"/>
        <v>-0.1816330769230769</v>
      </c>
      <c r="N9" s="198"/>
      <c r="O9" s="213">
        <f t="shared" si="5"/>
        <v>3719.6362543266659</v>
      </c>
      <c r="P9" s="214">
        <f>SUM('Monthly Breakdown'!W45:W46)</f>
        <v>6844.38</v>
      </c>
      <c r="Q9" s="215">
        <f t="shared" si="6"/>
        <v>3124.7437456733342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2</v>
      </c>
      <c r="D10" s="188"/>
      <c r="E10" s="205">
        <f>(B10*'Proposed Budget'!$O$68)+(C10*'Proposed Budget'!$O$44)+'Proposed Budget'!$L$21+'Proposed Budget'!$L$22</f>
        <v>16719.636254326666</v>
      </c>
      <c r="F10" s="206">
        <f>SUM('Monthly Breakdown'!Y49:Y52)</f>
        <v>10258.67</v>
      </c>
      <c r="G10" s="207">
        <f t="shared" si="0"/>
        <v>-6460.9662543266659</v>
      </c>
      <c r="H10" s="208">
        <f t="shared" si="1"/>
        <v>-0.38642983352312543</v>
      </c>
      <c r="I10" s="198"/>
      <c r="J10" s="209">
        <f t="shared" ref="J10:K10" si="15">SUM(O28,E28,J28)</f>
        <v>13000</v>
      </c>
      <c r="K10" s="210">
        <f t="shared" si="15"/>
        <v>6672.1200000000008</v>
      </c>
      <c r="L10" s="211">
        <f t="shared" si="3"/>
        <v>6327.8799999999992</v>
      </c>
      <c r="M10" s="212">
        <f t="shared" si="4"/>
        <v>-0.48675999999999991</v>
      </c>
      <c r="N10" s="198"/>
      <c r="O10" s="213">
        <f t="shared" si="5"/>
        <v>3719.6362543266659</v>
      </c>
      <c r="P10" s="214">
        <f>SUM('Monthly Breakdown'!Y45:Y46)</f>
        <v>50</v>
      </c>
      <c r="Q10" s="215">
        <f t="shared" si="6"/>
        <v>-3669.6362543266659</v>
      </c>
      <c r="R10" s="198"/>
      <c r="S10" s="198"/>
      <c r="T10" s="198">
        <f t="shared" si="7"/>
        <v>3536.5499999999993</v>
      </c>
    </row>
    <row r="11" spans="1:20" ht="11.25" customHeight="1" x14ac:dyDescent="0.3">
      <c r="A11" s="216" t="s">
        <v>245</v>
      </c>
      <c r="B11" s="203">
        <v>2</v>
      </c>
      <c r="C11" s="204">
        <v>3</v>
      </c>
      <c r="D11" s="188"/>
      <c r="E11" s="205">
        <f>(B11*'Proposed Budget'!$O$68)+(C11*'Proposed Budget'!$O$44)+'Proposed Budget'!$L$21+'Proposed Budget'!$L$22</f>
        <v>19483.419759326665</v>
      </c>
      <c r="F11" s="206">
        <f>SUM('Monthly Breakdown'!AA49:AA52)</f>
        <v>0</v>
      </c>
      <c r="G11" s="207">
        <f t="shared" si="0"/>
        <v>-19483.419759326665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6483.4197593266654</v>
      </c>
      <c r="P11" s="214">
        <f>SUM('Monthly Breakdown'!AA45:AA46)</f>
        <v>0</v>
      </c>
      <c r="Q11" s="215">
        <f t="shared" si="6"/>
        <v>-6483.4197593266654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SUM(E2:E10)</f>
        <v>153240.50979394003</v>
      </c>
      <c r="F16" s="205">
        <f>SUM(F2:F10)</f>
        <v>148629.68000000002</v>
      </c>
      <c r="G16" s="205">
        <f>SUM(G2:G10)</f>
        <v>-4610.8297939399909</v>
      </c>
      <c r="H16" s="208">
        <f>((SUM(F16))-SUM(E16))/SUM(E16)</f>
        <v>-3.0088844001759804E-2</v>
      </c>
      <c r="I16" s="198"/>
      <c r="J16" s="209">
        <f>SUM(J2:J10)</f>
        <v>117000</v>
      </c>
      <c r="K16" s="209">
        <f>SUM(K2:K10)</f>
        <v>104569.01</v>
      </c>
      <c r="L16" s="209">
        <f>SUM(L2:L10)</f>
        <v>12430.989999999998</v>
      </c>
      <c r="M16" s="212">
        <f>((K16-SUM(J16))/SUM(J16))</f>
        <v>-0.10624777777777782</v>
      </c>
      <c r="N16" s="198"/>
      <c r="O16" s="213">
        <f>SUM(O2:O10)</f>
        <v>36240.509793939993</v>
      </c>
      <c r="P16" s="213">
        <f>SUM(P2:P10)</f>
        <v>40524.119999999995</v>
      </c>
      <c r="Q16" s="213">
        <f>SUM(Q2:Q10)</f>
        <v>4283.6102060600069</v>
      </c>
      <c r="R16" s="218">
        <f>((P16-SUM(O16))/SUM(O16))</f>
        <v>0.11819950189487378</v>
      </c>
      <c r="S16" s="198"/>
      <c r="T16" s="198">
        <f>F16-K16-P16</f>
        <v>3536.550000000032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4137.04</v>
      </c>
      <c r="G27" s="232">
        <f t="shared" si="19"/>
        <v>1062.96</v>
      </c>
      <c r="H27" s="233">
        <f t="shared" si="20"/>
        <v>-0.20441538461538461</v>
      </c>
      <c r="I27" s="198"/>
      <c r="J27" s="234">
        <f>SUM('Proposed Budget'!$D$5:$D$12)</f>
        <v>5800</v>
      </c>
      <c r="K27" s="235">
        <f>SUM('Monthly Breakdown'!W5:W12)</f>
        <v>4501.7299999999996</v>
      </c>
      <c r="L27" s="236">
        <f t="shared" si="21"/>
        <v>1298.2700000000004</v>
      </c>
      <c r="M27" s="237">
        <f t="shared" si="22"/>
        <v>-0.22383965517241386</v>
      </c>
      <c r="N27" s="198"/>
      <c r="O27" s="238">
        <f>SUM('Proposed Budget'!$D$33:$D$43)</f>
        <v>2000</v>
      </c>
      <c r="P27" s="239">
        <f>SUM('Monthly Breakdown'!W33:W43)</f>
        <v>2000</v>
      </c>
      <c r="Q27" s="240">
        <f t="shared" si="23"/>
        <v>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3214.2700000000004</v>
      </c>
      <c r="G28" s="232">
        <f t="shared" si="19"/>
        <v>1985.7299999999996</v>
      </c>
      <c r="H28" s="233">
        <f t="shared" si="20"/>
        <v>-0.38187115384615378</v>
      </c>
      <c r="I28" s="198"/>
      <c r="J28" s="234">
        <f>SUM('Proposed Budget'!$D$5:$D$12)</f>
        <v>5800</v>
      </c>
      <c r="K28" s="235">
        <f>SUM('Monthly Breakdown'!Y5:Y12)</f>
        <v>3457.85</v>
      </c>
      <c r="L28" s="236">
        <f t="shared" si="21"/>
        <v>2342.15</v>
      </c>
      <c r="M28" s="237">
        <f t="shared" si="22"/>
        <v>-0.40381896551724139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SUM(E20:E28)</f>
        <v>46800</v>
      </c>
      <c r="F34" s="230">
        <f>SUM(F20:F28)</f>
        <v>40949.770000000004</v>
      </c>
      <c r="G34" s="230">
        <f>SUM(G20:G28)</f>
        <v>5850.2299999999977</v>
      </c>
      <c r="H34" s="233">
        <f>((F34-SUM(E34)))/SUM(E34)</f>
        <v>-0.12500491452991444</v>
      </c>
      <c r="I34" s="198"/>
      <c r="J34" s="234">
        <f>SUM(J20:J28)</f>
        <v>52200</v>
      </c>
      <c r="K34" s="234">
        <f>SUM(K20:K28)</f>
        <v>47619.24</v>
      </c>
      <c r="L34" s="234">
        <f>SUM(L20:L28)</f>
        <v>4580.76</v>
      </c>
      <c r="M34" s="237">
        <f>((K34-SUM(J34))/SUM(J34))</f>
        <v>-8.7754022988505792E-2</v>
      </c>
      <c r="N34" s="198"/>
      <c r="O34" s="238">
        <f t="shared" ref="O34:Q34" si="24">SUM(O20:O31)</f>
        <v>24000</v>
      </c>
      <c r="P34" s="238">
        <f t="shared" si="24"/>
        <v>16000</v>
      </c>
      <c r="Q34" s="238">
        <f t="shared" si="24"/>
        <v>8000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422"/>
  <sheetViews>
    <sheetView tabSelected="1" workbookViewId="0">
      <pane ySplit="4" topLeftCell="A5" activePane="bottomLeft" state="frozen"/>
      <selection pane="bottomLeft" activeCell="D11" sqref="D11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(SUM(INDIRECT("g5:g5")))+J2+L2+N2+P2-R2+T2-G1625</f>
        <v>6160.5399999999881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80</v>
      </c>
      <c r="H2" s="301"/>
      <c r="I2" s="314" t="s">
        <v>275</v>
      </c>
      <c r="J2" s="303">
        <f>SUMIFS(E:E,I:I,"1")</f>
        <v>0</v>
      </c>
      <c r="K2" s="304" t="s">
        <v>276</v>
      </c>
      <c r="L2" s="305">
        <f>(SUMIFS(E:E,I:I,"2"))</f>
        <v>103.66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80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289</v>
      </c>
      <c r="B5" s="330">
        <v>6</v>
      </c>
      <c r="C5" s="298">
        <v>46286</v>
      </c>
      <c r="D5" s="299" t="s">
        <v>300</v>
      </c>
      <c r="E5" s="522">
        <v>16.14</v>
      </c>
      <c r="F5" s="522"/>
      <c r="G5" s="333">
        <f t="shared" ref="G5:G35" si="0">G6-E5+F5</f>
        <v>6136.8799999999883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294</v>
      </c>
      <c r="B6" s="330">
        <v>22</v>
      </c>
      <c r="C6" s="298">
        <v>46286</v>
      </c>
      <c r="D6" s="299" t="s">
        <v>323</v>
      </c>
      <c r="E6" s="522">
        <v>23.42</v>
      </c>
      <c r="F6" s="522"/>
      <c r="G6" s="333">
        <f t="shared" si="0"/>
        <v>6153.0199999999886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2</v>
      </c>
      <c r="C7" s="298">
        <v>46285</v>
      </c>
      <c r="D7" s="299" t="s">
        <v>334</v>
      </c>
      <c r="E7" s="522">
        <v>20.38</v>
      </c>
      <c r="F7" s="522"/>
      <c r="G7" s="333">
        <f t="shared" si="0"/>
        <v>6176.4399999999887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2</v>
      </c>
      <c r="C8" s="298">
        <v>46285</v>
      </c>
      <c r="D8" s="299" t="s">
        <v>358</v>
      </c>
      <c r="E8" s="522">
        <v>10.050000000000001</v>
      </c>
      <c r="F8" s="522"/>
      <c r="G8" s="333">
        <f t="shared" si="0"/>
        <v>6196.8199999999888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6</v>
      </c>
      <c r="C9" s="298">
        <v>46285</v>
      </c>
      <c r="D9" s="299" t="s">
        <v>300</v>
      </c>
      <c r="E9" s="522">
        <v>10.64</v>
      </c>
      <c r="F9" s="522"/>
      <c r="G9" s="333">
        <f t="shared" si="0"/>
        <v>6206.869999999989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2</v>
      </c>
      <c r="C10" s="298">
        <v>46284</v>
      </c>
      <c r="D10" s="299" t="s">
        <v>984</v>
      </c>
      <c r="E10" s="522">
        <v>64.599999999999994</v>
      </c>
      <c r="F10" s="522"/>
      <c r="G10" s="333">
        <f t="shared" si="0"/>
        <v>6217.5099999999893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3</v>
      </c>
      <c r="C11" s="298">
        <v>46284</v>
      </c>
      <c r="D11" s="299" t="s">
        <v>334</v>
      </c>
      <c r="E11" s="522">
        <v>9.1300000000000008</v>
      </c>
      <c r="F11" s="522"/>
      <c r="G11" s="333">
        <f t="shared" si="0"/>
        <v>6282.1099999999897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4</v>
      </c>
      <c r="C12" s="298">
        <v>46284</v>
      </c>
      <c r="D12" s="299" t="s">
        <v>334</v>
      </c>
      <c r="E12" s="522">
        <v>93.73</v>
      </c>
      <c r="F12" s="522"/>
      <c r="G12" s="333">
        <f t="shared" si="0"/>
        <v>6291.2399999999898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294</v>
      </c>
      <c r="B13" s="330">
        <v>22</v>
      </c>
      <c r="C13" s="298">
        <v>46284</v>
      </c>
      <c r="D13" s="299" t="s">
        <v>328</v>
      </c>
      <c r="E13" s="522">
        <v>7.46</v>
      </c>
      <c r="F13" s="522"/>
      <c r="G13" s="333">
        <f t="shared" si="0"/>
        <v>6384.9699999999893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5</v>
      </c>
      <c r="C14" s="298">
        <v>46283</v>
      </c>
      <c r="D14" s="299" t="s">
        <v>1067</v>
      </c>
      <c r="E14" s="522">
        <v>22.66</v>
      </c>
      <c r="F14" s="522"/>
      <c r="G14" s="333">
        <f t="shared" si="0"/>
        <v>6392.4299999999894</v>
      </c>
      <c r="H14" s="334"/>
      <c r="I14" s="335">
        <v>2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6</v>
      </c>
      <c r="C15" s="298">
        <v>46283</v>
      </c>
      <c r="D15" s="299" t="s">
        <v>1066</v>
      </c>
      <c r="E15" s="522">
        <v>20</v>
      </c>
      <c r="F15" s="522"/>
      <c r="G15" s="333">
        <f t="shared" si="0"/>
        <v>6415.0899999999892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8</v>
      </c>
      <c r="C16" s="298">
        <v>46283</v>
      </c>
      <c r="D16" s="299" t="s">
        <v>319</v>
      </c>
      <c r="E16" s="522">
        <v>7.33</v>
      </c>
      <c r="F16" s="522"/>
      <c r="G16" s="333">
        <f t="shared" si="0"/>
        <v>6435.0899999999892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294</v>
      </c>
      <c r="B17" s="330">
        <v>22</v>
      </c>
      <c r="C17" s="298">
        <v>46283</v>
      </c>
      <c r="D17" s="299" t="s">
        <v>930</v>
      </c>
      <c r="E17" s="522">
        <v>13.84</v>
      </c>
      <c r="F17" s="522"/>
      <c r="G17" s="333">
        <f t="shared" si="0"/>
        <v>6442.4199999999892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6</v>
      </c>
      <c r="C18" s="298">
        <v>46283</v>
      </c>
      <c r="D18" s="299" t="s">
        <v>1064</v>
      </c>
      <c r="E18" s="522">
        <v>9</v>
      </c>
      <c r="F18" s="522"/>
      <c r="G18" s="333">
        <f t="shared" si="0"/>
        <v>6456.2599999999893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294</v>
      </c>
      <c r="B19" s="330">
        <v>22</v>
      </c>
      <c r="C19" s="298">
        <v>46283</v>
      </c>
      <c r="D19" s="299" t="s">
        <v>835</v>
      </c>
      <c r="E19" s="522">
        <v>10.64</v>
      </c>
      <c r="F19" s="522"/>
      <c r="G19" s="333">
        <f t="shared" si="0"/>
        <v>6465.2599999999893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5</v>
      </c>
      <c r="C20" s="298">
        <v>46283</v>
      </c>
      <c r="D20" s="299" t="s">
        <v>1065</v>
      </c>
      <c r="E20" s="522">
        <v>37.99</v>
      </c>
      <c r="F20" s="522"/>
      <c r="G20" s="333">
        <f t="shared" si="0"/>
        <v>6475.8999999999896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294</v>
      </c>
      <c r="B21" s="330">
        <v>21</v>
      </c>
      <c r="C21" s="298">
        <v>46282</v>
      </c>
      <c r="D21" s="299" t="s">
        <v>194</v>
      </c>
      <c r="E21" s="522">
        <v>81</v>
      </c>
      <c r="F21" s="522"/>
      <c r="G21" s="333">
        <f t="shared" si="0"/>
        <v>6513.8899999999894</v>
      </c>
      <c r="H21" s="334"/>
      <c r="I21" s="335">
        <v>2</v>
      </c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294</v>
      </c>
      <c r="B22" s="330">
        <v>17</v>
      </c>
      <c r="C22" s="298">
        <v>46282</v>
      </c>
      <c r="D22" s="299" t="s">
        <v>188</v>
      </c>
      <c r="E22" s="522">
        <v>42.65</v>
      </c>
      <c r="F22" s="522"/>
      <c r="G22" s="333">
        <f t="shared" si="0"/>
        <v>6594.8899999999894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294</v>
      </c>
      <c r="B23" s="330">
        <v>23</v>
      </c>
      <c r="C23" s="298">
        <v>46282</v>
      </c>
      <c r="D23" s="299" t="s">
        <v>63</v>
      </c>
      <c r="E23" s="522">
        <v>529.46</v>
      </c>
      <c r="F23" s="522"/>
      <c r="G23" s="333">
        <f t="shared" si="0"/>
        <v>6637.539999999989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294</v>
      </c>
      <c r="B24" s="330">
        <v>43</v>
      </c>
      <c r="C24" s="298">
        <v>46282</v>
      </c>
      <c r="D24" s="299" t="s">
        <v>333</v>
      </c>
      <c r="E24" s="522">
        <v>22.35</v>
      </c>
      <c r="F24" s="522"/>
      <c r="G24" s="333">
        <f t="shared" si="0"/>
        <v>7166.9999999999891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294</v>
      </c>
      <c r="B25" s="330">
        <v>42</v>
      </c>
      <c r="C25" s="298">
        <v>46282</v>
      </c>
      <c r="D25" s="299" t="s">
        <v>333</v>
      </c>
      <c r="E25" s="522">
        <v>52.15</v>
      </c>
      <c r="F25" s="522"/>
      <c r="G25" s="333">
        <f t="shared" si="0"/>
        <v>7189.3499999999894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3</v>
      </c>
      <c r="C26" s="298">
        <v>46282</v>
      </c>
      <c r="D26" s="299" t="s">
        <v>334</v>
      </c>
      <c r="E26" s="522">
        <v>5.33</v>
      </c>
      <c r="F26" s="522"/>
      <c r="G26" s="333">
        <f t="shared" si="0"/>
        <v>7241.4999999999891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2</v>
      </c>
      <c r="C27" s="298">
        <v>46282</v>
      </c>
      <c r="D27" s="299" t="s">
        <v>358</v>
      </c>
      <c r="E27" s="522">
        <v>18.03</v>
      </c>
      <c r="F27" s="522"/>
      <c r="G27" s="333">
        <f t="shared" si="0"/>
        <v>7246.829999999989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291</v>
      </c>
      <c r="B28" s="330">
        <v>39</v>
      </c>
      <c r="C28" s="298">
        <v>46281</v>
      </c>
      <c r="D28" s="299" t="s">
        <v>292</v>
      </c>
      <c r="E28" s="522"/>
      <c r="F28" s="522">
        <v>2765.54</v>
      </c>
      <c r="G28" s="333">
        <f t="shared" si="0"/>
        <v>7264.8599999999888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294</v>
      </c>
      <c r="B29" s="330">
        <v>11</v>
      </c>
      <c r="C29" s="298">
        <v>46281</v>
      </c>
      <c r="D29" s="299" t="s">
        <v>178</v>
      </c>
      <c r="E29" s="522">
        <v>256.83999999999997</v>
      </c>
      <c r="F29" s="522"/>
      <c r="G29" s="333">
        <f t="shared" si="0"/>
        <v>4499.3199999999888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5</v>
      </c>
      <c r="C30" s="298">
        <v>46281</v>
      </c>
      <c r="D30" s="299" t="s">
        <v>429</v>
      </c>
      <c r="E30" s="522">
        <v>102.95</v>
      </c>
      <c r="F30" s="522"/>
      <c r="G30" s="333">
        <f t="shared" si="0"/>
        <v>4756.1599999999889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291</v>
      </c>
      <c r="B31" s="330">
        <v>38</v>
      </c>
      <c r="C31" s="298">
        <v>46280</v>
      </c>
      <c r="D31" s="299" t="s">
        <v>293</v>
      </c>
      <c r="E31" s="522"/>
      <c r="F31" s="522">
        <v>4729.34</v>
      </c>
      <c r="G31" s="333">
        <f t="shared" si="0"/>
        <v>4859.1099999999888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294</v>
      </c>
      <c r="B32" s="330">
        <v>22</v>
      </c>
      <c r="C32" s="298">
        <v>46280</v>
      </c>
      <c r="D32" s="299" t="s">
        <v>998</v>
      </c>
      <c r="E32" s="522">
        <v>10.64</v>
      </c>
      <c r="F32" s="522"/>
      <c r="G32" s="333">
        <f t="shared" si="0"/>
        <v>129.76999999998878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8</v>
      </c>
      <c r="C33" s="298">
        <v>46280</v>
      </c>
      <c r="D33" s="299" t="s">
        <v>319</v>
      </c>
      <c r="E33" s="522">
        <v>3.18</v>
      </c>
      <c r="F33" s="522"/>
      <c r="G33" s="333">
        <f t="shared" si="0"/>
        <v>140.4099999999888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294</v>
      </c>
      <c r="B34" s="330">
        <v>22</v>
      </c>
      <c r="C34" s="298">
        <v>46280</v>
      </c>
      <c r="D34" s="299" t="s">
        <v>1063</v>
      </c>
      <c r="E34" s="522">
        <v>12.78</v>
      </c>
      <c r="F34" s="522"/>
      <c r="G34" s="333">
        <f t="shared" si="0"/>
        <v>143.58999999998881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4</v>
      </c>
      <c r="C35" s="298">
        <v>46279</v>
      </c>
      <c r="D35" s="299" t="s">
        <v>295</v>
      </c>
      <c r="E35" s="522">
        <v>39.200000000000003</v>
      </c>
      <c r="F35" s="522"/>
      <c r="G35" s="333">
        <f t="shared" si="0"/>
        <v>156.36999999998881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2</v>
      </c>
      <c r="C36" s="298">
        <v>46279</v>
      </c>
      <c r="D36" s="299" t="s">
        <v>301</v>
      </c>
      <c r="E36" s="522">
        <v>18.850000000000001</v>
      </c>
      <c r="F36" s="522"/>
      <c r="G36" s="333">
        <f t="shared" ref="G36:G64" si="1">G37-E36+F36</f>
        <v>195.56999999998882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294</v>
      </c>
      <c r="B37" s="330">
        <v>19</v>
      </c>
      <c r="C37" s="298">
        <v>46279</v>
      </c>
      <c r="D37" s="299" t="s">
        <v>191</v>
      </c>
      <c r="E37" s="522">
        <v>200</v>
      </c>
      <c r="F37" s="522"/>
      <c r="G37" s="333">
        <f t="shared" si="1"/>
        <v>214.41999999998882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2</v>
      </c>
      <c r="C38" s="298">
        <v>46278</v>
      </c>
      <c r="D38" s="299" t="s">
        <v>353</v>
      </c>
      <c r="E38" s="522">
        <v>20.98</v>
      </c>
      <c r="F38" s="522"/>
      <c r="G38" s="333">
        <f t="shared" si="1"/>
        <v>414.41999999998882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294</v>
      </c>
      <c r="B39" s="330">
        <v>22</v>
      </c>
      <c r="C39" s="298">
        <v>46278</v>
      </c>
      <c r="D39" s="299" t="s">
        <v>1061</v>
      </c>
      <c r="E39" s="522">
        <v>19.14</v>
      </c>
      <c r="F39" s="522"/>
      <c r="G39" s="333">
        <f t="shared" si="1"/>
        <v>435.39999999998884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2</v>
      </c>
      <c r="C40" s="298">
        <v>46278</v>
      </c>
      <c r="D40" s="299" t="s">
        <v>1062</v>
      </c>
      <c r="E40" s="522">
        <v>142.21</v>
      </c>
      <c r="F40" s="522"/>
      <c r="G40" s="333">
        <f t="shared" si="1"/>
        <v>454.53999999998882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3</v>
      </c>
      <c r="C41" s="298">
        <v>46277</v>
      </c>
      <c r="D41" s="299" t="s">
        <v>1058</v>
      </c>
      <c r="E41" s="522">
        <v>10.44</v>
      </c>
      <c r="F41" s="522"/>
      <c r="G41" s="333">
        <f t="shared" si="1"/>
        <v>596.74999999998886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8</v>
      </c>
      <c r="C42" s="298">
        <v>46277</v>
      </c>
      <c r="D42" s="299" t="s">
        <v>1059</v>
      </c>
      <c r="E42" s="522">
        <v>23.4</v>
      </c>
      <c r="F42" s="522"/>
      <c r="G42" s="333">
        <f t="shared" si="1"/>
        <v>607.18999999998891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3</v>
      </c>
      <c r="C43" s="298">
        <v>46277</v>
      </c>
      <c r="D43" s="299" t="s">
        <v>983</v>
      </c>
      <c r="E43" s="522">
        <v>3.82</v>
      </c>
      <c r="F43" s="522"/>
      <c r="G43" s="333">
        <f t="shared" si="1"/>
        <v>630.58999999998889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5</v>
      </c>
      <c r="C44" s="298">
        <v>46276</v>
      </c>
      <c r="D44" s="299" t="s">
        <v>484</v>
      </c>
      <c r="E44" s="522">
        <v>59.07</v>
      </c>
      <c r="F44" s="522"/>
      <c r="G44" s="333">
        <f t="shared" si="1"/>
        <v>634.40999999998894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8</v>
      </c>
      <c r="C45" s="298">
        <v>46276</v>
      </c>
      <c r="D45" s="299" t="s">
        <v>1060</v>
      </c>
      <c r="E45" s="522">
        <v>63.86</v>
      </c>
      <c r="F45" s="522"/>
      <c r="G45" s="333">
        <f t="shared" si="1"/>
        <v>693.47999999998899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2</v>
      </c>
      <c r="C46" s="298">
        <v>46276</v>
      </c>
      <c r="D46" s="299" t="s">
        <v>461</v>
      </c>
      <c r="E46" s="522">
        <v>19.98</v>
      </c>
      <c r="F46" s="522"/>
      <c r="G46" s="333">
        <f t="shared" si="1"/>
        <v>757.339999999989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294</v>
      </c>
      <c r="B47" s="330">
        <v>22</v>
      </c>
      <c r="C47" s="298">
        <v>46276</v>
      </c>
      <c r="D47" s="299" t="s">
        <v>352</v>
      </c>
      <c r="E47" s="522">
        <v>21.29</v>
      </c>
      <c r="F47" s="522"/>
      <c r="G47" s="333">
        <f t="shared" si="1"/>
        <v>777.31999999998902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2</v>
      </c>
      <c r="C48" s="298">
        <v>46276</v>
      </c>
      <c r="D48" s="299" t="s">
        <v>358</v>
      </c>
      <c r="E48" s="522">
        <v>16.98</v>
      </c>
      <c r="F48" s="522"/>
      <c r="G48" s="333">
        <f t="shared" si="1"/>
        <v>798.60999999998899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1</v>
      </c>
      <c r="C49" s="298">
        <v>46276</v>
      </c>
      <c r="D49" s="299" t="s">
        <v>306</v>
      </c>
      <c r="E49" s="522">
        <v>14.99</v>
      </c>
      <c r="F49" s="522"/>
      <c r="G49" s="333">
        <f t="shared" si="1"/>
        <v>815.589999999989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1</v>
      </c>
      <c r="C50" s="298">
        <v>46276</v>
      </c>
      <c r="D50" s="299" t="s">
        <v>306</v>
      </c>
      <c r="E50" s="522">
        <v>140.31</v>
      </c>
      <c r="F50" s="522"/>
      <c r="G50" s="333">
        <f t="shared" si="1"/>
        <v>830.57999999998901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6</v>
      </c>
      <c r="C51" s="298">
        <v>46276</v>
      </c>
      <c r="D51" s="299" t="s">
        <v>412</v>
      </c>
      <c r="E51" s="522">
        <v>-3.4</v>
      </c>
      <c r="F51" s="522"/>
      <c r="G51" s="333">
        <f t="shared" si="1"/>
        <v>970.88999999998896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6</v>
      </c>
      <c r="C52" s="298">
        <v>46276</v>
      </c>
      <c r="D52" s="299" t="s">
        <v>907</v>
      </c>
      <c r="E52" s="522">
        <v>-0.06</v>
      </c>
      <c r="F52" s="522"/>
      <c r="G52" s="333">
        <f t="shared" si="1"/>
        <v>967.48999999998898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2</v>
      </c>
      <c r="C53" s="298">
        <v>46276</v>
      </c>
      <c r="D53" s="299" t="s">
        <v>1030</v>
      </c>
      <c r="E53" s="522">
        <v>25</v>
      </c>
      <c r="F53" s="522"/>
      <c r="G53" s="333">
        <f t="shared" si="1"/>
        <v>967.42999999998904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335</v>
      </c>
      <c r="B54" s="330" t="s">
        <v>335</v>
      </c>
      <c r="C54" s="298">
        <v>46276</v>
      </c>
      <c r="D54" s="299" t="s">
        <v>336</v>
      </c>
      <c r="E54" s="522">
        <v>62.37</v>
      </c>
      <c r="F54" s="522"/>
      <c r="G54" s="333">
        <f t="shared" si="1"/>
        <v>992.42999999998904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294</v>
      </c>
      <c r="B55" s="330">
        <v>15</v>
      </c>
      <c r="C55" s="298">
        <v>46276</v>
      </c>
      <c r="D55" s="299" t="s">
        <v>185</v>
      </c>
      <c r="E55" s="522">
        <v>63.69</v>
      </c>
      <c r="F55" s="522"/>
      <c r="G55" s="333">
        <f t="shared" si="1"/>
        <v>1054.799999999989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2</v>
      </c>
      <c r="C56" s="298">
        <v>46275</v>
      </c>
      <c r="D56" s="299" t="s">
        <v>358</v>
      </c>
      <c r="E56" s="522">
        <v>6.28</v>
      </c>
      <c r="F56" s="522"/>
      <c r="G56" s="333">
        <f t="shared" si="1"/>
        <v>1118.4899999999891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2</v>
      </c>
      <c r="C57" s="298">
        <v>46275</v>
      </c>
      <c r="D57" s="299" t="s">
        <v>386</v>
      </c>
      <c r="E57" s="522">
        <v>15.75</v>
      </c>
      <c r="F57" s="522"/>
      <c r="G57" s="333">
        <f t="shared" si="1"/>
        <v>1124.7699999999891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2</v>
      </c>
      <c r="C58" s="298">
        <v>46275</v>
      </c>
      <c r="D58" s="299" t="s">
        <v>318</v>
      </c>
      <c r="E58" s="522">
        <v>20.440000000000001</v>
      </c>
      <c r="F58" s="522"/>
      <c r="G58" s="333">
        <f t="shared" si="1"/>
        <v>1140.5199999999891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4</v>
      </c>
      <c r="C59" s="298">
        <v>46275</v>
      </c>
      <c r="D59" s="299" t="s">
        <v>329</v>
      </c>
      <c r="E59" s="522">
        <v>28.67</v>
      </c>
      <c r="F59" s="522"/>
      <c r="G59" s="333">
        <f t="shared" si="1"/>
        <v>1160.9599999999891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5</v>
      </c>
      <c r="C60" s="298">
        <v>46275</v>
      </c>
      <c r="D60" s="299" t="s">
        <v>1048</v>
      </c>
      <c r="E60" s="522">
        <v>100</v>
      </c>
      <c r="F60" s="522"/>
      <c r="G60" s="333">
        <f t="shared" si="1"/>
        <v>1189.6299999999892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6</v>
      </c>
      <c r="C61" s="298">
        <v>46275</v>
      </c>
      <c r="D61" s="299" t="s">
        <v>1048</v>
      </c>
      <c r="E61" s="522">
        <v>100</v>
      </c>
      <c r="F61" s="522"/>
      <c r="G61" s="333">
        <f t="shared" si="1"/>
        <v>1289.6299999999892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6</v>
      </c>
      <c r="C62" s="298">
        <v>46275</v>
      </c>
      <c r="D62" s="299" t="s">
        <v>429</v>
      </c>
      <c r="E62" s="522">
        <v>103.4</v>
      </c>
      <c r="F62" s="522"/>
      <c r="G62" s="333">
        <f t="shared" si="1"/>
        <v>1389.6299999999892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6</v>
      </c>
      <c r="C63" s="298">
        <v>46274</v>
      </c>
      <c r="D63" s="299" t="s">
        <v>1049</v>
      </c>
      <c r="E63" s="522">
        <v>50</v>
      </c>
      <c r="F63" s="522"/>
      <c r="G63" s="333">
        <f t="shared" si="1"/>
        <v>1493.0299999999893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5</v>
      </c>
      <c r="C64" s="298">
        <v>46274</v>
      </c>
      <c r="D64" s="299" t="s">
        <v>854</v>
      </c>
      <c r="E64" s="522">
        <v>10.68</v>
      </c>
      <c r="F64" s="522"/>
      <c r="G64" s="333">
        <f t="shared" si="1"/>
        <v>1543.0299999999893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5</v>
      </c>
      <c r="C65" s="298">
        <v>46274</v>
      </c>
      <c r="D65" s="299" t="s">
        <v>1050</v>
      </c>
      <c r="E65" s="522">
        <v>31.5</v>
      </c>
      <c r="F65" s="522"/>
      <c r="G65" s="333">
        <f t="shared" ref="G65:G67" si="2">G66-E65+F65</f>
        <v>1553.7099999999893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294</v>
      </c>
      <c r="B66" s="330">
        <v>22</v>
      </c>
      <c r="C66" s="298">
        <v>46274</v>
      </c>
      <c r="D66" s="299" t="s">
        <v>979</v>
      </c>
      <c r="E66" s="522">
        <v>5.31</v>
      </c>
      <c r="F66" s="522"/>
      <c r="G66" s="333">
        <f t="shared" si="2"/>
        <v>1585.2099999999893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6</v>
      </c>
      <c r="C67" s="298">
        <v>46273</v>
      </c>
      <c r="D67" s="299" t="s">
        <v>1055</v>
      </c>
      <c r="E67" s="522">
        <v>10</v>
      </c>
      <c r="F67" s="522"/>
      <c r="G67" s="333">
        <f t="shared" si="2"/>
        <v>1590.5199999999893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335</v>
      </c>
      <c r="B68" s="330" t="s">
        <v>335</v>
      </c>
      <c r="C68" s="298">
        <v>46273</v>
      </c>
      <c r="D68" s="299" t="s">
        <v>182</v>
      </c>
      <c r="E68" s="522">
        <v>77.400000000000006</v>
      </c>
      <c r="F68" s="522"/>
      <c r="G68" s="333">
        <f t="shared" ref="G68:G89" si="3">G69-E68+F68</f>
        <v>1600.5199999999893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294</v>
      </c>
      <c r="B69" s="330">
        <v>9</v>
      </c>
      <c r="C69" s="298">
        <v>46273</v>
      </c>
      <c r="D69" s="299" t="s">
        <v>58</v>
      </c>
      <c r="E69" s="522">
        <v>1231.68</v>
      </c>
      <c r="F69" s="522"/>
      <c r="G69" s="333">
        <f t="shared" si="3"/>
        <v>1677.9199999999894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8</v>
      </c>
      <c r="C70" s="298">
        <v>46273</v>
      </c>
      <c r="D70" s="299" t="s">
        <v>319</v>
      </c>
      <c r="E70" s="522">
        <v>9.5</v>
      </c>
      <c r="F70" s="522"/>
      <c r="G70" s="333">
        <f t="shared" si="3"/>
        <v>2909.5999999999894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2</v>
      </c>
      <c r="C71" s="298">
        <v>46273</v>
      </c>
      <c r="D71" s="299" t="s">
        <v>1051</v>
      </c>
      <c r="E71" s="522">
        <v>19.16</v>
      </c>
      <c r="F71" s="522"/>
      <c r="G71" s="333">
        <f t="shared" si="3"/>
        <v>2919.0999999999894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8</v>
      </c>
      <c r="C72" s="298">
        <v>46273</v>
      </c>
      <c r="D72" s="299" t="s">
        <v>1051</v>
      </c>
      <c r="E72" s="522">
        <v>10</v>
      </c>
      <c r="F72" s="522"/>
      <c r="G72" s="333">
        <f t="shared" si="3"/>
        <v>2938.2599999999893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6</v>
      </c>
      <c r="C73" s="298">
        <v>46273</v>
      </c>
      <c r="D73" s="299" t="s">
        <v>300</v>
      </c>
      <c r="E73" s="522">
        <v>31.94</v>
      </c>
      <c r="F73" s="522"/>
      <c r="G73" s="333">
        <f t="shared" si="3"/>
        <v>2948.2599999999893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6</v>
      </c>
      <c r="C74" s="298">
        <v>46273</v>
      </c>
      <c r="D74" s="299" t="s">
        <v>1003</v>
      </c>
      <c r="E74" s="522">
        <v>50</v>
      </c>
      <c r="F74" s="522"/>
      <c r="G74" s="333">
        <f t="shared" si="3"/>
        <v>2980.1999999999894</v>
      </c>
      <c r="H74" s="334" t="s">
        <v>298</v>
      </c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5</v>
      </c>
      <c r="C75" s="298">
        <v>46273</v>
      </c>
      <c r="D75" s="299" t="s">
        <v>1039</v>
      </c>
      <c r="E75" s="522">
        <v>110</v>
      </c>
      <c r="F75" s="522"/>
      <c r="G75" s="333">
        <f t="shared" si="3"/>
        <v>3030.1999999999894</v>
      </c>
      <c r="H75" s="334" t="s">
        <v>298</v>
      </c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287</v>
      </c>
      <c r="B76" s="330" t="s">
        <v>287</v>
      </c>
      <c r="C76" s="298">
        <v>46272</v>
      </c>
      <c r="D76" s="299" t="s">
        <v>529</v>
      </c>
      <c r="E76" s="522"/>
      <c r="F76" s="522">
        <v>600</v>
      </c>
      <c r="G76" s="333">
        <f t="shared" si="3"/>
        <v>3140.1999999999894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287</v>
      </c>
      <c r="B77" s="330" t="s">
        <v>287</v>
      </c>
      <c r="C77" s="298">
        <v>46272</v>
      </c>
      <c r="D77" s="299" t="s">
        <v>529</v>
      </c>
      <c r="E77" s="522">
        <v>600</v>
      </c>
      <c r="F77" s="522"/>
      <c r="G77" s="333">
        <f t="shared" si="3"/>
        <v>2540.1999999999894</v>
      </c>
      <c r="H77" s="334" t="s">
        <v>298</v>
      </c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2</v>
      </c>
      <c r="C78" s="298">
        <v>46272</v>
      </c>
      <c r="D78" s="299" t="s">
        <v>1053</v>
      </c>
      <c r="E78" s="522">
        <v>109.55</v>
      </c>
      <c r="F78" s="522"/>
      <c r="G78" s="333">
        <f t="shared" si="3"/>
        <v>3140.1999999999894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5</v>
      </c>
      <c r="C79" s="298">
        <v>46272</v>
      </c>
      <c r="D79" s="299" t="s">
        <v>1054</v>
      </c>
      <c r="E79" s="522">
        <v>22.36</v>
      </c>
      <c r="F79" s="522"/>
      <c r="G79" s="333">
        <f t="shared" si="3"/>
        <v>3249.7499999999895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6</v>
      </c>
      <c r="C80" s="298">
        <v>46272</v>
      </c>
      <c r="D80" s="299" t="s">
        <v>1052</v>
      </c>
      <c r="E80" s="522">
        <v>143.72</v>
      </c>
      <c r="F80" s="522"/>
      <c r="G80" s="333">
        <f t="shared" si="3"/>
        <v>3272.1099999999897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4</v>
      </c>
      <c r="C81" s="298">
        <v>46272</v>
      </c>
      <c r="D81" s="299" t="s">
        <v>295</v>
      </c>
      <c r="E81" s="522">
        <v>291.70999999999998</v>
      </c>
      <c r="F81" s="522"/>
      <c r="G81" s="333">
        <f t="shared" si="3"/>
        <v>3415.8299999999895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8</v>
      </c>
      <c r="C82" s="298">
        <v>46272</v>
      </c>
      <c r="D82" s="299" t="s">
        <v>295</v>
      </c>
      <c r="E82" s="522">
        <v>6.36</v>
      </c>
      <c r="F82" s="522"/>
      <c r="G82" s="333">
        <f t="shared" si="3"/>
        <v>3707.5399999999895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1</v>
      </c>
      <c r="C83" s="298">
        <v>46272</v>
      </c>
      <c r="D83" s="299" t="s">
        <v>368</v>
      </c>
      <c r="E83" s="522">
        <v>25.54</v>
      </c>
      <c r="F83" s="522"/>
      <c r="G83" s="333">
        <f t="shared" si="3"/>
        <v>3713.8999999999896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294</v>
      </c>
      <c r="B84" s="330">
        <v>14</v>
      </c>
      <c r="C84" s="298">
        <v>46271</v>
      </c>
      <c r="D84" s="299" t="s">
        <v>958</v>
      </c>
      <c r="E84" s="522">
        <v>66.67</v>
      </c>
      <c r="F84" s="522"/>
      <c r="G84" s="333">
        <f t="shared" si="3"/>
        <v>3739.4399999999896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294</v>
      </c>
      <c r="B85" s="330">
        <v>22</v>
      </c>
      <c r="C85" s="298">
        <v>46271</v>
      </c>
      <c r="D85" s="299" t="s">
        <v>998</v>
      </c>
      <c r="E85" s="522">
        <v>10.64</v>
      </c>
      <c r="F85" s="522"/>
      <c r="G85" s="333">
        <f t="shared" si="3"/>
        <v>3806.1099999999897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7</v>
      </c>
      <c r="C86" s="298">
        <v>46271</v>
      </c>
      <c r="D86" s="299" t="s">
        <v>482</v>
      </c>
      <c r="E86" s="522">
        <v>160.91999999999999</v>
      </c>
      <c r="F86" s="522"/>
      <c r="G86" s="333">
        <f t="shared" si="3"/>
        <v>3816.7499999999895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5</v>
      </c>
      <c r="C87" s="298">
        <v>46270</v>
      </c>
      <c r="D87" s="299" t="s">
        <v>1043</v>
      </c>
      <c r="E87" s="522">
        <v>210.86</v>
      </c>
      <c r="F87" s="522"/>
      <c r="G87" s="333">
        <f t="shared" si="3"/>
        <v>3977.6699999999896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8</v>
      </c>
      <c r="C88" s="298">
        <v>46270</v>
      </c>
      <c r="D88" s="299" t="s">
        <v>319</v>
      </c>
      <c r="E88" s="522">
        <v>23.41</v>
      </c>
      <c r="F88" s="522"/>
      <c r="G88" s="333">
        <f t="shared" si="3"/>
        <v>4188.5299999999897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1</v>
      </c>
      <c r="C89" s="298">
        <v>46270</v>
      </c>
      <c r="D89" s="299" t="s">
        <v>880</v>
      </c>
      <c r="E89" s="522">
        <v>24.47</v>
      </c>
      <c r="F89" s="522"/>
      <c r="G89" s="333">
        <f t="shared" si="3"/>
        <v>4211.9399999999896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3</v>
      </c>
      <c r="C90" s="298">
        <v>46270</v>
      </c>
      <c r="D90" s="299" t="s">
        <v>983</v>
      </c>
      <c r="E90" s="522">
        <v>25</v>
      </c>
      <c r="F90" s="522"/>
      <c r="G90" s="333">
        <f t="shared" ref="G90:G113" si="4">G91-E90+F90</f>
        <v>4236.4099999999899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294</v>
      </c>
      <c r="B91" s="330">
        <v>17</v>
      </c>
      <c r="C91" s="298">
        <v>46269</v>
      </c>
      <c r="D91" s="299" t="s">
        <v>370</v>
      </c>
      <c r="E91" s="522">
        <v>99</v>
      </c>
      <c r="F91" s="522"/>
      <c r="G91" s="333">
        <f t="shared" si="4"/>
        <v>4261.4099999999899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2</v>
      </c>
      <c r="C92" s="298">
        <v>46269</v>
      </c>
      <c r="D92" s="299" t="s">
        <v>1044</v>
      </c>
      <c r="E92" s="522">
        <v>28.18</v>
      </c>
      <c r="F92" s="522"/>
      <c r="G92" s="333">
        <f t="shared" si="4"/>
        <v>4360.4099999999899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2</v>
      </c>
      <c r="C93" s="298">
        <v>46269</v>
      </c>
      <c r="D93" s="299" t="s">
        <v>358</v>
      </c>
      <c r="E93" s="522">
        <v>10.95</v>
      </c>
      <c r="F93" s="522"/>
      <c r="G93" s="333">
        <f t="shared" si="4"/>
        <v>4388.5899999999901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294</v>
      </c>
      <c r="B94" s="330">
        <v>14</v>
      </c>
      <c r="C94" s="298">
        <v>46269</v>
      </c>
      <c r="D94" s="299" t="s">
        <v>367</v>
      </c>
      <c r="E94" s="522">
        <v>70.25</v>
      </c>
      <c r="F94" s="522"/>
      <c r="G94" s="333">
        <f t="shared" si="4"/>
        <v>4399.53999999999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5</v>
      </c>
      <c r="C95" s="298">
        <v>46269</v>
      </c>
      <c r="D95" s="299" t="s">
        <v>1056</v>
      </c>
      <c r="E95" s="522">
        <v>150</v>
      </c>
      <c r="F95" s="522"/>
      <c r="G95" s="333">
        <f t="shared" si="4"/>
        <v>4469.78999999999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294</v>
      </c>
      <c r="B96" s="330">
        <v>13</v>
      </c>
      <c r="C96" s="298">
        <v>46269</v>
      </c>
      <c r="D96" s="299" t="s">
        <v>182</v>
      </c>
      <c r="E96" s="522">
        <v>344.23</v>
      </c>
      <c r="F96" s="522"/>
      <c r="G96" s="333">
        <f t="shared" si="4"/>
        <v>4619.78999999999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2</v>
      </c>
      <c r="C97" s="298">
        <v>46268</v>
      </c>
      <c r="D97" s="299" t="s">
        <v>1045</v>
      </c>
      <c r="E97" s="522">
        <v>52.63</v>
      </c>
      <c r="F97" s="522"/>
      <c r="G97" s="333">
        <f t="shared" si="4"/>
        <v>4964.0199999999895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8</v>
      </c>
      <c r="C98" s="298">
        <v>46268</v>
      </c>
      <c r="D98" s="299" t="s">
        <v>1045</v>
      </c>
      <c r="E98" s="522">
        <v>16.88</v>
      </c>
      <c r="F98" s="522"/>
      <c r="G98" s="333">
        <f t="shared" si="4"/>
        <v>5016.6499999999896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7</v>
      </c>
      <c r="C99" s="298">
        <v>46268</v>
      </c>
      <c r="D99" s="299" t="s">
        <v>1046</v>
      </c>
      <c r="E99" s="522">
        <v>70.41</v>
      </c>
      <c r="F99" s="522"/>
      <c r="G99" s="333">
        <f t="shared" si="4"/>
        <v>5033.5299999999897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2</v>
      </c>
      <c r="C100" s="298">
        <v>46268</v>
      </c>
      <c r="D100" s="299" t="s">
        <v>1047</v>
      </c>
      <c r="E100" s="522">
        <v>5</v>
      </c>
      <c r="F100" s="522"/>
      <c r="G100" s="333">
        <f t="shared" si="4"/>
        <v>5103.9399999999896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4</v>
      </c>
      <c r="C101" s="298">
        <v>46268</v>
      </c>
      <c r="D101" s="299" t="s">
        <v>310</v>
      </c>
      <c r="E101" s="522">
        <v>37.92</v>
      </c>
      <c r="F101" s="522"/>
      <c r="G101" s="333">
        <f t="shared" si="4"/>
        <v>5108.9399999999896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3</v>
      </c>
      <c r="C102" s="298">
        <v>46268</v>
      </c>
      <c r="D102" s="299" t="s">
        <v>310</v>
      </c>
      <c r="E102" s="522">
        <v>7.57</v>
      </c>
      <c r="F102" s="522"/>
      <c r="G102" s="333">
        <f t="shared" si="4"/>
        <v>5146.8599999999897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2</v>
      </c>
      <c r="C103" s="298">
        <v>46268</v>
      </c>
      <c r="D103" s="299" t="s">
        <v>404</v>
      </c>
      <c r="E103" s="522">
        <v>24.85</v>
      </c>
      <c r="F103" s="522"/>
      <c r="G103" s="333">
        <f t="shared" si="4"/>
        <v>5154.4299999999894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5</v>
      </c>
      <c r="C104" s="298">
        <v>46268</v>
      </c>
      <c r="D104" s="299" t="s">
        <v>340</v>
      </c>
      <c r="E104" s="522">
        <v>97.55</v>
      </c>
      <c r="F104" s="522"/>
      <c r="G104" s="333">
        <f t="shared" si="4"/>
        <v>5179.2799999999897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294</v>
      </c>
      <c r="B105" s="330">
        <v>22</v>
      </c>
      <c r="C105" s="298">
        <v>46268</v>
      </c>
      <c r="D105" s="299" t="s">
        <v>953</v>
      </c>
      <c r="E105" s="522">
        <v>12.77</v>
      </c>
      <c r="F105" s="522"/>
      <c r="G105" s="333">
        <f t="shared" si="4"/>
        <v>5276.8299999999899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8</v>
      </c>
      <c r="C106" s="298">
        <v>46267</v>
      </c>
      <c r="D106" s="299" t="s">
        <v>319</v>
      </c>
      <c r="E106" s="522">
        <v>8.86</v>
      </c>
      <c r="F106" s="522"/>
      <c r="G106" s="333">
        <f t="shared" si="4"/>
        <v>5289.5999999999904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2</v>
      </c>
      <c r="C107" s="298">
        <v>46267</v>
      </c>
      <c r="D107" s="299" t="s">
        <v>332</v>
      </c>
      <c r="E107" s="522">
        <v>20.98</v>
      </c>
      <c r="F107" s="522"/>
      <c r="G107" s="333">
        <f t="shared" si="4"/>
        <v>5298.45999999999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5</v>
      </c>
      <c r="C108" s="298">
        <v>46267</v>
      </c>
      <c r="D108" s="299" t="s">
        <v>1042</v>
      </c>
      <c r="E108" s="522">
        <v>-300</v>
      </c>
      <c r="F108" s="522"/>
      <c r="G108" s="333">
        <f t="shared" si="4"/>
        <v>5319.4399999999896</v>
      </c>
      <c r="H108" s="334" t="s">
        <v>298</v>
      </c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5</v>
      </c>
      <c r="C109" s="298">
        <v>46267</v>
      </c>
      <c r="D109" s="299" t="s">
        <v>1038</v>
      </c>
      <c r="E109" s="522">
        <v>50</v>
      </c>
      <c r="F109" s="522"/>
      <c r="G109" s="333">
        <f t="shared" si="4"/>
        <v>5019.4399999999896</v>
      </c>
      <c r="H109" s="334" t="s">
        <v>298</v>
      </c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8</v>
      </c>
      <c r="C110" s="298">
        <v>46267</v>
      </c>
      <c r="D110" s="299" t="s">
        <v>1041</v>
      </c>
      <c r="E110" s="522">
        <v>25</v>
      </c>
      <c r="F110" s="522"/>
      <c r="G110" s="333">
        <f t="shared" si="4"/>
        <v>5069.4399999999896</v>
      </c>
      <c r="H110" s="334" t="s">
        <v>298</v>
      </c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5</v>
      </c>
      <c r="C111" s="298">
        <v>46267</v>
      </c>
      <c r="D111" s="299" t="s">
        <v>1039</v>
      </c>
      <c r="E111" s="522">
        <v>30</v>
      </c>
      <c r="F111" s="522"/>
      <c r="G111" s="333">
        <f t="shared" si="4"/>
        <v>5094.4399999999896</v>
      </c>
      <c r="H111" s="334" t="s">
        <v>298</v>
      </c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2</v>
      </c>
      <c r="C112" s="298">
        <v>46267</v>
      </c>
      <c r="D112" s="299" t="s">
        <v>386</v>
      </c>
      <c r="E112" s="522">
        <v>15</v>
      </c>
      <c r="F112" s="522"/>
      <c r="G112" s="333">
        <f t="shared" si="4"/>
        <v>5124.4399999999896</v>
      </c>
      <c r="H112" s="334" t="s">
        <v>298</v>
      </c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6</v>
      </c>
      <c r="C113" s="298">
        <v>46267</v>
      </c>
      <c r="D113" s="299" t="s">
        <v>1040</v>
      </c>
      <c r="E113" s="522">
        <v>15</v>
      </c>
      <c r="F113" s="522"/>
      <c r="G113" s="333">
        <f t="shared" si="4"/>
        <v>5139.4399999999896</v>
      </c>
      <c r="H113" s="334" t="s">
        <v>298</v>
      </c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291</v>
      </c>
      <c r="B114" s="330">
        <v>39</v>
      </c>
      <c r="C114" s="298">
        <v>46267</v>
      </c>
      <c r="D114" s="299" t="s">
        <v>292</v>
      </c>
      <c r="E114" s="522"/>
      <c r="F114" s="522">
        <v>2763.79</v>
      </c>
      <c r="G114" s="333">
        <f t="shared" ref="G114:G155" si="5">G115-E114+F114</f>
        <v>5154.4399999999896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284</v>
      </c>
      <c r="B115" s="330">
        <v>36</v>
      </c>
      <c r="C115" s="298">
        <v>46267</v>
      </c>
      <c r="D115" s="299" t="s">
        <v>374</v>
      </c>
      <c r="E115" s="522">
        <v>50</v>
      </c>
      <c r="F115" s="522"/>
      <c r="G115" s="333">
        <f t="shared" si="5"/>
        <v>2390.6499999999901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294</v>
      </c>
      <c r="B116" s="330">
        <v>22</v>
      </c>
      <c r="C116" s="298">
        <v>46267</v>
      </c>
      <c r="D116" s="299" t="s">
        <v>375</v>
      </c>
      <c r="E116" s="522">
        <v>6.37</v>
      </c>
      <c r="F116" s="522"/>
      <c r="G116" s="333">
        <f t="shared" si="5"/>
        <v>2440.6499999999901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8</v>
      </c>
      <c r="C117" s="298">
        <v>46266</v>
      </c>
      <c r="D117" s="299" t="s">
        <v>304</v>
      </c>
      <c r="E117" s="522">
        <v>56.8</v>
      </c>
      <c r="F117" s="522"/>
      <c r="G117" s="333">
        <f t="shared" si="5"/>
        <v>2447.01999999999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5</v>
      </c>
      <c r="C118" s="298">
        <v>46266</v>
      </c>
      <c r="D118" s="299" t="s">
        <v>1035</v>
      </c>
      <c r="E118" s="522">
        <v>236.28</v>
      </c>
      <c r="F118" s="522"/>
      <c r="G118" s="333">
        <f t="shared" si="5"/>
        <v>2503.8199999999902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284</v>
      </c>
      <c r="B119" s="330">
        <v>37</v>
      </c>
      <c r="C119" s="298">
        <v>46265</v>
      </c>
      <c r="D119" s="299" t="s">
        <v>1037</v>
      </c>
      <c r="E119" s="522">
        <v>6794.38</v>
      </c>
      <c r="F119" s="522"/>
      <c r="G119" s="333">
        <f t="shared" si="5"/>
        <v>2740.0999999999904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286</v>
      </c>
      <c r="B120" s="330">
        <v>25</v>
      </c>
      <c r="C120" s="298">
        <v>46265</v>
      </c>
      <c r="D120" s="298" t="s">
        <v>204</v>
      </c>
      <c r="E120" s="331">
        <v>350</v>
      </c>
      <c r="F120" s="522"/>
      <c r="G120" s="333">
        <f t="shared" si="5"/>
        <v>9534.4799999999905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286</v>
      </c>
      <c r="B121" s="330">
        <v>26</v>
      </c>
      <c r="C121" s="298">
        <v>46265</v>
      </c>
      <c r="D121" s="298" t="s">
        <v>205</v>
      </c>
      <c r="E121" s="331">
        <v>320</v>
      </c>
      <c r="F121" s="522"/>
      <c r="G121" s="333">
        <f t="shared" si="5"/>
        <v>9884.4799999999905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286</v>
      </c>
      <c r="B122" s="330">
        <v>27</v>
      </c>
      <c r="C122" s="298">
        <v>46265</v>
      </c>
      <c r="D122" s="298" t="s">
        <v>206</v>
      </c>
      <c r="E122" s="331">
        <v>25</v>
      </c>
      <c r="F122" s="522"/>
      <c r="G122" s="333">
        <f t="shared" si="5"/>
        <v>10204.47999999999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286</v>
      </c>
      <c r="B123" s="330">
        <v>28</v>
      </c>
      <c r="C123" s="298">
        <v>46265</v>
      </c>
      <c r="D123" s="298" t="s">
        <v>207</v>
      </c>
      <c r="E123" s="331">
        <v>25</v>
      </c>
      <c r="F123" s="522"/>
      <c r="G123" s="333">
        <f t="shared" si="5"/>
        <v>10229.47999999999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286</v>
      </c>
      <c r="B124" s="330">
        <v>29</v>
      </c>
      <c r="C124" s="298">
        <v>46265</v>
      </c>
      <c r="D124" s="298" t="s">
        <v>208</v>
      </c>
      <c r="E124" s="331">
        <v>45</v>
      </c>
      <c r="F124" s="522"/>
      <c r="G124" s="333">
        <f t="shared" si="5"/>
        <v>10254.47999999999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286</v>
      </c>
      <c r="B125" s="330">
        <v>30</v>
      </c>
      <c r="C125" s="298">
        <v>46265</v>
      </c>
      <c r="D125" s="298" t="s">
        <v>209</v>
      </c>
      <c r="E125" s="331">
        <v>400</v>
      </c>
      <c r="F125" s="522"/>
      <c r="G125" s="333">
        <f t="shared" si="5"/>
        <v>10299.47999999999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286</v>
      </c>
      <c r="B126" s="330">
        <v>31</v>
      </c>
      <c r="C126" s="298">
        <v>46265</v>
      </c>
      <c r="D126" s="298" t="s">
        <v>210</v>
      </c>
      <c r="E126" s="331">
        <v>375</v>
      </c>
      <c r="F126" s="522"/>
      <c r="G126" s="333">
        <f t="shared" si="5"/>
        <v>10699.47999999999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286</v>
      </c>
      <c r="B127" s="330">
        <v>32</v>
      </c>
      <c r="C127" s="298">
        <v>46265</v>
      </c>
      <c r="D127" s="298" t="s">
        <v>211</v>
      </c>
      <c r="E127" s="331">
        <v>100</v>
      </c>
      <c r="F127" s="522"/>
      <c r="G127" s="333">
        <f t="shared" si="5"/>
        <v>11074.47999999999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286</v>
      </c>
      <c r="B128" s="330">
        <v>33</v>
      </c>
      <c r="C128" s="298">
        <v>46265</v>
      </c>
      <c r="D128" s="298" t="s">
        <v>212</v>
      </c>
      <c r="E128" s="331">
        <v>85</v>
      </c>
      <c r="F128" s="522"/>
      <c r="G128" s="333">
        <f t="shared" si="5"/>
        <v>11174.47999999999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286</v>
      </c>
      <c r="B129" s="330">
        <v>34</v>
      </c>
      <c r="C129" s="298">
        <v>46265</v>
      </c>
      <c r="D129" s="298" t="s">
        <v>213</v>
      </c>
      <c r="E129" s="331">
        <v>230</v>
      </c>
      <c r="F129" s="522"/>
      <c r="G129" s="333">
        <f t="shared" si="5"/>
        <v>11259.47999999999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286</v>
      </c>
      <c r="B130" s="330">
        <v>35</v>
      </c>
      <c r="C130" s="298">
        <v>46265</v>
      </c>
      <c r="D130" s="298" t="s">
        <v>214</v>
      </c>
      <c r="E130" s="331">
        <v>45</v>
      </c>
      <c r="F130" s="522"/>
      <c r="G130" s="333">
        <f t="shared" si="5"/>
        <v>11489.47999999999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294</v>
      </c>
      <c r="B131" s="330">
        <v>20</v>
      </c>
      <c r="C131" s="298">
        <v>46265</v>
      </c>
      <c r="D131" s="299" t="s">
        <v>193</v>
      </c>
      <c r="E131" s="522">
        <v>600</v>
      </c>
      <c r="F131" s="522"/>
      <c r="G131" s="333">
        <f t="shared" si="5"/>
        <v>11534.47999999999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6</v>
      </c>
      <c r="C132" s="298">
        <v>46265</v>
      </c>
      <c r="D132" s="299" t="s">
        <v>1036</v>
      </c>
      <c r="E132" s="522">
        <v>-133.51</v>
      </c>
      <c r="F132" s="522"/>
      <c r="G132" s="333">
        <f t="shared" si="5"/>
        <v>12134.47999999999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294</v>
      </c>
      <c r="B133" s="330">
        <v>10</v>
      </c>
      <c r="C133" s="298">
        <v>46265</v>
      </c>
      <c r="D133" s="299" t="s">
        <v>176</v>
      </c>
      <c r="E133" s="522">
        <v>17.899999999999999</v>
      </c>
      <c r="F133" s="522"/>
      <c r="G133" s="333">
        <f t="shared" si="5"/>
        <v>12000.96999999999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2</v>
      </c>
      <c r="C134" s="298">
        <v>46265</v>
      </c>
      <c r="D134" s="299" t="s">
        <v>356</v>
      </c>
      <c r="E134" s="522">
        <v>46.56</v>
      </c>
      <c r="F134" s="522"/>
      <c r="G134" s="333">
        <f t="shared" si="5"/>
        <v>12018.86999999999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294</v>
      </c>
      <c r="B135" s="330">
        <v>24</v>
      </c>
      <c r="C135" s="298">
        <v>46265</v>
      </c>
      <c r="D135" s="299" t="s">
        <v>860</v>
      </c>
      <c r="E135" s="522">
        <v>83.5</v>
      </c>
      <c r="F135" s="522"/>
      <c r="G135" s="333">
        <f t="shared" si="5"/>
        <v>12065.429999999989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287</v>
      </c>
      <c r="B136" s="330" t="s">
        <v>287</v>
      </c>
      <c r="C136" s="298">
        <v>46265</v>
      </c>
      <c r="D136" s="299" t="s">
        <v>423</v>
      </c>
      <c r="E136" s="522">
        <v>191.64</v>
      </c>
      <c r="F136" s="522">
        <v>191.64</v>
      </c>
      <c r="G136" s="333">
        <f t="shared" si="5"/>
        <v>12148.929999999989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6</v>
      </c>
      <c r="C137" s="298">
        <v>46264</v>
      </c>
      <c r="D137" s="299" t="s">
        <v>1021</v>
      </c>
      <c r="E137" s="522">
        <v>58.54</v>
      </c>
      <c r="F137" s="522"/>
      <c r="G137" s="333">
        <f t="shared" si="5"/>
        <v>12148.929999999989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6</v>
      </c>
      <c r="C138" s="298">
        <v>46264</v>
      </c>
      <c r="D138" s="299" t="s">
        <v>1021</v>
      </c>
      <c r="E138" s="522">
        <v>51.97</v>
      </c>
      <c r="F138" s="522"/>
      <c r="G138" s="333">
        <f t="shared" si="5"/>
        <v>12207.46999999999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4</v>
      </c>
      <c r="C139" s="298">
        <v>46264</v>
      </c>
      <c r="D139" s="299" t="s">
        <v>431</v>
      </c>
      <c r="E139" s="522">
        <v>39.86</v>
      </c>
      <c r="F139" s="522"/>
      <c r="G139" s="333">
        <f t="shared" si="5"/>
        <v>12259.43999999999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8</v>
      </c>
      <c r="C140" s="298">
        <v>46264</v>
      </c>
      <c r="D140" s="299" t="s">
        <v>831</v>
      </c>
      <c r="E140" s="522">
        <v>11.7</v>
      </c>
      <c r="F140" s="522"/>
      <c r="G140" s="333">
        <f t="shared" si="5"/>
        <v>12299.29999999999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2</v>
      </c>
      <c r="C141" s="298">
        <v>46264</v>
      </c>
      <c r="D141" s="299" t="s">
        <v>478</v>
      </c>
      <c r="E141" s="522">
        <v>48.97</v>
      </c>
      <c r="F141" s="522"/>
      <c r="G141" s="333">
        <f t="shared" si="5"/>
        <v>12310.999999999991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2</v>
      </c>
      <c r="C142" s="298">
        <v>46263</v>
      </c>
      <c r="D142" s="299" t="s">
        <v>353</v>
      </c>
      <c r="E142" s="522">
        <v>19.98</v>
      </c>
      <c r="F142" s="522"/>
      <c r="G142" s="333">
        <f t="shared" si="5"/>
        <v>12359.96999999999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6</v>
      </c>
      <c r="C143" s="298">
        <v>46263</v>
      </c>
      <c r="D143" s="299" t="s">
        <v>312</v>
      </c>
      <c r="E143" s="522">
        <v>66.95</v>
      </c>
      <c r="F143" s="522"/>
      <c r="G143" s="333">
        <f t="shared" si="5"/>
        <v>12379.94999999999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8</v>
      </c>
      <c r="C144" s="298">
        <v>46263</v>
      </c>
      <c r="D144" s="299" t="s">
        <v>295</v>
      </c>
      <c r="E144" s="522">
        <v>9.15</v>
      </c>
      <c r="F144" s="522"/>
      <c r="G144" s="333">
        <f t="shared" si="5"/>
        <v>12446.899999999991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2</v>
      </c>
      <c r="C145" s="298">
        <v>46263</v>
      </c>
      <c r="D145" s="299" t="s">
        <v>358</v>
      </c>
      <c r="E145" s="522">
        <v>10.85</v>
      </c>
      <c r="F145" s="522"/>
      <c r="G145" s="333">
        <f t="shared" si="5"/>
        <v>12456.04999999999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291</v>
      </c>
      <c r="B146" s="330">
        <v>38</v>
      </c>
      <c r="C146" s="298">
        <v>46263</v>
      </c>
      <c r="D146" s="299" t="s">
        <v>293</v>
      </c>
      <c r="E146" s="522"/>
      <c r="F146" s="522">
        <v>4729.34</v>
      </c>
      <c r="G146" s="333">
        <f t="shared" si="5"/>
        <v>12466.899999999991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2</v>
      </c>
      <c r="C147" s="298">
        <v>46262</v>
      </c>
      <c r="D147" s="299" t="s">
        <v>334</v>
      </c>
      <c r="E147" s="522">
        <v>26.1</v>
      </c>
      <c r="F147" s="522"/>
      <c r="G147" s="333">
        <f t="shared" si="5"/>
        <v>7737.5599999999913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2</v>
      </c>
      <c r="C148" s="298">
        <v>46262</v>
      </c>
      <c r="D148" s="299" t="s">
        <v>473</v>
      </c>
      <c r="E148" s="522">
        <v>109.42</v>
      </c>
      <c r="F148" s="522"/>
      <c r="G148" s="333">
        <f t="shared" si="5"/>
        <v>7763.6599999999917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1</v>
      </c>
      <c r="C149" s="298">
        <v>46261</v>
      </c>
      <c r="D149" s="299" t="s">
        <v>311</v>
      </c>
      <c r="E149" s="522">
        <v>150.69999999999999</v>
      </c>
      <c r="F149" s="522"/>
      <c r="G149" s="333">
        <f t="shared" si="5"/>
        <v>7873.0799999999917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1</v>
      </c>
      <c r="C150" s="298">
        <v>46261</v>
      </c>
      <c r="D150" s="299" t="s">
        <v>428</v>
      </c>
      <c r="E150" s="522">
        <v>36.18</v>
      </c>
      <c r="F150" s="522"/>
      <c r="G150" s="333">
        <f t="shared" si="5"/>
        <v>8023.7799999999916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3</v>
      </c>
      <c r="C151" s="298">
        <v>46261</v>
      </c>
      <c r="D151" s="299" t="s">
        <v>983</v>
      </c>
      <c r="E151" s="522">
        <v>9.23</v>
      </c>
      <c r="F151" s="522"/>
      <c r="G151" s="333">
        <f t="shared" si="5"/>
        <v>8059.9599999999919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4</v>
      </c>
      <c r="C152" s="298">
        <v>46261</v>
      </c>
      <c r="D152" s="299" t="s">
        <v>310</v>
      </c>
      <c r="E152" s="522">
        <v>47.99</v>
      </c>
      <c r="F152" s="522"/>
      <c r="G152" s="333">
        <f t="shared" si="5"/>
        <v>8069.1899999999914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6</v>
      </c>
      <c r="C153" s="298">
        <v>46261</v>
      </c>
      <c r="D153" s="299" t="s">
        <v>300</v>
      </c>
      <c r="E153" s="522">
        <v>53.12</v>
      </c>
      <c r="F153" s="522"/>
      <c r="G153" s="333">
        <f t="shared" si="5"/>
        <v>8117.1799999999912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2</v>
      </c>
      <c r="C154" s="298">
        <v>46261</v>
      </c>
      <c r="D154" s="299" t="s">
        <v>1030</v>
      </c>
      <c r="E154" s="522">
        <v>20</v>
      </c>
      <c r="F154" s="522"/>
      <c r="G154" s="333">
        <f t="shared" si="5"/>
        <v>8170.2999999999911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2</v>
      </c>
      <c r="C155" s="298">
        <v>46260</v>
      </c>
      <c r="D155" s="299" t="s">
        <v>1031</v>
      </c>
      <c r="E155" s="522">
        <v>11.38</v>
      </c>
      <c r="F155" s="522"/>
      <c r="G155" s="333">
        <f t="shared" si="5"/>
        <v>8190.2999999999911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2</v>
      </c>
      <c r="C156" s="298">
        <v>46260</v>
      </c>
      <c r="D156" s="299" t="s">
        <v>1032</v>
      </c>
      <c r="E156" s="522">
        <v>74.91</v>
      </c>
      <c r="F156" s="522"/>
      <c r="G156" s="333">
        <f t="shared" ref="G156:G173" si="6">G157-E156+F156</f>
        <v>8201.6799999999912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294</v>
      </c>
      <c r="B157" s="330">
        <v>42</v>
      </c>
      <c r="C157" s="298">
        <v>46260</v>
      </c>
      <c r="D157" s="299" t="s">
        <v>200</v>
      </c>
      <c r="E157" s="522">
        <v>59</v>
      </c>
      <c r="F157" s="522"/>
      <c r="G157" s="333">
        <f t="shared" si="6"/>
        <v>8276.5899999999911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294</v>
      </c>
      <c r="B158" s="330">
        <v>43</v>
      </c>
      <c r="C158" s="298">
        <v>46260</v>
      </c>
      <c r="D158" s="299" t="s">
        <v>201</v>
      </c>
      <c r="E158" s="522">
        <v>42.84</v>
      </c>
      <c r="F158" s="522"/>
      <c r="G158" s="333">
        <f t="shared" si="6"/>
        <v>8335.5899999999911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291</v>
      </c>
      <c r="B159" s="330">
        <v>40</v>
      </c>
      <c r="C159" s="298">
        <v>46260</v>
      </c>
      <c r="D159" s="299" t="s">
        <v>316</v>
      </c>
      <c r="E159" s="522"/>
      <c r="F159" s="522">
        <v>59.74</v>
      </c>
      <c r="G159" s="333">
        <f t="shared" si="6"/>
        <v>8378.4299999999912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4</v>
      </c>
      <c r="C160" s="298">
        <v>46260</v>
      </c>
      <c r="D160" s="299" t="s">
        <v>296</v>
      </c>
      <c r="E160" s="522">
        <v>78.510000000000005</v>
      </c>
      <c r="F160" s="522"/>
      <c r="G160" s="333">
        <f t="shared" si="6"/>
        <v>8318.6899999999914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6</v>
      </c>
      <c r="C161" s="298">
        <v>46259</v>
      </c>
      <c r="D161" s="299" t="s">
        <v>312</v>
      </c>
      <c r="E161" s="522">
        <v>54.95</v>
      </c>
      <c r="F161" s="522"/>
      <c r="G161" s="333">
        <f t="shared" si="6"/>
        <v>8397.1999999999916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2</v>
      </c>
      <c r="C162" s="298">
        <v>46259</v>
      </c>
      <c r="D162" s="299" t="s">
        <v>358</v>
      </c>
      <c r="E162" s="522">
        <v>5.28</v>
      </c>
      <c r="F162" s="522"/>
      <c r="G162" s="333">
        <f t="shared" si="6"/>
        <v>8452.1499999999924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8</v>
      </c>
      <c r="C163" s="298">
        <v>46259</v>
      </c>
      <c r="D163" s="299" t="s">
        <v>308</v>
      </c>
      <c r="E163" s="522">
        <v>71.75</v>
      </c>
      <c r="F163" s="522"/>
      <c r="G163" s="333">
        <f t="shared" si="6"/>
        <v>8457.429999999993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5</v>
      </c>
      <c r="C164" s="298">
        <v>46259</v>
      </c>
      <c r="D164" s="299" t="s">
        <v>1029</v>
      </c>
      <c r="E164" s="522">
        <v>30</v>
      </c>
      <c r="F164" s="522"/>
      <c r="G164" s="333">
        <f t="shared" si="6"/>
        <v>8529.179999999993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2</v>
      </c>
      <c r="C165" s="298">
        <v>46259</v>
      </c>
      <c r="D165" s="299" t="s">
        <v>334</v>
      </c>
      <c r="E165" s="522">
        <v>18.18</v>
      </c>
      <c r="F165" s="522"/>
      <c r="G165" s="333">
        <f t="shared" si="6"/>
        <v>8559.179999999993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294</v>
      </c>
      <c r="B166" s="330">
        <v>12</v>
      </c>
      <c r="C166" s="298">
        <v>46259</v>
      </c>
      <c r="D166" s="299" t="s">
        <v>314</v>
      </c>
      <c r="E166" s="522">
        <v>225</v>
      </c>
      <c r="F166" s="522"/>
      <c r="G166" s="333">
        <f t="shared" si="6"/>
        <v>8577.3599999999933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5</v>
      </c>
      <c r="C167" s="298">
        <v>46259</v>
      </c>
      <c r="D167" s="299" t="s">
        <v>1027</v>
      </c>
      <c r="E167" s="522">
        <v>-125</v>
      </c>
      <c r="F167" s="522"/>
      <c r="G167" s="333">
        <f t="shared" si="6"/>
        <v>8802.3599999999933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5</v>
      </c>
      <c r="C168" s="298">
        <v>46259</v>
      </c>
      <c r="D168" s="299" t="s">
        <v>1026</v>
      </c>
      <c r="E168" s="522">
        <v>-125</v>
      </c>
      <c r="F168" s="522"/>
      <c r="G168" s="333">
        <f t="shared" si="6"/>
        <v>8677.3599999999933</v>
      </c>
      <c r="H168" s="334" t="s">
        <v>298</v>
      </c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287</v>
      </c>
      <c r="B169" s="330" t="s">
        <v>287</v>
      </c>
      <c r="C169" s="298">
        <v>46259</v>
      </c>
      <c r="D169" s="299" t="s">
        <v>1028</v>
      </c>
      <c r="E169" s="522"/>
      <c r="F169" s="522">
        <v>430</v>
      </c>
      <c r="G169" s="333">
        <f t="shared" si="6"/>
        <v>8552.3599999999933</v>
      </c>
      <c r="H169" s="334" t="s">
        <v>298</v>
      </c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287</v>
      </c>
      <c r="B170" s="330" t="s">
        <v>287</v>
      </c>
      <c r="C170" s="298">
        <v>46259</v>
      </c>
      <c r="D170" s="299" t="s">
        <v>1028</v>
      </c>
      <c r="E170" s="522">
        <v>430</v>
      </c>
      <c r="F170" s="522"/>
      <c r="G170" s="333">
        <f t="shared" si="6"/>
        <v>8122.3599999999933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2</v>
      </c>
      <c r="C171" s="298">
        <v>46259</v>
      </c>
      <c r="D171" s="299" t="s">
        <v>358</v>
      </c>
      <c r="E171" s="522">
        <v>37.71</v>
      </c>
      <c r="F171" s="522"/>
      <c r="G171" s="333">
        <f t="shared" si="6"/>
        <v>8552.3599999999933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291</v>
      </c>
      <c r="B172" s="330">
        <v>41</v>
      </c>
      <c r="C172" s="298">
        <v>46258</v>
      </c>
      <c r="D172" s="299" t="s">
        <v>1023</v>
      </c>
      <c r="E172" s="522"/>
      <c r="F172" s="522">
        <v>800</v>
      </c>
      <c r="G172" s="333">
        <f t="shared" si="6"/>
        <v>8590.0699999999924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6</v>
      </c>
      <c r="C173" s="298">
        <v>46258</v>
      </c>
      <c r="D173" s="299" t="s">
        <v>300</v>
      </c>
      <c r="E173" s="522">
        <v>63.98</v>
      </c>
      <c r="F173" s="522"/>
      <c r="G173" s="333">
        <f t="shared" si="6"/>
        <v>7790.0699999999924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8</v>
      </c>
      <c r="C174" s="298">
        <v>46258</v>
      </c>
      <c r="D174" s="299" t="s">
        <v>296</v>
      </c>
      <c r="E174" s="522">
        <v>15.3</v>
      </c>
      <c r="F174" s="522"/>
      <c r="G174" s="333">
        <f t="shared" ref="G174:G187" si="7">G175-E174+F174</f>
        <v>7854.049999999992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4</v>
      </c>
      <c r="C175" s="298">
        <v>46258</v>
      </c>
      <c r="D175" s="299" t="s">
        <v>296</v>
      </c>
      <c r="E175" s="522">
        <v>41.09</v>
      </c>
      <c r="F175" s="522"/>
      <c r="G175" s="333">
        <f t="shared" si="7"/>
        <v>7869.3499999999922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6</v>
      </c>
      <c r="C176" s="298">
        <v>46258</v>
      </c>
      <c r="D176" s="299" t="s">
        <v>300</v>
      </c>
      <c r="E176" s="522">
        <v>51.08</v>
      </c>
      <c r="F176" s="522"/>
      <c r="G176" s="333">
        <f t="shared" si="7"/>
        <v>7910.4399999999923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6</v>
      </c>
      <c r="C177" s="298">
        <v>46258</v>
      </c>
      <c r="D177" s="299" t="s">
        <v>300</v>
      </c>
      <c r="E177" s="522">
        <v>66.010000000000005</v>
      </c>
      <c r="F177" s="522"/>
      <c r="G177" s="333">
        <f t="shared" si="7"/>
        <v>7961.5199999999923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5</v>
      </c>
      <c r="C178" s="298">
        <v>46256</v>
      </c>
      <c r="D178" s="299" t="s">
        <v>1024</v>
      </c>
      <c r="E178" s="522">
        <v>134.19</v>
      </c>
      <c r="F178" s="522"/>
      <c r="G178" s="333">
        <f t="shared" si="7"/>
        <v>8027.5299999999925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5</v>
      </c>
      <c r="C179" s="298">
        <v>46256</v>
      </c>
      <c r="D179" s="299" t="s">
        <v>1019</v>
      </c>
      <c r="E179" s="522">
        <v>50</v>
      </c>
      <c r="F179" s="522"/>
      <c r="G179" s="333">
        <f t="shared" si="7"/>
        <v>8161.7199999999921</v>
      </c>
      <c r="H179" s="334" t="s">
        <v>298</v>
      </c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8</v>
      </c>
      <c r="C180" s="298">
        <v>46255</v>
      </c>
      <c r="D180" s="299" t="s">
        <v>319</v>
      </c>
      <c r="E180" s="522">
        <v>39.270000000000003</v>
      </c>
      <c r="F180" s="522"/>
      <c r="G180" s="333">
        <f t="shared" si="7"/>
        <v>8211.7199999999921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8</v>
      </c>
      <c r="C181" s="298">
        <v>46255</v>
      </c>
      <c r="D181" s="299" t="s">
        <v>319</v>
      </c>
      <c r="E181" s="522">
        <v>8.48</v>
      </c>
      <c r="F181" s="522"/>
      <c r="G181" s="333">
        <f t="shared" si="7"/>
        <v>8250.9899999999925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6</v>
      </c>
      <c r="C182" s="298">
        <v>46255</v>
      </c>
      <c r="D182" s="299" t="s">
        <v>397</v>
      </c>
      <c r="E182" s="522">
        <v>157.32</v>
      </c>
      <c r="F182" s="522"/>
      <c r="G182" s="333">
        <f t="shared" si="7"/>
        <v>8259.4699999999921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7</v>
      </c>
      <c r="C183" s="298">
        <v>46254</v>
      </c>
      <c r="D183" s="299" t="s">
        <v>1025</v>
      </c>
      <c r="E183" s="522">
        <v>100</v>
      </c>
      <c r="F183" s="522"/>
      <c r="G183" s="333">
        <f t="shared" si="7"/>
        <v>8416.7899999999918</v>
      </c>
      <c r="H183" s="334" t="s">
        <v>298</v>
      </c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8</v>
      </c>
      <c r="C184" s="298">
        <v>46254</v>
      </c>
      <c r="D184" s="299" t="s">
        <v>319</v>
      </c>
      <c r="E184" s="522">
        <v>119.58</v>
      </c>
      <c r="F184" s="522"/>
      <c r="G184" s="333">
        <f t="shared" si="7"/>
        <v>8516.7899999999918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291</v>
      </c>
      <c r="B185" s="330">
        <v>39</v>
      </c>
      <c r="C185" s="298">
        <v>46254</v>
      </c>
      <c r="D185" s="299" t="s">
        <v>292</v>
      </c>
      <c r="E185" s="522"/>
      <c r="F185" s="522">
        <v>2763.78</v>
      </c>
      <c r="G185" s="333">
        <f t="shared" si="7"/>
        <v>8636.3699999999917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287</v>
      </c>
      <c r="B186" s="330" t="s">
        <v>287</v>
      </c>
      <c r="C186" s="298">
        <v>46253</v>
      </c>
      <c r="D186" s="299" t="s">
        <v>891</v>
      </c>
      <c r="E186" s="522">
        <v>219.38</v>
      </c>
      <c r="F186" s="522">
        <v>219.38</v>
      </c>
      <c r="G186" s="333">
        <f t="shared" si="7"/>
        <v>5872.5899999999911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294</v>
      </c>
      <c r="B187" s="330">
        <v>22</v>
      </c>
      <c r="C187" s="298">
        <v>46253</v>
      </c>
      <c r="D187" s="299" t="s">
        <v>923</v>
      </c>
      <c r="E187" s="522">
        <v>7.46</v>
      </c>
      <c r="F187" s="522"/>
      <c r="G187" s="333">
        <f t="shared" si="7"/>
        <v>5872.5899999999911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294</v>
      </c>
      <c r="B188" s="330">
        <v>22</v>
      </c>
      <c r="C188" s="298">
        <v>46253</v>
      </c>
      <c r="D188" s="299" t="s">
        <v>323</v>
      </c>
      <c r="E188" s="522">
        <v>23.42</v>
      </c>
      <c r="F188" s="522"/>
      <c r="G188" s="333">
        <f t="shared" ref="G188:G190" si="8">G189-E188+F188</f>
        <v>5880.0499999999911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8</v>
      </c>
      <c r="C189" s="298">
        <v>46252</v>
      </c>
      <c r="D189" s="299" t="s">
        <v>319</v>
      </c>
      <c r="E189" s="522">
        <v>13</v>
      </c>
      <c r="F189" s="522"/>
      <c r="G189" s="333">
        <f t="shared" si="8"/>
        <v>5903.4699999999912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294</v>
      </c>
      <c r="B190" s="330">
        <v>22</v>
      </c>
      <c r="C190" s="298">
        <v>46252</v>
      </c>
      <c r="D190" s="299" t="s">
        <v>930</v>
      </c>
      <c r="E190" s="522">
        <v>13.84</v>
      </c>
      <c r="F190" s="522"/>
      <c r="G190" s="333">
        <f t="shared" si="8"/>
        <v>5916.4699999999912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287</v>
      </c>
      <c r="B191" s="330" t="s">
        <v>287</v>
      </c>
      <c r="C191" s="298">
        <v>46252</v>
      </c>
      <c r="D191" s="299" t="s">
        <v>1020</v>
      </c>
      <c r="E191" s="522">
        <v>2518.46</v>
      </c>
      <c r="F191" s="522">
        <v>2518.46</v>
      </c>
      <c r="G191" s="333">
        <f t="shared" ref="G191:G253" si="9">G192-E191+F191</f>
        <v>5930.3099999999913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6</v>
      </c>
      <c r="C192" s="298">
        <v>46252</v>
      </c>
      <c r="D192" s="299" t="s">
        <v>322</v>
      </c>
      <c r="E192" s="522">
        <v>25</v>
      </c>
      <c r="F192" s="522"/>
      <c r="G192" s="333">
        <f t="shared" si="9"/>
        <v>5930.3099999999913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294</v>
      </c>
      <c r="B193" s="330">
        <v>21</v>
      </c>
      <c r="C193" s="298">
        <v>46251</v>
      </c>
      <c r="D193" s="299" t="s">
        <v>194</v>
      </c>
      <c r="E193" s="522">
        <v>81</v>
      </c>
      <c r="F193" s="522"/>
      <c r="G193" s="333">
        <f t="shared" si="9"/>
        <v>5955.3099999999913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294</v>
      </c>
      <c r="B194" s="330">
        <v>42</v>
      </c>
      <c r="C194" s="298">
        <v>46251</v>
      </c>
      <c r="D194" s="299" t="s">
        <v>333</v>
      </c>
      <c r="E194" s="522">
        <v>22.35</v>
      </c>
      <c r="F194" s="522"/>
      <c r="G194" s="333">
        <f t="shared" si="9"/>
        <v>6036.3099999999913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294</v>
      </c>
      <c r="B195" s="330">
        <v>43</v>
      </c>
      <c r="C195" s="298">
        <v>46251</v>
      </c>
      <c r="D195" s="299" t="s">
        <v>333</v>
      </c>
      <c r="E195" s="522">
        <v>22.35</v>
      </c>
      <c r="F195" s="522"/>
      <c r="G195" s="333">
        <f t="shared" si="9"/>
        <v>6058.6599999999917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1</v>
      </c>
      <c r="C196" s="298">
        <v>46251</v>
      </c>
      <c r="D196" s="299" t="s">
        <v>329</v>
      </c>
      <c r="E196" s="522">
        <v>120</v>
      </c>
      <c r="F196" s="522"/>
      <c r="G196" s="333">
        <f t="shared" si="9"/>
        <v>6081.009999999992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2</v>
      </c>
      <c r="C197" s="298">
        <v>46251</v>
      </c>
      <c r="D197" s="299" t="s">
        <v>332</v>
      </c>
      <c r="E197" s="522">
        <v>15.5</v>
      </c>
      <c r="F197" s="522"/>
      <c r="G197" s="333">
        <f t="shared" si="9"/>
        <v>6201.009999999992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6</v>
      </c>
      <c r="C198" s="298">
        <v>46251</v>
      </c>
      <c r="D198" s="299" t="s">
        <v>1003</v>
      </c>
      <c r="E198" s="522">
        <v>30</v>
      </c>
      <c r="F198" s="522"/>
      <c r="G198" s="333">
        <f t="shared" si="9"/>
        <v>6216.509999999992</v>
      </c>
      <c r="H198" s="334" t="s">
        <v>298</v>
      </c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294</v>
      </c>
      <c r="B199" s="330">
        <v>17</v>
      </c>
      <c r="C199" s="298">
        <v>46251</v>
      </c>
      <c r="D199" s="299" t="s">
        <v>188</v>
      </c>
      <c r="E199" s="522">
        <v>42.65</v>
      </c>
      <c r="F199" s="522"/>
      <c r="G199" s="333">
        <f t="shared" si="9"/>
        <v>6246.509999999992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294</v>
      </c>
      <c r="B200" s="330">
        <v>11</v>
      </c>
      <c r="C200" s="298">
        <v>46251</v>
      </c>
      <c r="D200" s="299" t="s">
        <v>178</v>
      </c>
      <c r="E200" s="522">
        <v>256.83999999999997</v>
      </c>
      <c r="F200" s="522"/>
      <c r="G200" s="333">
        <f t="shared" si="9"/>
        <v>6289.1599999999917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294</v>
      </c>
      <c r="B201" s="330">
        <v>23</v>
      </c>
      <c r="C201" s="298">
        <v>46251</v>
      </c>
      <c r="D201" s="299" t="s">
        <v>63</v>
      </c>
      <c r="E201" s="522">
        <v>529.46</v>
      </c>
      <c r="F201" s="522"/>
      <c r="G201" s="333">
        <f t="shared" si="9"/>
        <v>6545.9999999999918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1</v>
      </c>
      <c r="C202" s="298">
        <v>46250</v>
      </c>
      <c r="D202" s="299" t="s">
        <v>1021</v>
      </c>
      <c r="E202" s="522">
        <v>25.5</v>
      </c>
      <c r="F202" s="522"/>
      <c r="G202" s="333">
        <f t="shared" si="9"/>
        <v>7075.4599999999919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5</v>
      </c>
      <c r="C203" s="298">
        <v>46250</v>
      </c>
      <c r="D203" s="299" t="s">
        <v>340</v>
      </c>
      <c r="E203" s="522">
        <v>21.3</v>
      </c>
      <c r="F203" s="522"/>
      <c r="G203" s="333">
        <f t="shared" si="9"/>
        <v>7100.9599999999919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1</v>
      </c>
      <c r="C204" s="298">
        <v>46250</v>
      </c>
      <c r="D204" s="299" t="s">
        <v>1021</v>
      </c>
      <c r="E204" s="522">
        <v>28.1</v>
      </c>
      <c r="F204" s="522"/>
      <c r="G204" s="333">
        <f t="shared" si="9"/>
        <v>7122.259999999992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8</v>
      </c>
      <c r="C205" s="298">
        <v>46250</v>
      </c>
      <c r="D205" s="299" t="s">
        <v>319</v>
      </c>
      <c r="E205" s="522">
        <v>13.58</v>
      </c>
      <c r="F205" s="522"/>
      <c r="G205" s="333">
        <f t="shared" si="9"/>
        <v>7150.3599999999924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7</v>
      </c>
      <c r="C206" s="298">
        <v>46250</v>
      </c>
      <c r="D206" s="299" t="s">
        <v>300</v>
      </c>
      <c r="E206" s="522">
        <v>85.15</v>
      </c>
      <c r="F206" s="522"/>
      <c r="G206" s="333">
        <f t="shared" si="9"/>
        <v>7163.9399999999923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6</v>
      </c>
      <c r="C207" s="298">
        <v>46250</v>
      </c>
      <c r="D207" s="299" t="s">
        <v>300</v>
      </c>
      <c r="E207" s="522">
        <v>33</v>
      </c>
      <c r="F207" s="522"/>
      <c r="G207" s="333">
        <f t="shared" si="9"/>
        <v>7249.089999999992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1</v>
      </c>
      <c r="C208" s="298">
        <v>46249</v>
      </c>
      <c r="D208" s="299" t="s">
        <v>831</v>
      </c>
      <c r="E208" s="522">
        <v>72.239999999999995</v>
      </c>
      <c r="F208" s="522"/>
      <c r="G208" s="333">
        <f t="shared" si="9"/>
        <v>7282.089999999992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1</v>
      </c>
      <c r="C209" s="298">
        <v>46249</v>
      </c>
      <c r="D209" s="299" t="s">
        <v>428</v>
      </c>
      <c r="E209" s="522">
        <v>46</v>
      </c>
      <c r="F209" s="522"/>
      <c r="G209" s="333">
        <f t="shared" si="9"/>
        <v>7354.3299999999917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4</v>
      </c>
      <c r="C210" s="298">
        <v>46249</v>
      </c>
      <c r="D210" s="299" t="s">
        <v>329</v>
      </c>
      <c r="E210" s="522">
        <v>32.06</v>
      </c>
      <c r="F210" s="522"/>
      <c r="G210" s="333">
        <f t="shared" si="9"/>
        <v>7400.3299999999917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6</v>
      </c>
      <c r="C211" s="298">
        <v>46249</v>
      </c>
      <c r="D211" s="299" t="s">
        <v>300</v>
      </c>
      <c r="E211" s="522">
        <v>18.079999999999998</v>
      </c>
      <c r="F211" s="522"/>
      <c r="G211" s="333">
        <f t="shared" si="9"/>
        <v>7432.3899999999921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7</v>
      </c>
      <c r="C212" s="298">
        <v>46248</v>
      </c>
      <c r="D212" s="299" t="s">
        <v>1022</v>
      </c>
      <c r="E212" s="522">
        <v>37.26</v>
      </c>
      <c r="F212" s="522"/>
      <c r="G212" s="333">
        <f t="shared" si="9"/>
        <v>7450.4699999999921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7</v>
      </c>
      <c r="C213" s="298">
        <v>46248</v>
      </c>
      <c r="D213" s="299" t="s">
        <v>444</v>
      </c>
      <c r="E213" s="522">
        <v>151.94</v>
      </c>
      <c r="F213" s="522"/>
      <c r="G213" s="333">
        <f t="shared" si="9"/>
        <v>7487.7299999999923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291</v>
      </c>
      <c r="B214" s="330">
        <v>38</v>
      </c>
      <c r="C214" s="298">
        <v>46248</v>
      </c>
      <c r="D214" s="299" t="s">
        <v>293</v>
      </c>
      <c r="E214" s="522"/>
      <c r="F214" s="522">
        <v>4729.33</v>
      </c>
      <c r="G214" s="333">
        <f t="shared" si="9"/>
        <v>7639.6699999999919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8</v>
      </c>
      <c r="C215" s="298">
        <v>46247</v>
      </c>
      <c r="D215" s="299" t="s">
        <v>319</v>
      </c>
      <c r="E215" s="522">
        <v>237.21</v>
      </c>
      <c r="F215" s="522"/>
      <c r="G215" s="333">
        <f t="shared" si="9"/>
        <v>2910.339999999992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6</v>
      </c>
      <c r="C216" s="298">
        <v>46246</v>
      </c>
      <c r="D216" s="299" t="s">
        <v>412</v>
      </c>
      <c r="E216" s="522">
        <v>-3.54</v>
      </c>
      <c r="F216" s="522"/>
      <c r="G216" s="333">
        <f t="shared" si="9"/>
        <v>3147.549999999992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294</v>
      </c>
      <c r="B217" s="330">
        <v>19</v>
      </c>
      <c r="C217" s="298">
        <v>46246</v>
      </c>
      <c r="D217" s="299" t="s">
        <v>191</v>
      </c>
      <c r="E217" s="522">
        <v>200</v>
      </c>
      <c r="F217" s="522"/>
      <c r="G217" s="333">
        <f t="shared" si="9"/>
        <v>3144.009999999992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335</v>
      </c>
      <c r="B218" s="330" t="s">
        <v>335</v>
      </c>
      <c r="C218" s="298">
        <v>46246</v>
      </c>
      <c r="D218" s="299" t="s">
        <v>336</v>
      </c>
      <c r="E218" s="522">
        <v>63.55</v>
      </c>
      <c r="F218" s="522"/>
      <c r="G218" s="333">
        <f t="shared" si="9"/>
        <v>3344.009999999992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294</v>
      </c>
      <c r="B219" s="330">
        <v>15</v>
      </c>
      <c r="C219" s="298">
        <v>46246</v>
      </c>
      <c r="D219" s="299" t="s">
        <v>185</v>
      </c>
      <c r="E219" s="522">
        <v>64.28</v>
      </c>
      <c r="F219" s="522"/>
      <c r="G219" s="333">
        <f t="shared" si="9"/>
        <v>3407.5599999999922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294</v>
      </c>
      <c r="B220" s="330">
        <v>22</v>
      </c>
      <c r="C220" s="298">
        <v>46245</v>
      </c>
      <c r="D220" s="299" t="s">
        <v>352</v>
      </c>
      <c r="E220" s="522">
        <v>21.29</v>
      </c>
      <c r="F220" s="522"/>
      <c r="G220" s="333">
        <f t="shared" si="9"/>
        <v>3471.8399999999924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6</v>
      </c>
      <c r="C221" s="298">
        <v>46245</v>
      </c>
      <c r="D221" s="299" t="s">
        <v>427</v>
      </c>
      <c r="E221" s="522">
        <v>-130</v>
      </c>
      <c r="F221" s="522"/>
      <c r="G221" s="333">
        <f t="shared" si="9"/>
        <v>3493.1299999999924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291</v>
      </c>
      <c r="B222" s="330">
        <v>41</v>
      </c>
      <c r="C222" s="298">
        <v>46244</v>
      </c>
      <c r="D222" s="299" t="s">
        <v>1011</v>
      </c>
      <c r="E222" s="522"/>
      <c r="F222" s="522">
        <v>800</v>
      </c>
      <c r="G222" s="333">
        <f t="shared" si="9"/>
        <v>3363.1299999999924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294</v>
      </c>
      <c r="B223" s="330">
        <v>22</v>
      </c>
      <c r="C223" s="298">
        <v>46244</v>
      </c>
      <c r="D223" s="299" t="s">
        <v>979</v>
      </c>
      <c r="E223" s="522">
        <v>5.31</v>
      </c>
      <c r="F223" s="522"/>
      <c r="G223" s="333">
        <f t="shared" si="9"/>
        <v>2563.1299999999924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8</v>
      </c>
      <c r="C224" s="298">
        <v>46244</v>
      </c>
      <c r="D224" s="299" t="s">
        <v>319</v>
      </c>
      <c r="E224" s="522">
        <v>9.5</v>
      </c>
      <c r="F224" s="522"/>
      <c r="G224" s="333">
        <f t="shared" si="9"/>
        <v>2568.4399999999923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2</v>
      </c>
      <c r="C225" s="298">
        <v>46244</v>
      </c>
      <c r="D225" s="299" t="s">
        <v>334</v>
      </c>
      <c r="E225" s="522">
        <v>16.16</v>
      </c>
      <c r="F225" s="522"/>
      <c r="G225" s="333">
        <f t="shared" si="9"/>
        <v>2577.9399999999923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5</v>
      </c>
      <c r="C226" s="298">
        <v>46243</v>
      </c>
      <c r="D226" s="299" t="s">
        <v>854</v>
      </c>
      <c r="E226" s="522">
        <v>10.68</v>
      </c>
      <c r="F226" s="522"/>
      <c r="G226" s="333">
        <f t="shared" si="9"/>
        <v>2594.0999999999922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287</v>
      </c>
      <c r="B227" s="330" t="s">
        <v>287</v>
      </c>
      <c r="C227" s="298">
        <v>46243</v>
      </c>
      <c r="D227" s="299" t="s">
        <v>845</v>
      </c>
      <c r="E227" s="522">
        <v>116.04</v>
      </c>
      <c r="F227" s="522">
        <v>116.04</v>
      </c>
      <c r="G227" s="333">
        <f t="shared" si="9"/>
        <v>2604.779999999992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1</v>
      </c>
      <c r="C228" s="298">
        <v>46243</v>
      </c>
      <c r="D228" s="299" t="s">
        <v>306</v>
      </c>
      <c r="E228" s="522">
        <v>228.43</v>
      </c>
      <c r="F228" s="522"/>
      <c r="G228" s="333">
        <f t="shared" si="9"/>
        <v>2604.779999999992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4</v>
      </c>
      <c r="C229" s="298">
        <v>46242</v>
      </c>
      <c r="D229" s="299" t="s">
        <v>319</v>
      </c>
      <c r="E229" s="522">
        <v>39.92</v>
      </c>
      <c r="F229" s="522"/>
      <c r="G229" s="333">
        <f t="shared" si="9"/>
        <v>2833.2099999999919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4</v>
      </c>
      <c r="C230" s="298">
        <v>46242</v>
      </c>
      <c r="D230" s="299" t="s">
        <v>296</v>
      </c>
      <c r="E230" s="522">
        <v>73.16</v>
      </c>
      <c r="F230" s="522"/>
      <c r="G230" s="333">
        <f t="shared" si="9"/>
        <v>2873.1299999999919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1</v>
      </c>
      <c r="C231" s="298">
        <v>46242</v>
      </c>
      <c r="D231" s="299" t="s">
        <v>300</v>
      </c>
      <c r="E231" s="522">
        <v>28.7</v>
      </c>
      <c r="F231" s="522"/>
      <c r="G231" s="333">
        <f t="shared" si="9"/>
        <v>2946.2899999999918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2</v>
      </c>
      <c r="C232" s="298">
        <v>46242</v>
      </c>
      <c r="D232" s="299" t="s">
        <v>345</v>
      </c>
      <c r="E232" s="522">
        <v>121.55</v>
      </c>
      <c r="F232" s="522"/>
      <c r="G232" s="333">
        <f t="shared" si="9"/>
        <v>2974.9899999999916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8</v>
      </c>
      <c r="C233" s="298">
        <v>46242</v>
      </c>
      <c r="D233" s="299" t="s">
        <v>1016</v>
      </c>
      <c r="E233" s="522">
        <v>25</v>
      </c>
      <c r="F233" s="522"/>
      <c r="G233" s="333">
        <f t="shared" si="9"/>
        <v>3096.5399999999918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2</v>
      </c>
      <c r="C234" s="298">
        <v>46242</v>
      </c>
      <c r="D234" s="299" t="s">
        <v>353</v>
      </c>
      <c r="E234" s="522">
        <v>21.99</v>
      </c>
      <c r="F234" s="522"/>
      <c r="G234" s="333">
        <f t="shared" si="9"/>
        <v>3121.5399999999918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5</v>
      </c>
      <c r="C235" s="298">
        <v>46242</v>
      </c>
      <c r="D235" s="299" t="s">
        <v>1019</v>
      </c>
      <c r="E235" s="522">
        <v>60</v>
      </c>
      <c r="F235" s="522"/>
      <c r="G235" s="333">
        <f t="shared" si="9"/>
        <v>3143.5299999999916</v>
      </c>
      <c r="H235" s="334" t="s">
        <v>298</v>
      </c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8</v>
      </c>
      <c r="C236" s="298">
        <v>46241</v>
      </c>
      <c r="D236" s="299" t="s">
        <v>319</v>
      </c>
      <c r="E236" s="522">
        <v>19.690000000000001</v>
      </c>
      <c r="F236" s="522"/>
      <c r="G236" s="333">
        <f t="shared" si="9"/>
        <v>3203.5299999999916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2</v>
      </c>
      <c r="C237" s="298">
        <v>46241</v>
      </c>
      <c r="D237" s="299" t="s">
        <v>296</v>
      </c>
      <c r="E237" s="522">
        <v>8.93</v>
      </c>
      <c r="F237" s="522"/>
      <c r="G237" s="333">
        <f t="shared" si="9"/>
        <v>3223.2199999999916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6</v>
      </c>
      <c r="C238" s="298">
        <v>46241</v>
      </c>
      <c r="D238" s="299" t="s">
        <v>320</v>
      </c>
      <c r="E238" s="522">
        <v>178.24</v>
      </c>
      <c r="F238" s="522"/>
      <c r="G238" s="333">
        <f t="shared" si="9"/>
        <v>3232.1499999999915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2</v>
      </c>
      <c r="C239" s="298">
        <v>46241</v>
      </c>
      <c r="D239" s="299" t="s">
        <v>404</v>
      </c>
      <c r="E239" s="522">
        <v>107.68</v>
      </c>
      <c r="F239" s="522"/>
      <c r="G239" s="333">
        <f t="shared" si="9"/>
        <v>3410.3899999999917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335</v>
      </c>
      <c r="B240" s="330" t="s">
        <v>335</v>
      </c>
      <c r="C240" s="298">
        <v>46241</v>
      </c>
      <c r="D240" s="299" t="s">
        <v>447</v>
      </c>
      <c r="E240" s="522">
        <v>83.63</v>
      </c>
      <c r="F240" s="522"/>
      <c r="G240" s="333">
        <f t="shared" si="9"/>
        <v>3518.0699999999915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294</v>
      </c>
      <c r="B241" s="330">
        <v>9</v>
      </c>
      <c r="C241" s="298">
        <v>46241</v>
      </c>
      <c r="D241" s="299" t="s">
        <v>58</v>
      </c>
      <c r="E241" s="522">
        <v>1231.68</v>
      </c>
      <c r="F241" s="522"/>
      <c r="G241" s="333">
        <f t="shared" si="9"/>
        <v>3601.6999999999916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2</v>
      </c>
      <c r="C242" s="298">
        <v>46240</v>
      </c>
      <c r="D242" s="299" t="s">
        <v>1017</v>
      </c>
      <c r="E242" s="522">
        <v>33.700000000000003</v>
      </c>
      <c r="F242" s="522"/>
      <c r="G242" s="333">
        <f t="shared" si="9"/>
        <v>4833.3799999999919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8</v>
      </c>
      <c r="C243" s="298">
        <v>46240</v>
      </c>
      <c r="D243" s="299" t="s">
        <v>347</v>
      </c>
      <c r="E243" s="522">
        <v>23.33</v>
      </c>
      <c r="F243" s="522"/>
      <c r="G243" s="333">
        <f t="shared" si="9"/>
        <v>4867.0799999999917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294</v>
      </c>
      <c r="B244" s="330">
        <v>14</v>
      </c>
      <c r="C244" s="298">
        <v>46240</v>
      </c>
      <c r="D244" s="299" t="s">
        <v>958</v>
      </c>
      <c r="E244" s="522">
        <v>66.67</v>
      </c>
      <c r="F244" s="522"/>
      <c r="G244" s="333">
        <f t="shared" si="9"/>
        <v>4890.4099999999917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6</v>
      </c>
      <c r="C245" s="298">
        <v>46240</v>
      </c>
      <c r="D245" s="299" t="s">
        <v>344</v>
      </c>
      <c r="E245" s="522">
        <v>75</v>
      </c>
      <c r="F245" s="522"/>
      <c r="G245" s="333">
        <f t="shared" si="9"/>
        <v>4957.0799999999917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294</v>
      </c>
      <c r="B246" s="330">
        <v>13</v>
      </c>
      <c r="C246" s="298">
        <v>46240</v>
      </c>
      <c r="D246" s="299" t="s">
        <v>182</v>
      </c>
      <c r="E246" s="522">
        <v>331.81</v>
      </c>
      <c r="F246" s="522"/>
      <c r="G246" s="333">
        <f t="shared" si="9"/>
        <v>5032.0799999999917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291</v>
      </c>
      <c r="B247" s="330">
        <v>39</v>
      </c>
      <c r="C247" s="298">
        <v>46240</v>
      </c>
      <c r="D247" s="299" t="s">
        <v>292</v>
      </c>
      <c r="E247" s="522"/>
      <c r="F247" s="522">
        <v>2763.78</v>
      </c>
      <c r="G247" s="333">
        <f t="shared" si="9"/>
        <v>5363.8899999999921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2</v>
      </c>
      <c r="C248" s="298">
        <v>46239</v>
      </c>
      <c r="D248" s="299" t="s">
        <v>353</v>
      </c>
      <c r="E248" s="522">
        <v>36.549999999999997</v>
      </c>
      <c r="F248" s="522"/>
      <c r="G248" s="333">
        <f t="shared" si="9"/>
        <v>2600.1099999999915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4</v>
      </c>
      <c r="C249" s="298">
        <v>46239</v>
      </c>
      <c r="D249" s="299" t="s">
        <v>310</v>
      </c>
      <c r="E249" s="522">
        <v>40.76</v>
      </c>
      <c r="F249" s="522"/>
      <c r="G249" s="333">
        <f t="shared" si="9"/>
        <v>2636.6599999999917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3</v>
      </c>
      <c r="C250" s="298">
        <v>46239</v>
      </c>
      <c r="D250" s="299" t="s">
        <v>310</v>
      </c>
      <c r="E250" s="522">
        <v>5.86</v>
      </c>
      <c r="F250" s="522"/>
      <c r="G250" s="333">
        <f t="shared" si="9"/>
        <v>2677.4199999999919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8</v>
      </c>
      <c r="C251" s="298">
        <v>46239</v>
      </c>
      <c r="D251" s="299" t="s">
        <v>296</v>
      </c>
      <c r="E251" s="522">
        <v>63.22</v>
      </c>
      <c r="F251" s="522"/>
      <c r="G251" s="333">
        <f t="shared" si="9"/>
        <v>2683.279999999992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8</v>
      </c>
      <c r="C252" s="298">
        <v>46239</v>
      </c>
      <c r="D252" s="299" t="s">
        <v>1012</v>
      </c>
      <c r="E252" s="522">
        <v>49.41</v>
      </c>
      <c r="F252" s="522"/>
      <c r="G252" s="333">
        <f t="shared" si="9"/>
        <v>2746.4999999999918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5</v>
      </c>
      <c r="C253" s="298">
        <v>46239</v>
      </c>
      <c r="D253" s="299" t="s">
        <v>1013</v>
      </c>
      <c r="E253" s="522">
        <v>-60</v>
      </c>
      <c r="F253" s="522"/>
      <c r="G253" s="333">
        <f t="shared" si="9"/>
        <v>2795.9099999999917</v>
      </c>
      <c r="H253" s="334" t="s">
        <v>298</v>
      </c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5</v>
      </c>
      <c r="C254" s="298">
        <v>46239</v>
      </c>
      <c r="D254" s="299" t="s">
        <v>1013</v>
      </c>
      <c r="E254" s="522">
        <v>263.89</v>
      </c>
      <c r="F254" s="522"/>
      <c r="G254" s="333">
        <f t="shared" ref="G254:G284" si="10">G255-E254+F254</f>
        <v>2735.9099999999917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5</v>
      </c>
      <c r="C255" s="298">
        <v>46239</v>
      </c>
      <c r="D255" s="299" t="s">
        <v>1014</v>
      </c>
      <c r="E255" s="522">
        <v>25</v>
      </c>
      <c r="F255" s="522"/>
      <c r="G255" s="333">
        <f t="shared" si="10"/>
        <v>2999.7999999999915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8</v>
      </c>
      <c r="C256" s="298">
        <v>46239</v>
      </c>
      <c r="D256" s="299" t="s">
        <v>1015</v>
      </c>
      <c r="E256" s="522">
        <v>36.81</v>
      </c>
      <c r="F256" s="522"/>
      <c r="G256" s="333">
        <f t="shared" si="10"/>
        <v>3024.7999999999915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291</v>
      </c>
      <c r="B257" s="330">
        <v>40</v>
      </c>
      <c r="C257" s="298">
        <v>46239</v>
      </c>
      <c r="D257" s="299" t="s">
        <v>316</v>
      </c>
      <c r="E257" s="522"/>
      <c r="F257" s="522">
        <v>837.18</v>
      </c>
      <c r="G257" s="333">
        <f t="shared" si="10"/>
        <v>3061.6099999999915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6</v>
      </c>
      <c r="C258" s="298">
        <v>46238</v>
      </c>
      <c r="D258" s="299" t="s">
        <v>1010</v>
      </c>
      <c r="E258" s="522">
        <v>10</v>
      </c>
      <c r="F258" s="522"/>
      <c r="G258" s="333">
        <f t="shared" si="10"/>
        <v>2224.4299999999917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294</v>
      </c>
      <c r="B259" s="330">
        <v>17</v>
      </c>
      <c r="C259" s="298">
        <v>46238</v>
      </c>
      <c r="D259" s="299" t="s">
        <v>370</v>
      </c>
      <c r="E259" s="522">
        <v>99</v>
      </c>
      <c r="F259" s="522"/>
      <c r="G259" s="333">
        <f t="shared" si="10"/>
        <v>2234.4299999999917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294</v>
      </c>
      <c r="B260" s="330">
        <v>14</v>
      </c>
      <c r="C260" s="298">
        <v>46238</v>
      </c>
      <c r="D260" s="299" t="s">
        <v>367</v>
      </c>
      <c r="E260" s="522">
        <v>70.25</v>
      </c>
      <c r="F260" s="522"/>
      <c r="G260" s="333">
        <f t="shared" si="10"/>
        <v>2333.4299999999917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284</v>
      </c>
      <c r="B261" s="330">
        <v>37</v>
      </c>
      <c r="C261" s="298">
        <v>46238</v>
      </c>
      <c r="D261" s="299" t="s">
        <v>374</v>
      </c>
      <c r="E261" s="522">
        <v>50</v>
      </c>
      <c r="F261" s="522"/>
      <c r="G261" s="333">
        <f t="shared" si="10"/>
        <v>2403.6799999999917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4</v>
      </c>
      <c r="C262" s="298">
        <v>46237</v>
      </c>
      <c r="D262" s="299" t="s">
        <v>296</v>
      </c>
      <c r="E262" s="522">
        <v>41.93</v>
      </c>
      <c r="F262" s="522"/>
      <c r="G262" s="333">
        <f t="shared" si="10"/>
        <v>2453.6799999999917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2</v>
      </c>
      <c r="C263" s="298">
        <v>46237</v>
      </c>
      <c r="D263" s="299" t="s">
        <v>334</v>
      </c>
      <c r="E263" s="522">
        <v>15.09</v>
      </c>
      <c r="F263" s="522"/>
      <c r="G263" s="333">
        <f t="shared" si="10"/>
        <v>2495.6099999999915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294</v>
      </c>
      <c r="B264" s="330">
        <v>22</v>
      </c>
      <c r="C264" s="298">
        <v>46237</v>
      </c>
      <c r="D264" s="299" t="s">
        <v>953</v>
      </c>
      <c r="E264" s="522">
        <v>12.77</v>
      </c>
      <c r="F264" s="522"/>
      <c r="G264" s="333">
        <f t="shared" si="10"/>
        <v>2510.6999999999916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1</v>
      </c>
      <c r="C265" s="298">
        <v>46236</v>
      </c>
      <c r="D265" s="299" t="s">
        <v>306</v>
      </c>
      <c r="E265" s="522">
        <v>132.79</v>
      </c>
      <c r="F265" s="522"/>
      <c r="G265" s="333">
        <f t="shared" si="10"/>
        <v>2523.4699999999916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2</v>
      </c>
      <c r="C266" s="298">
        <v>46236</v>
      </c>
      <c r="D266" s="299" t="s">
        <v>358</v>
      </c>
      <c r="E266" s="522">
        <v>10.25</v>
      </c>
      <c r="F266" s="522"/>
      <c r="G266" s="333">
        <f t="shared" si="10"/>
        <v>2656.2599999999916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6</v>
      </c>
      <c r="C267" s="298">
        <v>46236</v>
      </c>
      <c r="D267" s="299" t="s">
        <v>300</v>
      </c>
      <c r="E267" s="522">
        <v>24.48</v>
      </c>
      <c r="F267" s="522"/>
      <c r="G267" s="333">
        <f t="shared" si="10"/>
        <v>2666.5099999999916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4</v>
      </c>
      <c r="C268" s="298">
        <v>46236</v>
      </c>
      <c r="D268" s="299" t="s">
        <v>455</v>
      </c>
      <c r="E268" s="522">
        <v>40.21</v>
      </c>
      <c r="F268" s="522"/>
      <c r="G268" s="333">
        <f t="shared" si="10"/>
        <v>2690.9899999999916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8</v>
      </c>
      <c r="C269" s="298">
        <v>46235</v>
      </c>
      <c r="D269" s="299" t="s">
        <v>1008</v>
      </c>
      <c r="E269" s="522">
        <v>22.12</v>
      </c>
      <c r="F269" s="522"/>
      <c r="G269" s="333">
        <f t="shared" si="10"/>
        <v>2731.1999999999916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5</v>
      </c>
      <c r="C270" s="298">
        <v>46235</v>
      </c>
      <c r="D270" s="299" t="s">
        <v>1009</v>
      </c>
      <c r="E270" s="522">
        <v>40</v>
      </c>
      <c r="F270" s="522"/>
      <c r="G270" s="333">
        <f t="shared" si="10"/>
        <v>2753.3199999999915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8</v>
      </c>
      <c r="C271" s="298">
        <v>46235</v>
      </c>
      <c r="D271" s="299" t="s">
        <v>319</v>
      </c>
      <c r="E271" s="522">
        <v>8.86</v>
      </c>
      <c r="F271" s="522"/>
      <c r="G271" s="333">
        <f t="shared" si="10"/>
        <v>2793.3199999999915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5</v>
      </c>
      <c r="C272" s="298">
        <v>46235</v>
      </c>
      <c r="D272" s="299" t="s">
        <v>484</v>
      </c>
      <c r="E272" s="522">
        <v>52.06</v>
      </c>
      <c r="F272" s="522"/>
      <c r="G272" s="333">
        <f t="shared" si="10"/>
        <v>2802.1799999999917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6</v>
      </c>
      <c r="C273" s="298">
        <v>46235</v>
      </c>
      <c r="D273" s="299" t="s">
        <v>484</v>
      </c>
      <c r="E273" s="522">
        <v>52.06</v>
      </c>
      <c r="F273" s="522"/>
      <c r="G273" s="333">
        <f t="shared" si="10"/>
        <v>2854.2399999999916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294</v>
      </c>
      <c r="B274" s="330">
        <v>22</v>
      </c>
      <c r="C274" s="298">
        <v>46235</v>
      </c>
      <c r="D274" s="299" t="s">
        <v>375</v>
      </c>
      <c r="E274" s="522">
        <v>6.37</v>
      </c>
      <c r="F274" s="522"/>
      <c r="G274" s="333">
        <f t="shared" si="10"/>
        <v>2906.2999999999915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287</v>
      </c>
      <c r="B275" s="330" t="s">
        <v>287</v>
      </c>
      <c r="C275" s="298">
        <v>46235</v>
      </c>
      <c r="D275" s="299" t="s">
        <v>1007</v>
      </c>
      <c r="E275" s="522">
        <v>121.4</v>
      </c>
      <c r="F275" s="522">
        <v>121.4</v>
      </c>
      <c r="G275" s="333">
        <f t="shared" si="10"/>
        <v>2912.6699999999914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6</v>
      </c>
      <c r="C276" s="298">
        <v>46235</v>
      </c>
      <c r="D276" s="299" t="s">
        <v>1018</v>
      </c>
      <c r="E276" s="522">
        <v>-25.39</v>
      </c>
      <c r="F276" s="522"/>
      <c r="G276" s="333">
        <f t="shared" si="10"/>
        <v>2912.6699999999914</v>
      </c>
      <c r="H276" s="334" t="s">
        <v>298</v>
      </c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287</v>
      </c>
      <c r="B277" s="330" t="s">
        <v>287</v>
      </c>
      <c r="C277" s="298">
        <v>46235</v>
      </c>
      <c r="D277" s="299" t="s">
        <v>986</v>
      </c>
      <c r="E277" s="522"/>
      <c r="F277" s="522">
        <v>174.61</v>
      </c>
      <c r="G277" s="333">
        <f t="shared" si="10"/>
        <v>2887.2799999999916</v>
      </c>
      <c r="H277" s="334" t="s">
        <v>298</v>
      </c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287</v>
      </c>
      <c r="B278" s="330" t="s">
        <v>287</v>
      </c>
      <c r="C278" s="298">
        <v>46235</v>
      </c>
      <c r="D278" s="299" t="s">
        <v>986</v>
      </c>
      <c r="E278" s="522">
        <v>174.61</v>
      </c>
      <c r="F278" s="522"/>
      <c r="G278" s="333">
        <f t="shared" si="10"/>
        <v>2712.6699999999914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284</v>
      </c>
      <c r="B279" s="330">
        <v>37</v>
      </c>
      <c r="C279" s="298">
        <v>46234</v>
      </c>
      <c r="D279" s="299" t="s">
        <v>1004</v>
      </c>
      <c r="E279" s="522">
        <v>8746.27</v>
      </c>
      <c r="F279" s="522"/>
      <c r="G279" s="333">
        <f t="shared" si="10"/>
        <v>2887.2799999999916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286</v>
      </c>
      <c r="B280" s="330">
        <v>25</v>
      </c>
      <c r="C280" s="298">
        <v>46234</v>
      </c>
      <c r="D280" s="298" t="s">
        <v>204</v>
      </c>
      <c r="E280" s="331">
        <v>350</v>
      </c>
      <c r="F280" s="522"/>
      <c r="G280" s="333">
        <f t="shared" si="10"/>
        <v>11633.549999999992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286</v>
      </c>
      <c r="B281" s="330">
        <v>26</v>
      </c>
      <c r="C281" s="298">
        <v>46234</v>
      </c>
      <c r="D281" s="298" t="s">
        <v>205</v>
      </c>
      <c r="E281" s="331">
        <v>320</v>
      </c>
      <c r="F281" s="522"/>
      <c r="G281" s="333">
        <f t="shared" si="10"/>
        <v>11983.549999999992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286</v>
      </c>
      <c r="B282" s="330">
        <v>27</v>
      </c>
      <c r="C282" s="298">
        <v>46234</v>
      </c>
      <c r="D282" s="298" t="s">
        <v>206</v>
      </c>
      <c r="E282" s="331">
        <v>25</v>
      </c>
      <c r="F282" s="522"/>
      <c r="G282" s="333">
        <f t="shared" si="10"/>
        <v>12303.549999999992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286</v>
      </c>
      <c r="B283" s="330">
        <v>28</v>
      </c>
      <c r="C283" s="298">
        <v>46234</v>
      </c>
      <c r="D283" s="298" t="s">
        <v>207</v>
      </c>
      <c r="E283" s="331">
        <v>25</v>
      </c>
      <c r="F283" s="522"/>
      <c r="G283" s="333">
        <f t="shared" si="10"/>
        <v>12328.549999999992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286</v>
      </c>
      <c r="B284" s="330">
        <v>29</v>
      </c>
      <c r="C284" s="298">
        <v>46234</v>
      </c>
      <c r="D284" s="298" t="s">
        <v>208</v>
      </c>
      <c r="E284" s="331">
        <v>45</v>
      </c>
      <c r="F284" s="522"/>
      <c r="G284" s="333">
        <f t="shared" si="10"/>
        <v>12353.549999999992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286</v>
      </c>
      <c r="B285" s="330">
        <v>30</v>
      </c>
      <c r="C285" s="298">
        <v>46234</v>
      </c>
      <c r="D285" s="298" t="s">
        <v>209</v>
      </c>
      <c r="E285" s="331">
        <v>400</v>
      </c>
      <c r="F285" s="522"/>
      <c r="G285" s="333">
        <f t="shared" ref="G285:G307" si="11">G286-E285+F285</f>
        <v>12398.549999999992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286</v>
      </c>
      <c r="B286" s="330">
        <v>31</v>
      </c>
      <c r="C286" s="298">
        <v>46234</v>
      </c>
      <c r="D286" s="298" t="s">
        <v>210</v>
      </c>
      <c r="E286" s="331">
        <v>375</v>
      </c>
      <c r="F286" s="522"/>
      <c r="G286" s="333">
        <f t="shared" si="11"/>
        <v>12798.549999999992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286</v>
      </c>
      <c r="B287" s="330">
        <v>32</v>
      </c>
      <c r="C287" s="298">
        <v>46234</v>
      </c>
      <c r="D287" s="298" t="s">
        <v>211</v>
      </c>
      <c r="E287" s="331">
        <v>100</v>
      </c>
      <c r="F287" s="522"/>
      <c r="G287" s="333">
        <f t="shared" si="11"/>
        <v>13173.549999999992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286</v>
      </c>
      <c r="B288" s="330">
        <v>33</v>
      </c>
      <c r="C288" s="298">
        <v>46234</v>
      </c>
      <c r="D288" s="298" t="s">
        <v>212</v>
      </c>
      <c r="E288" s="331">
        <v>85</v>
      </c>
      <c r="F288" s="522"/>
      <c r="G288" s="333">
        <f t="shared" si="11"/>
        <v>13273.549999999992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286</v>
      </c>
      <c r="B289" s="330">
        <v>34</v>
      </c>
      <c r="C289" s="298">
        <v>46234</v>
      </c>
      <c r="D289" s="298" t="s">
        <v>213</v>
      </c>
      <c r="E289" s="331">
        <v>230</v>
      </c>
      <c r="F289" s="522"/>
      <c r="G289" s="333">
        <f t="shared" si="11"/>
        <v>13358.549999999992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286</v>
      </c>
      <c r="B290" s="330">
        <v>35</v>
      </c>
      <c r="C290" s="298">
        <v>46234</v>
      </c>
      <c r="D290" s="298" t="s">
        <v>214</v>
      </c>
      <c r="E290" s="331">
        <v>45</v>
      </c>
      <c r="F290" s="522"/>
      <c r="G290" s="333">
        <f t="shared" si="11"/>
        <v>13588.549999999992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291</v>
      </c>
      <c r="B291" s="330">
        <v>38</v>
      </c>
      <c r="C291" s="298">
        <v>46234</v>
      </c>
      <c r="D291" s="299" t="s">
        <v>293</v>
      </c>
      <c r="E291" s="522"/>
      <c r="F291" s="522">
        <v>4720.8599999999997</v>
      </c>
      <c r="G291" s="333">
        <f t="shared" si="11"/>
        <v>13633.549999999992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294</v>
      </c>
      <c r="B292" s="330">
        <v>10</v>
      </c>
      <c r="C292" s="298">
        <v>46234</v>
      </c>
      <c r="D292" s="299" t="s">
        <v>176</v>
      </c>
      <c r="E292" s="522">
        <v>17.899999999999999</v>
      </c>
      <c r="F292" s="522"/>
      <c r="G292" s="333">
        <f t="shared" si="11"/>
        <v>8912.6899999999932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5</v>
      </c>
      <c r="C293" s="298">
        <v>46233</v>
      </c>
      <c r="D293" s="299" t="s">
        <v>484</v>
      </c>
      <c r="E293" s="522">
        <v>20.59</v>
      </c>
      <c r="F293" s="522"/>
      <c r="G293" s="333">
        <f t="shared" si="11"/>
        <v>8930.5899999999929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2</v>
      </c>
      <c r="C294" s="298">
        <v>46233</v>
      </c>
      <c r="D294" s="299" t="s">
        <v>386</v>
      </c>
      <c r="E294" s="522">
        <v>23.87</v>
      </c>
      <c r="F294" s="522"/>
      <c r="G294" s="333">
        <f t="shared" si="11"/>
        <v>8951.179999999993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6</v>
      </c>
      <c r="C295" s="298">
        <v>46233</v>
      </c>
      <c r="D295" s="299" t="s">
        <v>1003</v>
      </c>
      <c r="E295" s="522">
        <v>-100</v>
      </c>
      <c r="F295" s="522"/>
      <c r="G295" s="333">
        <f t="shared" si="11"/>
        <v>8975.0499999999938</v>
      </c>
      <c r="H295" s="334" t="s">
        <v>298</v>
      </c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6</v>
      </c>
      <c r="C296" s="298">
        <v>46233</v>
      </c>
      <c r="D296" s="299" t="s">
        <v>1000</v>
      </c>
      <c r="E296" s="522">
        <v>-100</v>
      </c>
      <c r="F296" s="522"/>
      <c r="G296" s="333">
        <f t="shared" si="11"/>
        <v>8875.0499999999938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2</v>
      </c>
      <c r="C297" s="298">
        <v>46233</v>
      </c>
      <c r="D297" s="299" t="s">
        <v>1006</v>
      </c>
      <c r="E297" s="522">
        <v>16</v>
      </c>
      <c r="F297" s="522"/>
      <c r="G297" s="333">
        <f t="shared" si="11"/>
        <v>8775.0499999999938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2</v>
      </c>
      <c r="C298" s="298">
        <v>46232</v>
      </c>
      <c r="D298" s="299" t="s">
        <v>308</v>
      </c>
      <c r="E298" s="522">
        <v>60.77</v>
      </c>
      <c r="F298" s="522"/>
      <c r="G298" s="333">
        <f t="shared" si="11"/>
        <v>8791.0499999999938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294</v>
      </c>
      <c r="B299" s="330">
        <v>21</v>
      </c>
      <c r="C299" s="298">
        <v>46232</v>
      </c>
      <c r="D299" s="299" t="s">
        <v>194</v>
      </c>
      <c r="E299" s="522">
        <v>31.47</v>
      </c>
      <c r="F299" s="522"/>
      <c r="G299" s="333">
        <f t="shared" si="11"/>
        <v>8851.8199999999943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294</v>
      </c>
      <c r="B300" s="330">
        <v>21</v>
      </c>
      <c r="C300" s="298">
        <v>46232</v>
      </c>
      <c r="D300" s="299" t="s">
        <v>194</v>
      </c>
      <c r="E300" s="522">
        <v>16.2</v>
      </c>
      <c r="F300" s="522"/>
      <c r="G300" s="333">
        <f t="shared" si="11"/>
        <v>8883.2899999999936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2</v>
      </c>
      <c r="C301" s="298">
        <v>46232</v>
      </c>
      <c r="D301" s="299" t="s">
        <v>346</v>
      </c>
      <c r="E301" s="522">
        <v>11.43</v>
      </c>
      <c r="F301" s="522"/>
      <c r="G301" s="333">
        <f t="shared" si="11"/>
        <v>8899.4899999999943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2</v>
      </c>
      <c r="C302" s="298">
        <v>46232</v>
      </c>
      <c r="D302" s="299" t="s">
        <v>358</v>
      </c>
      <c r="E302" s="522">
        <v>9.9700000000000006</v>
      </c>
      <c r="F302" s="522"/>
      <c r="G302" s="333">
        <f t="shared" si="11"/>
        <v>8910.9199999999946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5</v>
      </c>
      <c r="C303" s="298">
        <v>46232</v>
      </c>
      <c r="D303" s="299" t="s">
        <v>484</v>
      </c>
      <c r="E303" s="522">
        <v>82.36</v>
      </c>
      <c r="F303" s="522"/>
      <c r="G303" s="333">
        <f t="shared" si="11"/>
        <v>8920.889999999994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294</v>
      </c>
      <c r="B304" s="330">
        <v>24</v>
      </c>
      <c r="C304" s="298">
        <v>46232</v>
      </c>
      <c r="D304" s="299" t="s">
        <v>860</v>
      </c>
      <c r="E304" s="522">
        <v>92.25</v>
      </c>
      <c r="F304" s="522"/>
      <c r="G304" s="333">
        <f t="shared" si="11"/>
        <v>9003.2499999999945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4</v>
      </c>
      <c r="C305" s="298">
        <v>46232</v>
      </c>
      <c r="D305" s="299" t="s">
        <v>296</v>
      </c>
      <c r="E305" s="522">
        <v>39.5</v>
      </c>
      <c r="F305" s="522"/>
      <c r="G305" s="333">
        <f t="shared" si="11"/>
        <v>9095.4999999999945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2</v>
      </c>
      <c r="C306" s="298">
        <v>46232</v>
      </c>
      <c r="D306" s="299" t="s">
        <v>296</v>
      </c>
      <c r="E306" s="522">
        <v>15.1</v>
      </c>
      <c r="F306" s="522"/>
      <c r="G306" s="333">
        <f t="shared" si="11"/>
        <v>9134.9999999999945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2</v>
      </c>
      <c r="C307" s="298">
        <v>46232</v>
      </c>
      <c r="D307" s="299" t="s">
        <v>334</v>
      </c>
      <c r="E307" s="522">
        <v>17.68</v>
      </c>
      <c r="F307" s="522"/>
      <c r="G307" s="333">
        <f t="shared" si="11"/>
        <v>9150.0999999999949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5</v>
      </c>
      <c r="C308" s="298">
        <v>46232</v>
      </c>
      <c r="D308" s="299" t="s">
        <v>988</v>
      </c>
      <c r="E308" s="522">
        <v>-205</v>
      </c>
      <c r="F308" s="522"/>
      <c r="G308" s="333">
        <f t="shared" ref="G308:G370" si="12">G309-E308+F308</f>
        <v>9167.7799999999952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294</v>
      </c>
      <c r="B309" s="330">
        <v>20</v>
      </c>
      <c r="C309" s="298">
        <v>46232</v>
      </c>
      <c r="D309" s="299" t="s">
        <v>193</v>
      </c>
      <c r="E309" s="522">
        <v>600</v>
      </c>
      <c r="F309" s="522"/>
      <c r="G309" s="333">
        <f t="shared" si="12"/>
        <v>8962.7799999999952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287</v>
      </c>
      <c r="B310" s="330" t="s">
        <v>287</v>
      </c>
      <c r="C310" s="298">
        <v>46231</v>
      </c>
      <c r="D310" s="299" t="s">
        <v>525</v>
      </c>
      <c r="E310" s="522">
        <v>1171.3800000000001</v>
      </c>
      <c r="F310" s="522">
        <v>1171.3800000000001</v>
      </c>
      <c r="G310" s="333">
        <f t="shared" si="12"/>
        <v>9562.7799999999952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2</v>
      </c>
      <c r="C311" s="298">
        <v>46231</v>
      </c>
      <c r="D311" s="299" t="s">
        <v>334</v>
      </c>
      <c r="E311" s="522">
        <v>11.58</v>
      </c>
      <c r="F311" s="522"/>
      <c r="G311" s="333">
        <f t="shared" si="12"/>
        <v>9562.7799999999934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294</v>
      </c>
      <c r="B312" s="330">
        <v>42</v>
      </c>
      <c r="C312" s="298">
        <v>46231</v>
      </c>
      <c r="D312" s="299" t="s">
        <v>200</v>
      </c>
      <c r="E312" s="522">
        <v>59</v>
      </c>
      <c r="F312" s="522"/>
      <c r="G312" s="333">
        <f t="shared" si="12"/>
        <v>9574.3599999999933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294</v>
      </c>
      <c r="B313" s="330">
        <v>43</v>
      </c>
      <c r="C313" s="298">
        <v>46231</v>
      </c>
      <c r="D313" s="299" t="s">
        <v>201</v>
      </c>
      <c r="E313" s="522">
        <v>50.92</v>
      </c>
      <c r="F313" s="522"/>
      <c r="G313" s="333">
        <f t="shared" si="12"/>
        <v>9633.3599999999933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8</v>
      </c>
      <c r="C314" s="298">
        <v>46231</v>
      </c>
      <c r="D314" s="299" t="s">
        <v>308</v>
      </c>
      <c r="E314" s="522">
        <v>71.75</v>
      </c>
      <c r="F314" s="522"/>
      <c r="G314" s="333">
        <f t="shared" si="12"/>
        <v>9684.2799999999934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6</v>
      </c>
      <c r="C315" s="298">
        <v>46230</v>
      </c>
      <c r="D315" s="299" t="s">
        <v>999</v>
      </c>
      <c r="E315" s="522">
        <v>49.2</v>
      </c>
      <c r="F315" s="522"/>
      <c r="G315" s="333">
        <f t="shared" si="12"/>
        <v>9756.0299999999934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2</v>
      </c>
      <c r="C316" s="298">
        <v>46230</v>
      </c>
      <c r="D316" s="299" t="s">
        <v>353</v>
      </c>
      <c r="E316" s="522">
        <v>20.98</v>
      </c>
      <c r="F316" s="522"/>
      <c r="G316" s="333">
        <f t="shared" si="12"/>
        <v>9805.2299999999941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6</v>
      </c>
      <c r="C317" s="298">
        <v>46230</v>
      </c>
      <c r="D317" s="299" t="s">
        <v>300</v>
      </c>
      <c r="E317" s="522">
        <v>19.16</v>
      </c>
      <c r="F317" s="522"/>
      <c r="G317" s="333">
        <f t="shared" si="12"/>
        <v>9826.2099999999937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2</v>
      </c>
      <c r="C318" s="298">
        <v>46230</v>
      </c>
      <c r="D318" s="299" t="s">
        <v>994</v>
      </c>
      <c r="E318" s="522">
        <v>15.89</v>
      </c>
      <c r="F318" s="522"/>
      <c r="G318" s="333">
        <f t="shared" si="12"/>
        <v>9845.3699999999935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294</v>
      </c>
      <c r="B319" s="330">
        <v>22</v>
      </c>
      <c r="C319" s="298">
        <v>46230</v>
      </c>
      <c r="D319" s="299" t="s">
        <v>998</v>
      </c>
      <c r="E319" s="522">
        <v>15.96</v>
      </c>
      <c r="F319" s="522"/>
      <c r="G319" s="333">
        <f t="shared" si="12"/>
        <v>9861.2599999999929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1</v>
      </c>
      <c r="C320" s="298">
        <v>46230</v>
      </c>
      <c r="D320" s="299" t="s">
        <v>306</v>
      </c>
      <c r="E320" s="522">
        <v>183.73</v>
      </c>
      <c r="F320" s="522"/>
      <c r="G320" s="333">
        <f t="shared" si="12"/>
        <v>9877.2199999999921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4</v>
      </c>
      <c r="C321" s="298">
        <v>46230</v>
      </c>
      <c r="D321" s="299" t="s">
        <v>296</v>
      </c>
      <c r="E321" s="522">
        <v>86.71</v>
      </c>
      <c r="F321" s="522"/>
      <c r="G321" s="333">
        <f t="shared" si="12"/>
        <v>10060.949999999992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2</v>
      </c>
      <c r="C322" s="298">
        <v>46230</v>
      </c>
      <c r="D322" s="299" t="s">
        <v>296</v>
      </c>
      <c r="E322" s="522">
        <v>8.7200000000000006</v>
      </c>
      <c r="F322" s="522"/>
      <c r="G322" s="333">
        <f t="shared" si="12"/>
        <v>10147.659999999991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2</v>
      </c>
      <c r="C323" s="298">
        <v>46230</v>
      </c>
      <c r="D323" s="299" t="s">
        <v>301</v>
      </c>
      <c r="E323" s="522">
        <v>23.5</v>
      </c>
      <c r="F323" s="522"/>
      <c r="G323" s="333">
        <f t="shared" si="12"/>
        <v>10156.37999999999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3</v>
      </c>
      <c r="C324" s="298">
        <v>46230</v>
      </c>
      <c r="D324" s="299" t="s">
        <v>983</v>
      </c>
      <c r="E324" s="522">
        <v>7.18</v>
      </c>
      <c r="F324" s="522"/>
      <c r="G324" s="333">
        <f t="shared" si="12"/>
        <v>10179.87999999999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2</v>
      </c>
      <c r="C325" s="298">
        <v>46229</v>
      </c>
      <c r="D325" s="299" t="s">
        <v>996</v>
      </c>
      <c r="E325" s="522">
        <v>18.350000000000001</v>
      </c>
      <c r="F325" s="522"/>
      <c r="G325" s="333">
        <f t="shared" si="12"/>
        <v>10187.05999999999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8</v>
      </c>
      <c r="C326" s="298">
        <v>46229</v>
      </c>
      <c r="D326" s="299" t="s">
        <v>319</v>
      </c>
      <c r="E326" s="522">
        <v>64.400000000000006</v>
      </c>
      <c r="F326" s="522"/>
      <c r="G326" s="333">
        <f t="shared" si="12"/>
        <v>10205.409999999991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4</v>
      </c>
      <c r="C327" s="298">
        <v>46229</v>
      </c>
      <c r="D327" s="299" t="s">
        <v>296</v>
      </c>
      <c r="E327" s="522">
        <v>42.19</v>
      </c>
      <c r="F327" s="522"/>
      <c r="G327" s="333">
        <f t="shared" si="12"/>
        <v>10269.80999999999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8</v>
      </c>
      <c r="C328" s="298">
        <v>46229</v>
      </c>
      <c r="D328" s="299" t="s">
        <v>296</v>
      </c>
      <c r="E328" s="522">
        <v>60.67</v>
      </c>
      <c r="F328" s="522"/>
      <c r="G328" s="333">
        <f t="shared" si="12"/>
        <v>10311.999999999991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8</v>
      </c>
      <c r="C329" s="298">
        <v>46228</v>
      </c>
      <c r="D329" s="299" t="s">
        <v>995</v>
      </c>
      <c r="E329" s="522">
        <v>40.32</v>
      </c>
      <c r="F329" s="522"/>
      <c r="G329" s="333">
        <f t="shared" si="12"/>
        <v>10372.669999999991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3</v>
      </c>
      <c r="C330" s="298">
        <v>46228</v>
      </c>
      <c r="D330" s="299" t="s">
        <v>455</v>
      </c>
      <c r="E330" s="522">
        <v>7.38</v>
      </c>
      <c r="F330" s="522"/>
      <c r="G330" s="333">
        <f t="shared" si="12"/>
        <v>10412.989999999991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4</v>
      </c>
      <c r="C331" s="298">
        <v>46228</v>
      </c>
      <c r="D331" s="299" t="s">
        <v>455</v>
      </c>
      <c r="E331" s="522">
        <v>39.83</v>
      </c>
      <c r="F331" s="522"/>
      <c r="G331" s="333">
        <f t="shared" si="12"/>
        <v>10420.36999999999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5</v>
      </c>
      <c r="C332" s="298">
        <v>46228</v>
      </c>
      <c r="D332" s="299" t="s">
        <v>475</v>
      </c>
      <c r="E332" s="522">
        <v>20</v>
      </c>
      <c r="F332" s="522"/>
      <c r="G332" s="333">
        <f t="shared" si="12"/>
        <v>10460.19999999999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294</v>
      </c>
      <c r="B333" s="330">
        <v>12</v>
      </c>
      <c r="C333" s="298">
        <v>46228</v>
      </c>
      <c r="D333" s="299" t="s">
        <v>314</v>
      </c>
      <c r="E333" s="522">
        <v>204.48</v>
      </c>
      <c r="F333" s="522"/>
      <c r="G333" s="333">
        <f t="shared" si="12"/>
        <v>10480.19999999999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3</v>
      </c>
      <c r="C334" s="298">
        <v>46228</v>
      </c>
      <c r="D334" s="299" t="s">
        <v>991</v>
      </c>
      <c r="E334" s="522">
        <v>11.33</v>
      </c>
      <c r="F334" s="522"/>
      <c r="G334" s="333">
        <f t="shared" si="12"/>
        <v>10684.679999999989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2</v>
      </c>
      <c r="C335" s="298">
        <v>46228</v>
      </c>
      <c r="D335" s="299" t="s">
        <v>997</v>
      </c>
      <c r="E335" s="522">
        <v>120.77</v>
      </c>
      <c r="F335" s="522"/>
      <c r="G335" s="333">
        <f t="shared" si="12"/>
        <v>10696.009999999989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2</v>
      </c>
      <c r="C336" s="298">
        <v>46227</v>
      </c>
      <c r="D336" s="299" t="s">
        <v>990</v>
      </c>
      <c r="E336" s="522">
        <v>46.21</v>
      </c>
      <c r="F336" s="522"/>
      <c r="G336" s="333">
        <f t="shared" si="12"/>
        <v>10816.77999999999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5</v>
      </c>
      <c r="C337" s="298">
        <v>46227</v>
      </c>
      <c r="D337" s="299" t="s">
        <v>340</v>
      </c>
      <c r="E337" s="522">
        <v>95.85</v>
      </c>
      <c r="F337" s="522"/>
      <c r="G337" s="333">
        <f t="shared" si="12"/>
        <v>10862.989999999989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2</v>
      </c>
      <c r="C338" s="298">
        <v>46227</v>
      </c>
      <c r="D338" s="299" t="s">
        <v>324</v>
      </c>
      <c r="E338" s="522">
        <v>9.06</v>
      </c>
      <c r="F338" s="522"/>
      <c r="G338" s="333">
        <f t="shared" si="12"/>
        <v>10958.839999999989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2</v>
      </c>
      <c r="C339" s="298">
        <v>46227</v>
      </c>
      <c r="D339" s="299" t="s">
        <v>358</v>
      </c>
      <c r="E339" s="522">
        <v>26.47</v>
      </c>
      <c r="F339" s="522"/>
      <c r="G339" s="333">
        <f t="shared" si="12"/>
        <v>10967.899999999989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6</v>
      </c>
      <c r="C340" s="298">
        <v>46227</v>
      </c>
      <c r="D340" s="299" t="s">
        <v>1003</v>
      </c>
      <c r="E340" s="522">
        <v>90</v>
      </c>
      <c r="F340" s="522"/>
      <c r="G340" s="333">
        <f t="shared" si="12"/>
        <v>10994.369999999988</v>
      </c>
      <c r="H340" s="334" t="s">
        <v>298</v>
      </c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3</v>
      </c>
      <c r="C341" s="298">
        <v>46226</v>
      </c>
      <c r="D341" s="299" t="s">
        <v>455</v>
      </c>
      <c r="E341" s="522">
        <v>29.72</v>
      </c>
      <c r="F341" s="522"/>
      <c r="G341" s="333">
        <f t="shared" si="12"/>
        <v>11084.369999999988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287</v>
      </c>
      <c r="B342" s="330" t="s">
        <v>287</v>
      </c>
      <c r="C342" s="298">
        <v>46226</v>
      </c>
      <c r="D342" s="299" t="s">
        <v>315</v>
      </c>
      <c r="E342" s="522">
        <v>133.13999999999999</v>
      </c>
      <c r="F342" s="522">
        <v>133.13999999999999</v>
      </c>
      <c r="G342" s="333">
        <f t="shared" si="12"/>
        <v>11114.089999999987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291</v>
      </c>
      <c r="B343" s="330">
        <v>39</v>
      </c>
      <c r="C343" s="298">
        <v>46226</v>
      </c>
      <c r="D343" s="299" t="s">
        <v>292</v>
      </c>
      <c r="E343" s="522"/>
      <c r="F343" s="522">
        <v>2763.78</v>
      </c>
      <c r="G343" s="333">
        <f t="shared" si="12"/>
        <v>11114.089999999987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8</v>
      </c>
      <c r="C344" s="298">
        <v>46226</v>
      </c>
      <c r="D344" s="299" t="s">
        <v>992</v>
      </c>
      <c r="E344" s="522">
        <v>92.36</v>
      </c>
      <c r="F344" s="522"/>
      <c r="G344" s="333">
        <f t="shared" si="12"/>
        <v>8350.3099999999868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3</v>
      </c>
      <c r="C345" s="298">
        <v>46226</v>
      </c>
      <c r="D345" s="299" t="s">
        <v>983</v>
      </c>
      <c r="E345" s="522">
        <v>25</v>
      </c>
      <c r="F345" s="522"/>
      <c r="G345" s="333">
        <f t="shared" si="12"/>
        <v>8442.6699999999873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4</v>
      </c>
      <c r="C346" s="298">
        <v>46226</v>
      </c>
      <c r="D346" s="299" t="s">
        <v>296</v>
      </c>
      <c r="E346" s="522">
        <v>49.15</v>
      </c>
      <c r="F346" s="522"/>
      <c r="G346" s="333">
        <f t="shared" si="12"/>
        <v>8467.6699999999873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6</v>
      </c>
      <c r="C347" s="298">
        <v>46226</v>
      </c>
      <c r="D347" s="299" t="s">
        <v>993</v>
      </c>
      <c r="E347" s="522">
        <v>21.6</v>
      </c>
      <c r="F347" s="522"/>
      <c r="G347" s="333">
        <f t="shared" si="12"/>
        <v>8516.819999999987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8</v>
      </c>
      <c r="C348" s="298">
        <v>46225</v>
      </c>
      <c r="D348" s="299" t="s">
        <v>319</v>
      </c>
      <c r="E348" s="522">
        <v>21.28</v>
      </c>
      <c r="F348" s="522"/>
      <c r="G348" s="333">
        <f t="shared" si="12"/>
        <v>8538.4199999999873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2</v>
      </c>
      <c r="C349" s="298">
        <v>46225</v>
      </c>
      <c r="D349" s="299" t="s">
        <v>358</v>
      </c>
      <c r="E349" s="522">
        <v>17.260000000000002</v>
      </c>
      <c r="F349" s="522"/>
      <c r="G349" s="333">
        <f t="shared" si="12"/>
        <v>8559.699999999988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291</v>
      </c>
      <c r="B350" s="330">
        <v>40</v>
      </c>
      <c r="C350" s="298">
        <v>46225</v>
      </c>
      <c r="D350" s="299" t="s">
        <v>316</v>
      </c>
      <c r="E350" s="522"/>
      <c r="F350" s="522">
        <v>4292.68</v>
      </c>
      <c r="G350" s="333">
        <f t="shared" si="12"/>
        <v>8576.9599999999882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1</v>
      </c>
      <c r="C351" s="298">
        <v>46223</v>
      </c>
      <c r="D351" s="299" t="s">
        <v>306</v>
      </c>
      <c r="E351" s="522">
        <v>148.97999999999999</v>
      </c>
      <c r="F351" s="522"/>
      <c r="G351" s="333">
        <f t="shared" si="12"/>
        <v>4284.279999999987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294</v>
      </c>
      <c r="B352" s="330">
        <v>22</v>
      </c>
      <c r="C352" s="298">
        <v>46223</v>
      </c>
      <c r="D352" s="299" t="s">
        <v>323</v>
      </c>
      <c r="E352" s="522">
        <v>20.22</v>
      </c>
      <c r="F352" s="522"/>
      <c r="G352" s="333">
        <f t="shared" si="12"/>
        <v>4433.2599999999866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5</v>
      </c>
      <c r="C353" s="298">
        <v>46223</v>
      </c>
      <c r="D353" s="299" t="s">
        <v>988</v>
      </c>
      <c r="E353" s="522">
        <v>-313</v>
      </c>
      <c r="F353" s="522"/>
      <c r="G353" s="333">
        <f t="shared" si="12"/>
        <v>4453.4799999999868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4</v>
      </c>
      <c r="C354" s="298">
        <v>46222</v>
      </c>
      <c r="D354" s="299" t="s">
        <v>310</v>
      </c>
      <c r="E354" s="522">
        <v>43.41</v>
      </c>
      <c r="F354" s="522"/>
      <c r="G354" s="333">
        <f t="shared" si="12"/>
        <v>4140.4799999999868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1</v>
      </c>
      <c r="C355" s="298">
        <v>46222</v>
      </c>
      <c r="D355" s="299" t="s">
        <v>329</v>
      </c>
      <c r="E355" s="522">
        <v>70.98</v>
      </c>
      <c r="F355" s="522"/>
      <c r="G355" s="333">
        <f t="shared" si="12"/>
        <v>4183.8899999999867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1</v>
      </c>
      <c r="C356" s="298">
        <v>46222</v>
      </c>
      <c r="D356" s="299" t="s">
        <v>306</v>
      </c>
      <c r="E356" s="522">
        <v>0.42</v>
      </c>
      <c r="F356" s="522"/>
      <c r="G356" s="333">
        <f t="shared" si="12"/>
        <v>4254.8699999999862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294</v>
      </c>
      <c r="B357" s="330">
        <v>22</v>
      </c>
      <c r="C357" s="298">
        <v>46222</v>
      </c>
      <c r="D357" s="299" t="s">
        <v>923</v>
      </c>
      <c r="E357" s="522">
        <v>7.46</v>
      </c>
      <c r="F357" s="522"/>
      <c r="G357" s="333">
        <f t="shared" si="12"/>
        <v>4255.2899999999863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6</v>
      </c>
      <c r="C358" s="298">
        <v>46222</v>
      </c>
      <c r="D358" s="299" t="s">
        <v>987</v>
      </c>
      <c r="E358" s="522">
        <v>60</v>
      </c>
      <c r="F358" s="522"/>
      <c r="G358" s="333">
        <f t="shared" si="12"/>
        <v>4262.7499999999864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2</v>
      </c>
      <c r="C359" s="298">
        <v>46221</v>
      </c>
      <c r="D359" s="299" t="s">
        <v>346</v>
      </c>
      <c r="E359" s="522">
        <v>11.77</v>
      </c>
      <c r="F359" s="522"/>
      <c r="G359" s="333">
        <f t="shared" si="12"/>
        <v>4322.7499999999864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2</v>
      </c>
      <c r="C360" s="298">
        <v>46221</v>
      </c>
      <c r="D360" s="299" t="s">
        <v>308</v>
      </c>
      <c r="E360" s="522">
        <v>123.68</v>
      </c>
      <c r="F360" s="522"/>
      <c r="G360" s="333">
        <f t="shared" si="12"/>
        <v>4334.5199999999868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8</v>
      </c>
      <c r="C361" s="298">
        <v>46221</v>
      </c>
      <c r="D361" s="299" t="s">
        <v>989</v>
      </c>
      <c r="E361" s="522">
        <v>27.37</v>
      </c>
      <c r="F361" s="522"/>
      <c r="G361" s="333">
        <f t="shared" si="12"/>
        <v>4458.1999999999871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8</v>
      </c>
      <c r="C362" s="298">
        <v>46221</v>
      </c>
      <c r="D362" s="299" t="s">
        <v>989</v>
      </c>
      <c r="E362" s="522">
        <v>25.2</v>
      </c>
      <c r="F362" s="522"/>
      <c r="G362" s="333">
        <f t="shared" si="12"/>
        <v>4485.569999999987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294</v>
      </c>
      <c r="B363" s="330">
        <v>22</v>
      </c>
      <c r="C363" s="298">
        <v>46221</v>
      </c>
      <c r="D363" s="299" t="s">
        <v>930</v>
      </c>
      <c r="E363" s="522">
        <v>13.84</v>
      </c>
      <c r="F363" s="522"/>
      <c r="G363" s="333">
        <f t="shared" si="12"/>
        <v>4510.7699999999868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294</v>
      </c>
      <c r="B364" s="330">
        <v>21</v>
      </c>
      <c r="C364" s="298">
        <v>46220</v>
      </c>
      <c r="D364" s="299" t="s">
        <v>194</v>
      </c>
      <c r="E364" s="522">
        <v>81</v>
      </c>
      <c r="F364" s="522"/>
      <c r="G364" s="333">
        <f t="shared" si="12"/>
        <v>4524.6099999999869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294</v>
      </c>
      <c r="B365" s="330">
        <v>43</v>
      </c>
      <c r="C365" s="298">
        <v>46220</v>
      </c>
      <c r="D365" s="299" t="s">
        <v>333</v>
      </c>
      <c r="E365" s="522">
        <v>22.35</v>
      </c>
      <c r="F365" s="522"/>
      <c r="G365" s="333">
        <f t="shared" si="12"/>
        <v>4605.6099999999869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294</v>
      </c>
      <c r="B366" s="330">
        <v>42</v>
      </c>
      <c r="C366" s="298">
        <v>46220</v>
      </c>
      <c r="D366" s="299" t="s">
        <v>333</v>
      </c>
      <c r="E366" s="522">
        <v>29.8</v>
      </c>
      <c r="F366" s="522"/>
      <c r="G366" s="333">
        <f t="shared" si="12"/>
        <v>4627.9599999999873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294</v>
      </c>
      <c r="B367" s="330">
        <v>17</v>
      </c>
      <c r="C367" s="298">
        <v>46220</v>
      </c>
      <c r="D367" s="299" t="s">
        <v>188</v>
      </c>
      <c r="E367" s="522">
        <v>42.65</v>
      </c>
      <c r="F367" s="522"/>
      <c r="G367" s="333">
        <f t="shared" si="12"/>
        <v>4657.7599999999875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294</v>
      </c>
      <c r="B368" s="330">
        <v>23</v>
      </c>
      <c r="C368" s="298">
        <v>46220</v>
      </c>
      <c r="D368" s="299" t="s">
        <v>63</v>
      </c>
      <c r="E368" s="522">
        <v>529.46</v>
      </c>
      <c r="F368" s="522"/>
      <c r="G368" s="333">
        <f t="shared" si="12"/>
        <v>4700.4099999999871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294</v>
      </c>
      <c r="B369" s="330">
        <v>11</v>
      </c>
      <c r="C369" s="298">
        <v>46219</v>
      </c>
      <c r="D369" s="299" t="s">
        <v>178</v>
      </c>
      <c r="E369" s="522">
        <v>256.64</v>
      </c>
      <c r="F369" s="522"/>
      <c r="G369" s="333">
        <f t="shared" si="12"/>
        <v>5229.8699999999872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5</v>
      </c>
      <c r="C370" s="298">
        <v>46219</v>
      </c>
      <c r="D370" s="299" t="s">
        <v>340</v>
      </c>
      <c r="E370" s="522">
        <v>21.3</v>
      </c>
      <c r="F370" s="522"/>
      <c r="G370" s="333">
        <f t="shared" si="12"/>
        <v>5486.5099999999875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291</v>
      </c>
      <c r="B371" s="330">
        <v>38</v>
      </c>
      <c r="C371" s="298">
        <v>46218</v>
      </c>
      <c r="D371" s="299" t="s">
        <v>293</v>
      </c>
      <c r="E371" s="522"/>
      <c r="F371" s="522">
        <v>4720.84</v>
      </c>
      <c r="G371" s="333">
        <f t="shared" ref="G371:G376" si="13">G372-E371+F371</f>
        <v>5507.8099999999877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5</v>
      </c>
      <c r="C372" s="298">
        <v>46218</v>
      </c>
      <c r="D372" s="299" t="s">
        <v>985</v>
      </c>
      <c r="E372" s="522">
        <v>429.82</v>
      </c>
      <c r="F372" s="522"/>
      <c r="G372" s="333">
        <f t="shared" si="13"/>
        <v>786.96999999998775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2</v>
      </c>
      <c r="C373" s="298">
        <v>46218</v>
      </c>
      <c r="D373" s="299" t="s">
        <v>981</v>
      </c>
      <c r="E373" s="522">
        <v>80.319999999999993</v>
      </c>
      <c r="F373" s="522"/>
      <c r="G373" s="333">
        <f t="shared" si="13"/>
        <v>1216.7899999999877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6</v>
      </c>
      <c r="C374" s="298">
        <v>46216</v>
      </c>
      <c r="D374" s="299" t="s">
        <v>312</v>
      </c>
      <c r="E374" s="522">
        <v>51.94</v>
      </c>
      <c r="F374" s="522"/>
      <c r="G374" s="333">
        <f t="shared" si="13"/>
        <v>1297.1099999999876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2</v>
      </c>
      <c r="C375" s="298">
        <v>46216</v>
      </c>
      <c r="D375" s="299" t="s">
        <v>984</v>
      </c>
      <c r="E375" s="522">
        <v>43.13</v>
      </c>
      <c r="F375" s="522"/>
      <c r="G375" s="333">
        <f t="shared" si="13"/>
        <v>1349.0499999999877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294</v>
      </c>
      <c r="B376" s="330">
        <v>19</v>
      </c>
      <c r="C376" s="298">
        <v>46216</v>
      </c>
      <c r="D376" s="299" t="s">
        <v>191</v>
      </c>
      <c r="E376" s="522">
        <v>200</v>
      </c>
      <c r="F376" s="522"/>
      <c r="G376" s="333">
        <f t="shared" si="13"/>
        <v>1392.1799999999878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294</v>
      </c>
      <c r="B377" s="330">
        <v>15</v>
      </c>
      <c r="C377" s="298">
        <v>46216</v>
      </c>
      <c r="D377" s="299" t="s">
        <v>185</v>
      </c>
      <c r="E377" s="522">
        <v>64.05</v>
      </c>
      <c r="F377" s="522"/>
      <c r="G377" s="333">
        <f t="shared" ref="G377:G479" si="14">G378-E377+F377</f>
        <v>1592.1799999999878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335</v>
      </c>
      <c r="B378" s="330" t="s">
        <v>335</v>
      </c>
      <c r="C378" s="298">
        <v>46216</v>
      </c>
      <c r="D378" s="299" t="s">
        <v>336</v>
      </c>
      <c r="E378" s="522">
        <v>63.44</v>
      </c>
      <c r="F378" s="522"/>
      <c r="G378" s="333">
        <f t="shared" si="14"/>
        <v>1656.2299999999877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4</v>
      </c>
      <c r="C379" s="298">
        <v>46215</v>
      </c>
      <c r="D379" s="299" t="s">
        <v>310</v>
      </c>
      <c r="E379" s="522">
        <v>34.85</v>
      </c>
      <c r="F379" s="522"/>
      <c r="G379" s="333">
        <f t="shared" si="14"/>
        <v>1719.6699999999878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8</v>
      </c>
      <c r="C380" s="298">
        <v>46215</v>
      </c>
      <c r="D380" s="299" t="s">
        <v>982</v>
      </c>
      <c r="E380" s="522">
        <v>29.2</v>
      </c>
      <c r="F380" s="522"/>
      <c r="G380" s="333">
        <f t="shared" si="14"/>
        <v>1754.5199999999877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6</v>
      </c>
      <c r="C381" s="298">
        <v>46215</v>
      </c>
      <c r="D381" s="299" t="s">
        <v>980</v>
      </c>
      <c r="E381" s="522">
        <v>81.75</v>
      </c>
      <c r="F381" s="522"/>
      <c r="G381" s="333">
        <f t="shared" si="14"/>
        <v>1783.7199999999877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5</v>
      </c>
      <c r="C382" s="298">
        <v>46215</v>
      </c>
      <c r="D382" s="299" t="s">
        <v>980</v>
      </c>
      <c r="E382" s="522">
        <v>81.75</v>
      </c>
      <c r="F382" s="522"/>
      <c r="G382" s="333">
        <f t="shared" si="14"/>
        <v>1865.4699999999877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3</v>
      </c>
      <c r="C383" s="298">
        <v>46214</v>
      </c>
      <c r="D383" s="299" t="s">
        <v>983</v>
      </c>
      <c r="E383" s="522">
        <v>25</v>
      </c>
      <c r="F383" s="522"/>
      <c r="G383" s="333">
        <f t="shared" si="14"/>
        <v>1947.2199999999877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294</v>
      </c>
      <c r="B384" s="330">
        <v>22</v>
      </c>
      <c r="C384" s="298">
        <v>46214</v>
      </c>
      <c r="D384" s="299" t="s">
        <v>352</v>
      </c>
      <c r="E384" s="522">
        <v>21.29</v>
      </c>
      <c r="F384" s="522"/>
      <c r="G384" s="333">
        <f t="shared" si="14"/>
        <v>1972.2199999999877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2</v>
      </c>
      <c r="C385" s="298">
        <v>46214</v>
      </c>
      <c r="D385" s="299" t="s">
        <v>308</v>
      </c>
      <c r="E385" s="522">
        <v>54.48</v>
      </c>
      <c r="F385" s="522"/>
      <c r="G385" s="333">
        <f t="shared" si="14"/>
        <v>1993.5099999999877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8</v>
      </c>
      <c r="C386" s="298">
        <v>46214</v>
      </c>
      <c r="D386" s="299" t="s">
        <v>308</v>
      </c>
      <c r="E386" s="522">
        <v>54.49</v>
      </c>
      <c r="F386" s="522"/>
      <c r="G386" s="333">
        <f t="shared" si="14"/>
        <v>2047.9899999999877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1</v>
      </c>
      <c r="C387" s="298">
        <v>46214</v>
      </c>
      <c r="D387" s="299" t="s">
        <v>311</v>
      </c>
      <c r="E387" s="522">
        <v>167.26</v>
      </c>
      <c r="F387" s="522"/>
      <c r="G387" s="333">
        <f t="shared" si="14"/>
        <v>2102.4799999999877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1</v>
      </c>
      <c r="C388" s="298">
        <v>46214</v>
      </c>
      <c r="D388" s="299" t="s">
        <v>329</v>
      </c>
      <c r="E388" s="522">
        <v>81.73</v>
      </c>
      <c r="F388" s="522"/>
      <c r="G388" s="333">
        <f t="shared" si="14"/>
        <v>2269.7399999999875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6</v>
      </c>
      <c r="C389" s="298">
        <v>46213</v>
      </c>
      <c r="D389" s="299" t="s">
        <v>885</v>
      </c>
      <c r="E389" s="522">
        <v>120</v>
      </c>
      <c r="F389" s="522"/>
      <c r="G389" s="333">
        <f t="shared" si="14"/>
        <v>2351.4699999999875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6</v>
      </c>
      <c r="C390" s="298">
        <v>46213</v>
      </c>
      <c r="D390" s="299" t="s">
        <v>907</v>
      </c>
      <c r="E390" s="522">
        <v>-0.06</v>
      </c>
      <c r="F390" s="522"/>
      <c r="G390" s="333">
        <f t="shared" si="14"/>
        <v>2471.4699999999875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294</v>
      </c>
      <c r="B391" s="330">
        <v>22</v>
      </c>
      <c r="C391" s="298">
        <v>46213</v>
      </c>
      <c r="D391" s="299" t="s">
        <v>979</v>
      </c>
      <c r="E391" s="522">
        <v>5.31</v>
      </c>
      <c r="F391" s="522"/>
      <c r="G391" s="333">
        <f t="shared" si="14"/>
        <v>2471.4099999999876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6</v>
      </c>
      <c r="C392" s="298">
        <v>46213</v>
      </c>
      <c r="D392" s="299" t="s">
        <v>300</v>
      </c>
      <c r="E392" s="522">
        <v>25.52</v>
      </c>
      <c r="F392" s="522"/>
      <c r="G392" s="333">
        <f t="shared" si="14"/>
        <v>2476.7199999999875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1</v>
      </c>
      <c r="C393" s="298">
        <v>46213</v>
      </c>
      <c r="D393" s="299" t="s">
        <v>831</v>
      </c>
      <c r="E393" s="522">
        <v>13.03</v>
      </c>
      <c r="F393" s="522"/>
      <c r="G393" s="333">
        <f t="shared" si="14"/>
        <v>2502.2399999999875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2</v>
      </c>
      <c r="C394" s="298">
        <v>46213</v>
      </c>
      <c r="D394" s="299" t="s">
        <v>371</v>
      </c>
      <c r="E394" s="522">
        <v>9.4600000000000009</v>
      </c>
      <c r="F394" s="522"/>
      <c r="G394" s="333">
        <f t="shared" si="14"/>
        <v>2515.2699999999877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2</v>
      </c>
      <c r="C395" s="298">
        <v>46212</v>
      </c>
      <c r="D395" s="299" t="s">
        <v>981</v>
      </c>
      <c r="E395" s="522">
        <v>50.73</v>
      </c>
      <c r="F395" s="522"/>
      <c r="G395" s="333">
        <f t="shared" si="14"/>
        <v>2524.7299999999877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5</v>
      </c>
      <c r="C396" s="298">
        <v>46212</v>
      </c>
      <c r="D396" s="299" t="s">
        <v>854</v>
      </c>
      <c r="E396" s="522">
        <v>10.68</v>
      </c>
      <c r="F396" s="522"/>
      <c r="G396" s="333">
        <f t="shared" si="14"/>
        <v>2575.4599999999878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2</v>
      </c>
      <c r="C397" s="298">
        <v>46212</v>
      </c>
      <c r="D397" s="299" t="s">
        <v>977</v>
      </c>
      <c r="E397" s="522">
        <v>33.29</v>
      </c>
      <c r="F397" s="522"/>
      <c r="G397" s="333">
        <f t="shared" si="14"/>
        <v>2586.1399999999876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6</v>
      </c>
      <c r="C398" s="298">
        <v>46212</v>
      </c>
      <c r="D398" s="299" t="s">
        <v>978</v>
      </c>
      <c r="E398" s="522">
        <v>41.79</v>
      </c>
      <c r="F398" s="522"/>
      <c r="G398" s="333">
        <f t="shared" si="14"/>
        <v>2619.4299999999876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335</v>
      </c>
      <c r="B399" s="330" t="s">
        <v>335</v>
      </c>
      <c r="C399" s="298">
        <v>46212</v>
      </c>
      <c r="D399" s="299" t="s">
        <v>460</v>
      </c>
      <c r="E399" s="522"/>
      <c r="F399" s="522">
        <v>620</v>
      </c>
      <c r="G399" s="333">
        <f t="shared" si="14"/>
        <v>2661.2199999999875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291</v>
      </c>
      <c r="B400" s="330">
        <v>41</v>
      </c>
      <c r="C400" s="298">
        <v>46212</v>
      </c>
      <c r="D400" s="299" t="s">
        <v>974</v>
      </c>
      <c r="E400" s="522"/>
      <c r="F400" s="522">
        <v>800</v>
      </c>
      <c r="G400" s="333">
        <f t="shared" si="14"/>
        <v>2041.2199999999875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291</v>
      </c>
      <c r="B401" s="330">
        <v>39</v>
      </c>
      <c r="C401" s="298">
        <v>46212</v>
      </c>
      <c r="D401" s="299" t="s">
        <v>292</v>
      </c>
      <c r="E401" s="522"/>
      <c r="F401" s="522">
        <v>2763.78</v>
      </c>
      <c r="G401" s="333">
        <f t="shared" si="14"/>
        <v>1241.2199999999875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2</v>
      </c>
      <c r="C402" s="298">
        <v>46211</v>
      </c>
      <c r="D402" s="299" t="s">
        <v>390</v>
      </c>
      <c r="E402" s="522">
        <v>7.73</v>
      </c>
      <c r="F402" s="522"/>
      <c r="G402" s="333">
        <f t="shared" si="14"/>
        <v>-1522.5600000000127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3</v>
      </c>
      <c r="C403" s="298">
        <v>46211</v>
      </c>
      <c r="D403" s="299" t="s">
        <v>904</v>
      </c>
      <c r="E403" s="522">
        <v>3.5</v>
      </c>
      <c r="F403" s="522"/>
      <c r="G403" s="333">
        <f t="shared" si="14"/>
        <v>-1514.8300000000127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4</v>
      </c>
      <c r="C404" s="298">
        <v>46211</v>
      </c>
      <c r="D404" s="299" t="s">
        <v>904</v>
      </c>
      <c r="E404" s="522">
        <v>75.75</v>
      </c>
      <c r="F404" s="522"/>
      <c r="G404" s="333">
        <f t="shared" si="14"/>
        <v>-1511.3300000000127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3</v>
      </c>
      <c r="C405" s="298">
        <v>46211</v>
      </c>
      <c r="D405" s="299" t="s">
        <v>309</v>
      </c>
      <c r="E405" s="522">
        <v>4.1900000000000004</v>
      </c>
      <c r="F405" s="522"/>
      <c r="G405" s="333">
        <f t="shared" si="14"/>
        <v>-1435.5800000000127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1</v>
      </c>
      <c r="C406" s="298">
        <v>46211</v>
      </c>
      <c r="D406" s="299" t="s">
        <v>306</v>
      </c>
      <c r="E406" s="522">
        <v>145.94999999999999</v>
      </c>
      <c r="F406" s="522"/>
      <c r="G406" s="333">
        <f t="shared" si="14"/>
        <v>-1431.3900000000126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4</v>
      </c>
      <c r="C407" s="298">
        <v>46211</v>
      </c>
      <c r="D407" s="299" t="s">
        <v>296</v>
      </c>
      <c r="E407" s="522">
        <v>63.09</v>
      </c>
      <c r="F407" s="522"/>
      <c r="G407" s="333">
        <f t="shared" si="14"/>
        <v>-1285.4400000000126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8</v>
      </c>
      <c r="C408" s="298">
        <v>46211</v>
      </c>
      <c r="D408" s="299" t="s">
        <v>296</v>
      </c>
      <c r="E408" s="522">
        <v>17.739999999999998</v>
      </c>
      <c r="F408" s="522"/>
      <c r="G408" s="333">
        <f t="shared" si="14"/>
        <v>-1222.3500000000126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6</v>
      </c>
      <c r="C409" s="298">
        <v>46211</v>
      </c>
      <c r="D409" s="299" t="s">
        <v>306</v>
      </c>
      <c r="E409" s="522">
        <v>155.91999999999999</v>
      </c>
      <c r="F409" s="522"/>
      <c r="G409" s="333">
        <f t="shared" si="14"/>
        <v>-1204.6100000000126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1</v>
      </c>
      <c r="C410" s="298">
        <v>46211</v>
      </c>
      <c r="D410" s="299" t="s">
        <v>976</v>
      </c>
      <c r="E410" s="522">
        <v>31.58</v>
      </c>
      <c r="F410" s="522"/>
      <c r="G410" s="333">
        <f t="shared" si="14"/>
        <v>-1048.6900000000126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8</v>
      </c>
      <c r="C411" s="298">
        <v>46211</v>
      </c>
      <c r="D411" s="299" t="s">
        <v>455</v>
      </c>
      <c r="E411" s="522">
        <v>23.31</v>
      </c>
      <c r="F411" s="522"/>
      <c r="G411" s="333">
        <f t="shared" si="14"/>
        <v>-1017.1100000000125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6</v>
      </c>
      <c r="C412" s="298">
        <v>46211</v>
      </c>
      <c r="D412" s="299" t="s">
        <v>442</v>
      </c>
      <c r="E412" s="522">
        <v>16</v>
      </c>
      <c r="F412" s="522"/>
      <c r="G412" s="333">
        <f t="shared" si="14"/>
        <v>-993.80000000001257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4</v>
      </c>
      <c r="C413" s="298">
        <v>46210</v>
      </c>
      <c r="D413" s="299" t="s">
        <v>310</v>
      </c>
      <c r="E413" s="522">
        <v>39.11</v>
      </c>
      <c r="F413" s="522"/>
      <c r="G413" s="333">
        <f t="shared" si="14"/>
        <v>-977.80000000001257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294</v>
      </c>
      <c r="B414" s="330">
        <v>9</v>
      </c>
      <c r="C414" s="298">
        <v>46210</v>
      </c>
      <c r="D414" s="299" t="s">
        <v>58</v>
      </c>
      <c r="E414" s="522">
        <v>1231.68</v>
      </c>
      <c r="F414" s="522"/>
      <c r="G414" s="333">
        <f t="shared" si="14"/>
        <v>-938.69000000001256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335</v>
      </c>
      <c r="B415" s="330" t="s">
        <v>335</v>
      </c>
      <c r="C415" s="298">
        <v>46210</v>
      </c>
      <c r="D415" s="299" t="s">
        <v>447</v>
      </c>
      <c r="E415" s="522">
        <v>53.37</v>
      </c>
      <c r="F415" s="522"/>
      <c r="G415" s="333">
        <f t="shared" si="14"/>
        <v>292.9899999999875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294</v>
      </c>
      <c r="B416" s="330">
        <v>13</v>
      </c>
      <c r="C416" s="298">
        <v>46209</v>
      </c>
      <c r="D416" s="299" t="s">
        <v>902</v>
      </c>
      <c r="E416" s="522">
        <v>218.33</v>
      </c>
      <c r="F416" s="522"/>
      <c r="G416" s="333">
        <f t="shared" si="14"/>
        <v>346.35999999998751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287</v>
      </c>
      <c r="B417" s="330" t="s">
        <v>287</v>
      </c>
      <c r="C417" s="298">
        <v>46209</v>
      </c>
      <c r="D417" s="299" t="s">
        <v>959</v>
      </c>
      <c r="E417" s="522">
        <v>1182.68</v>
      </c>
      <c r="F417" s="522">
        <v>1182.68</v>
      </c>
      <c r="G417" s="333">
        <f t="shared" si="14"/>
        <v>564.68999999998755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3</v>
      </c>
      <c r="C418" s="298">
        <v>46209</v>
      </c>
      <c r="D418" s="299" t="s">
        <v>309</v>
      </c>
      <c r="E418" s="522">
        <v>6.19</v>
      </c>
      <c r="F418" s="522"/>
      <c r="G418" s="333">
        <f t="shared" si="14"/>
        <v>564.68999999998755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8</v>
      </c>
      <c r="C419" s="298">
        <v>46209</v>
      </c>
      <c r="D419" s="299" t="s">
        <v>969</v>
      </c>
      <c r="E419" s="522">
        <v>9.7200000000000006</v>
      </c>
      <c r="F419" s="522"/>
      <c r="G419" s="333">
        <f t="shared" si="14"/>
        <v>570.8799999999876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2</v>
      </c>
      <c r="C420" s="298">
        <v>46209</v>
      </c>
      <c r="D420" s="299" t="s">
        <v>353</v>
      </c>
      <c r="E420" s="522">
        <v>21.99</v>
      </c>
      <c r="F420" s="522"/>
      <c r="G420" s="333">
        <f t="shared" si="14"/>
        <v>580.59999999998763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2</v>
      </c>
      <c r="C421" s="298">
        <v>46209</v>
      </c>
      <c r="D421" s="299" t="s">
        <v>296</v>
      </c>
      <c r="E421" s="522">
        <v>10.02</v>
      </c>
      <c r="F421" s="522"/>
      <c r="G421" s="333">
        <f t="shared" si="14"/>
        <v>602.58999999998764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4</v>
      </c>
      <c r="C422" s="298">
        <v>46209</v>
      </c>
      <c r="D422" s="299" t="s">
        <v>296</v>
      </c>
      <c r="E422" s="522">
        <v>55.19</v>
      </c>
      <c r="F422" s="522"/>
      <c r="G422" s="333">
        <f t="shared" si="14"/>
        <v>612.60999999998762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294</v>
      </c>
      <c r="B423" s="330">
        <v>14</v>
      </c>
      <c r="C423" s="298">
        <v>46209</v>
      </c>
      <c r="D423" s="299" t="s">
        <v>958</v>
      </c>
      <c r="E423" s="522">
        <v>66.67</v>
      </c>
      <c r="F423" s="522"/>
      <c r="G423" s="333">
        <f t="shared" si="14"/>
        <v>667.79999999998756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294</v>
      </c>
      <c r="B424" s="330">
        <v>14</v>
      </c>
      <c r="C424" s="298">
        <v>46209</v>
      </c>
      <c r="D424" s="299" t="s">
        <v>367</v>
      </c>
      <c r="E424" s="522">
        <v>70.25</v>
      </c>
      <c r="F424" s="522"/>
      <c r="G424" s="333">
        <f t="shared" si="14"/>
        <v>734.46999999998752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4</v>
      </c>
      <c r="C425" s="298">
        <v>46209</v>
      </c>
      <c r="D425" s="299" t="s">
        <v>334</v>
      </c>
      <c r="E425" s="522">
        <v>36.090000000000003</v>
      </c>
      <c r="F425" s="522"/>
      <c r="G425" s="333">
        <f t="shared" si="14"/>
        <v>804.71999999998752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2</v>
      </c>
      <c r="C426" s="298">
        <v>46209</v>
      </c>
      <c r="D426" s="299" t="s">
        <v>301</v>
      </c>
      <c r="E426" s="522">
        <v>16.05</v>
      </c>
      <c r="F426" s="522"/>
      <c r="G426" s="333">
        <f t="shared" si="14"/>
        <v>840.80999999998755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2</v>
      </c>
      <c r="C427" s="298">
        <v>46208</v>
      </c>
      <c r="D427" s="299" t="s">
        <v>960</v>
      </c>
      <c r="E427" s="522">
        <v>23.03</v>
      </c>
      <c r="F427" s="522"/>
      <c r="G427" s="333">
        <f t="shared" si="14"/>
        <v>856.85999999998751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2</v>
      </c>
      <c r="C428" s="298">
        <v>46208</v>
      </c>
      <c r="D428" s="299" t="s">
        <v>371</v>
      </c>
      <c r="E428" s="522">
        <v>15.11</v>
      </c>
      <c r="F428" s="522"/>
      <c r="G428" s="333">
        <f t="shared" si="14"/>
        <v>879.88999999998748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8</v>
      </c>
      <c r="C429" s="298">
        <v>46207</v>
      </c>
      <c r="D429" s="299" t="s">
        <v>950</v>
      </c>
      <c r="E429" s="522">
        <v>47.95</v>
      </c>
      <c r="F429" s="522"/>
      <c r="G429" s="333">
        <f t="shared" si="14"/>
        <v>894.99999999998749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3</v>
      </c>
      <c r="C430" s="298">
        <v>46207</v>
      </c>
      <c r="D430" s="299" t="s">
        <v>951</v>
      </c>
      <c r="E430" s="522">
        <v>8.75</v>
      </c>
      <c r="F430" s="522"/>
      <c r="G430" s="333">
        <f t="shared" si="14"/>
        <v>942.94999999998754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294</v>
      </c>
      <c r="B431" s="330">
        <v>17</v>
      </c>
      <c r="C431" s="298">
        <v>46207</v>
      </c>
      <c r="D431" s="299" t="s">
        <v>370</v>
      </c>
      <c r="E431" s="522">
        <v>99</v>
      </c>
      <c r="F431" s="522"/>
      <c r="G431" s="333">
        <f t="shared" si="14"/>
        <v>951.69999999998754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8</v>
      </c>
      <c r="C432" s="298">
        <v>46206</v>
      </c>
      <c r="D432" s="299" t="s">
        <v>950</v>
      </c>
      <c r="E432" s="522">
        <v>85.56</v>
      </c>
      <c r="F432" s="522"/>
      <c r="G432" s="333">
        <f t="shared" si="14"/>
        <v>1050.6999999999875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3</v>
      </c>
      <c r="C433" s="298">
        <v>46206</v>
      </c>
      <c r="D433" s="299" t="s">
        <v>952</v>
      </c>
      <c r="E433" s="522">
        <v>25.07</v>
      </c>
      <c r="F433" s="522"/>
      <c r="G433" s="333">
        <f t="shared" si="14"/>
        <v>1136.2599999999875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294</v>
      </c>
      <c r="B434" s="330">
        <v>22</v>
      </c>
      <c r="C434" s="298">
        <v>46206</v>
      </c>
      <c r="D434" s="299" t="s">
        <v>953</v>
      </c>
      <c r="E434" s="522">
        <v>12.77</v>
      </c>
      <c r="F434" s="522"/>
      <c r="G434" s="333">
        <f t="shared" si="14"/>
        <v>1161.3299999999874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8</v>
      </c>
      <c r="C435" s="298">
        <v>46206</v>
      </c>
      <c r="D435" s="299" t="s">
        <v>963</v>
      </c>
      <c r="E435" s="522">
        <v>50</v>
      </c>
      <c r="F435" s="522"/>
      <c r="G435" s="333">
        <f t="shared" si="14"/>
        <v>1174.0999999999874</v>
      </c>
      <c r="H435" s="334" t="s">
        <v>298</v>
      </c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2</v>
      </c>
      <c r="C436" s="298">
        <v>46206</v>
      </c>
      <c r="D436" s="299" t="s">
        <v>964</v>
      </c>
      <c r="E436" s="522">
        <v>70</v>
      </c>
      <c r="F436" s="522"/>
      <c r="G436" s="333">
        <f t="shared" si="14"/>
        <v>1224.0999999999874</v>
      </c>
      <c r="H436" s="334" t="s">
        <v>298</v>
      </c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6</v>
      </c>
      <c r="C437" s="298">
        <v>46206</v>
      </c>
      <c r="D437" s="299" t="s">
        <v>965</v>
      </c>
      <c r="E437" s="522">
        <v>64</v>
      </c>
      <c r="F437" s="522"/>
      <c r="G437" s="333">
        <f t="shared" si="14"/>
        <v>1294.0999999999874</v>
      </c>
      <c r="H437" s="334" t="s">
        <v>298</v>
      </c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5</v>
      </c>
      <c r="C438" s="298">
        <v>46206</v>
      </c>
      <c r="D438" s="299" t="s">
        <v>962</v>
      </c>
      <c r="E438" s="522">
        <v>286.49</v>
      </c>
      <c r="F438" s="522"/>
      <c r="G438" s="333">
        <f t="shared" si="14"/>
        <v>1358.0999999999874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6</v>
      </c>
      <c r="C439" s="298">
        <v>46206</v>
      </c>
      <c r="D439" s="299" t="s">
        <v>954</v>
      </c>
      <c r="E439" s="522">
        <v>36</v>
      </c>
      <c r="F439" s="522"/>
      <c r="G439" s="333">
        <f t="shared" si="14"/>
        <v>1644.5899999999874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287</v>
      </c>
      <c r="B440" s="330" t="s">
        <v>287</v>
      </c>
      <c r="C440" s="298">
        <v>46205</v>
      </c>
      <c r="D440" s="299" t="s">
        <v>956</v>
      </c>
      <c r="E440" s="522">
        <v>-200</v>
      </c>
      <c r="F440" s="522"/>
      <c r="G440" s="333">
        <f t="shared" si="14"/>
        <v>1680.5899999999874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287</v>
      </c>
      <c r="B441" s="330" t="s">
        <v>287</v>
      </c>
      <c r="C441" s="298">
        <v>46205</v>
      </c>
      <c r="D441" s="299" t="s">
        <v>956</v>
      </c>
      <c r="E441" s="522">
        <v>-4</v>
      </c>
      <c r="F441" s="522"/>
      <c r="G441" s="333">
        <f t="shared" si="14"/>
        <v>1480.5899999999874</v>
      </c>
      <c r="H441" s="334" t="s">
        <v>298</v>
      </c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287</v>
      </c>
      <c r="B442" s="330" t="s">
        <v>287</v>
      </c>
      <c r="C442" s="298">
        <v>46205</v>
      </c>
      <c r="D442" s="299" t="s">
        <v>956</v>
      </c>
      <c r="E442" s="522">
        <v>204</v>
      </c>
      <c r="F442" s="522"/>
      <c r="G442" s="333">
        <f t="shared" si="14"/>
        <v>1476.5899999999874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6</v>
      </c>
      <c r="C443" s="298">
        <v>46205</v>
      </c>
      <c r="D443" s="299" t="s">
        <v>966</v>
      </c>
      <c r="E443" s="522">
        <v>20</v>
      </c>
      <c r="F443" s="522"/>
      <c r="G443" s="333">
        <f t="shared" si="14"/>
        <v>1680.5899999999874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287</v>
      </c>
      <c r="B444" s="330" t="s">
        <v>287</v>
      </c>
      <c r="C444" s="298">
        <v>46205</v>
      </c>
      <c r="D444" s="299" t="s">
        <v>967</v>
      </c>
      <c r="E444" s="522">
        <v>70</v>
      </c>
      <c r="F444" s="522">
        <v>70</v>
      </c>
      <c r="G444" s="333">
        <f t="shared" si="14"/>
        <v>1700.5899999999874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287</v>
      </c>
      <c r="B445" s="330" t="s">
        <v>287</v>
      </c>
      <c r="C445" s="298">
        <v>46205</v>
      </c>
      <c r="D445" s="299" t="s">
        <v>968</v>
      </c>
      <c r="E445" s="522">
        <v>783</v>
      </c>
      <c r="F445" s="522">
        <v>783</v>
      </c>
      <c r="G445" s="333">
        <f t="shared" si="14"/>
        <v>1700.5899999999874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294</v>
      </c>
      <c r="B446" s="330">
        <v>22</v>
      </c>
      <c r="C446" s="298">
        <v>46205</v>
      </c>
      <c r="D446" s="299" t="s">
        <v>375</v>
      </c>
      <c r="E446" s="522">
        <v>6.37</v>
      </c>
      <c r="F446" s="522"/>
      <c r="G446" s="333">
        <f t="shared" si="14"/>
        <v>1700.5899999999874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2</v>
      </c>
      <c r="C447" s="298">
        <v>46205</v>
      </c>
      <c r="D447" s="299" t="s">
        <v>961</v>
      </c>
      <c r="E447" s="522">
        <v>21</v>
      </c>
      <c r="F447" s="522"/>
      <c r="G447" s="333">
        <f t="shared" si="14"/>
        <v>1706.9599999999873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284</v>
      </c>
      <c r="B448" s="330">
        <v>36</v>
      </c>
      <c r="C448" s="298">
        <v>46205</v>
      </c>
      <c r="D448" s="299" t="s">
        <v>374</v>
      </c>
      <c r="E448" s="522">
        <v>50</v>
      </c>
      <c r="F448" s="522"/>
      <c r="G448" s="333">
        <f t="shared" si="14"/>
        <v>1727.9599999999873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8</v>
      </c>
      <c r="C449" s="298">
        <v>46205</v>
      </c>
      <c r="D449" s="299" t="s">
        <v>319</v>
      </c>
      <c r="E449" s="522">
        <v>53.8</v>
      </c>
      <c r="F449" s="522"/>
      <c r="G449" s="333">
        <f t="shared" si="14"/>
        <v>1777.9599999999873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3</v>
      </c>
      <c r="C450" s="298">
        <v>46204</v>
      </c>
      <c r="D450" s="299" t="s">
        <v>309</v>
      </c>
      <c r="E450" s="522">
        <v>4.1900000000000004</v>
      </c>
      <c r="F450" s="522"/>
      <c r="G450" s="333">
        <f t="shared" si="14"/>
        <v>1831.7599999999873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1</v>
      </c>
      <c r="C451" s="298">
        <v>46204</v>
      </c>
      <c r="D451" s="299" t="s">
        <v>311</v>
      </c>
      <c r="E451" s="522">
        <v>169.54</v>
      </c>
      <c r="F451" s="522"/>
      <c r="G451" s="333">
        <f t="shared" si="14"/>
        <v>1835.9499999999873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2</v>
      </c>
      <c r="C452" s="298">
        <v>46204</v>
      </c>
      <c r="D452" s="299" t="s">
        <v>955</v>
      </c>
      <c r="E452" s="522">
        <v>64.2</v>
      </c>
      <c r="F452" s="522"/>
      <c r="G452" s="333">
        <f t="shared" si="14"/>
        <v>2005.4899999999873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8</v>
      </c>
      <c r="C453" s="298">
        <v>46204</v>
      </c>
      <c r="D453" s="299" t="s">
        <v>319</v>
      </c>
      <c r="E453" s="522">
        <v>150.86000000000001</v>
      </c>
      <c r="F453" s="522"/>
      <c r="G453" s="333">
        <f t="shared" si="14"/>
        <v>2069.6899999999873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3</v>
      </c>
      <c r="C454" s="298">
        <v>46204</v>
      </c>
      <c r="D454" s="299" t="s">
        <v>455</v>
      </c>
      <c r="E454" s="522">
        <v>10.41</v>
      </c>
      <c r="F454" s="522"/>
      <c r="G454" s="333">
        <f t="shared" si="14"/>
        <v>2220.5499999999874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1</v>
      </c>
      <c r="C455" s="298">
        <v>46204</v>
      </c>
      <c r="D455" s="299" t="s">
        <v>306</v>
      </c>
      <c r="E455" s="522">
        <v>98.37</v>
      </c>
      <c r="F455" s="522"/>
      <c r="G455" s="333">
        <f t="shared" si="14"/>
        <v>2230.9599999999873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6</v>
      </c>
      <c r="C456" s="298">
        <v>46204</v>
      </c>
      <c r="D456" s="299" t="s">
        <v>397</v>
      </c>
      <c r="E456" s="522">
        <v>54.76</v>
      </c>
      <c r="F456" s="522"/>
      <c r="G456" s="333">
        <f t="shared" si="14"/>
        <v>2329.3299999999872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284</v>
      </c>
      <c r="B457" s="330">
        <v>37</v>
      </c>
      <c r="C457" s="298">
        <v>46203</v>
      </c>
      <c r="D457" s="299" t="s">
        <v>970</v>
      </c>
      <c r="E457" s="522">
        <v>6487.16</v>
      </c>
      <c r="F457" s="522"/>
      <c r="G457" s="333">
        <f t="shared" si="14"/>
        <v>2384.0899999999874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286</v>
      </c>
      <c r="B458" s="330">
        <v>25</v>
      </c>
      <c r="C458" s="298">
        <v>46203</v>
      </c>
      <c r="D458" s="298" t="s">
        <v>204</v>
      </c>
      <c r="E458" s="331">
        <v>350</v>
      </c>
      <c r="F458" s="522"/>
      <c r="G458" s="333">
        <f t="shared" si="14"/>
        <v>8871.2499999999873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286</v>
      </c>
      <c r="B459" s="330">
        <v>26</v>
      </c>
      <c r="C459" s="298">
        <v>46203</v>
      </c>
      <c r="D459" s="298" t="s">
        <v>205</v>
      </c>
      <c r="E459" s="331">
        <v>320</v>
      </c>
      <c r="F459" s="522"/>
      <c r="G459" s="333">
        <f t="shared" si="14"/>
        <v>9221.2499999999873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286</v>
      </c>
      <c r="B460" s="330">
        <v>27</v>
      </c>
      <c r="C460" s="298">
        <v>46203</v>
      </c>
      <c r="D460" s="298" t="s">
        <v>206</v>
      </c>
      <c r="E460" s="331">
        <v>25</v>
      </c>
      <c r="F460" s="522"/>
      <c r="G460" s="333">
        <f t="shared" si="14"/>
        <v>9541.2499999999873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286</v>
      </c>
      <c r="B461" s="330">
        <v>28</v>
      </c>
      <c r="C461" s="298">
        <v>46203</v>
      </c>
      <c r="D461" s="298" t="s">
        <v>207</v>
      </c>
      <c r="E461" s="331">
        <v>25</v>
      </c>
      <c r="F461" s="522"/>
      <c r="G461" s="333">
        <f t="shared" si="14"/>
        <v>9566.2499999999873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286</v>
      </c>
      <c r="B462" s="330">
        <v>29</v>
      </c>
      <c r="C462" s="298">
        <v>46203</v>
      </c>
      <c r="D462" s="298" t="s">
        <v>208</v>
      </c>
      <c r="E462" s="331">
        <v>45</v>
      </c>
      <c r="F462" s="522"/>
      <c r="G462" s="333">
        <f t="shared" si="14"/>
        <v>9591.2499999999873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286</v>
      </c>
      <c r="B463" s="330">
        <v>30</v>
      </c>
      <c r="C463" s="298">
        <v>46203</v>
      </c>
      <c r="D463" s="298" t="s">
        <v>209</v>
      </c>
      <c r="E463" s="331">
        <v>400</v>
      </c>
      <c r="F463" s="522"/>
      <c r="G463" s="333">
        <f t="shared" si="14"/>
        <v>9636.2499999999873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286</v>
      </c>
      <c r="B464" s="330">
        <v>31</v>
      </c>
      <c r="C464" s="298">
        <v>46203</v>
      </c>
      <c r="D464" s="298" t="s">
        <v>210</v>
      </c>
      <c r="E464" s="331">
        <v>375</v>
      </c>
      <c r="F464" s="522"/>
      <c r="G464" s="333">
        <f t="shared" si="14"/>
        <v>10036.249999999987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286</v>
      </c>
      <c r="B465" s="330">
        <v>32</v>
      </c>
      <c r="C465" s="298">
        <v>46203</v>
      </c>
      <c r="D465" s="298" t="s">
        <v>211</v>
      </c>
      <c r="E465" s="331">
        <v>100</v>
      </c>
      <c r="F465" s="522"/>
      <c r="G465" s="333">
        <f t="shared" si="14"/>
        <v>10411.249999999987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286</v>
      </c>
      <c r="B466" s="330">
        <v>33</v>
      </c>
      <c r="C466" s="298">
        <v>46203</v>
      </c>
      <c r="D466" s="298" t="s">
        <v>212</v>
      </c>
      <c r="E466" s="331">
        <v>85</v>
      </c>
      <c r="F466" s="522"/>
      <c r="G466" s="333">
        <f t="shared" si="14"/>
        <v>10511.249999999987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286</v>
      </c>
      <c r="B467" s="330">
        <v>34</v>
      </c>
      <c r="C467" s="298">
        <v>46203</v>
      </c>
      <c r="D467" s="298" t="s">
        <v>213</v>
      </c>
      <c r="E467" s="331">
        <v>230</v>
      </c>
      <c r="F467" s="522"/>
      <c r="G467" s="333">
        <f t="shared" si="14"/>
        <v>10596.249999999987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286</v>
      </c>
      <c r="B468" s="330">
        <v>35</v>
      </c>
      <c r="C468" s="298">
        <v>46203</v>
      </c>
      <c r="D468" s="298" t="s">
        <v>214</v>
      </c>
      <c r="E468" s="331">
        <v>45</v>
      </c>
      <c r="F468" s="522"/>
      <c r="G468" s="333">
        <f t="shared" si="14"/>
        <v>10826.249999999987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294</v>
      </c>
      <c r="B469" s="330">
        <v>10</v>
      </c>
      <c r="C469" s="298">
        <v>46203</v>
      </c>
      <c r="D469" s="298" t="s">
        <v>176</v>
      </c>
      <c r="E469" s="522">
        <v>17.899999999999999</v>
      </c>
      <c r="F469" s="522"/>
      <c r="G469" s="333">
        <f t="shared" si="14"/>
        <v>10871.249999999987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287</v>
      </c>
      <c r="B470" s="330" t="s">
        <v>287</v>
      </c>
      <c r="C470" s="298">
        <v>46203</v>
      </c>
      <c r="D470" s="299" t="s">
        <v>423</v>
      </c>
      <c r="E470" s="522">
        <v>185.64</v>
      </c>
      <c r="F470" s="522">
        <v>185.64</v>
      </c>
      <c r="G470" s="333">
        <f t="shared" si="14"/>
        <v>10889.149999999987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6</v>
      </c>
      <c r="C471" s="298">
        <v>46203</v>
      </c>
      <c r="D471" s="299" t="s">
        <v>947</v>
      </c>
      <c r="E471" s="522">
        <v>-20</v>
      </c>
      <c r="F471" s="522"/>
      <c r="G471" s="333">
        <f t="shared" si="14"/>
        <v>10889.149999999987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287</v>
      </c>
      <c r="B472" s="330" t="s">
        <v>287</v>
      </c>
      <c r="C472" s="298">
        <v>46202</v>
      </c>
      <c r="D472" s="299" t="s">
        <v>948</v>
      </c>
      <c r="E472" s="522">
        <v>580</v>
      </c>
      <c r="F472" s="522">
        <v>580</v>
      </c>
      <c r="G472" s="333">
        <f t="shared" si="14"/>
        <v>10869.149999999987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291</v>
      </c>
      <c r="B473" s="330">
        <v>38</v>
      </c>
      <c r="C473" s="298">
        <v>46202</v>
      </c>
      <c r="D473" s="299" t="s">
        <v>293</v>
      </c>
      <c r="E473" s="522"/>
      <c r="F473" s="522">
        <v>4720.8599999999997</v>
      </c>
      <c r="G473" s="333">
        <f t="shared" si="14"/>
        <v>10869.149999999987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287</v>
      </c>
      <c r="B474" s="330" t="s">
        <v>287</v>
      </c>
      <c r="C474" s="298">
        <v>46202</v>
      </c>
      <c r="D474" s="299" t="s">
        <v>942</v>
      </c>
      <c r="E474" s="522">
        <v>180</v>
      </c>
      <c r="F474" s="522">
        <v>180</v>
      </c>
      <c r="G474" s="333">
        <f t="shared" si="14"/>
        <v>6148.2899999999863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294</v>
      </c>
      <c r="B475" s="330">
        <v>20</v>
      </c>
      <c r="C475" s="298">
        <v>46202</v>
      </c>
      <c r="D475" s="299" t="s">
        <v>193</v>
      </c>
      <c r="E475" s="522">
        <v>600</v>
      </c>
      <c r="F475" s="522"/>
      <c r="G475" s="333">
        <f t="shared" si="14"/>
        <v>6148.2899999999863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1</v>
      </c>
      <c r="C476" s="298">
        <v>46202</v>
      </c>
      <c r="D476" s="299" t="s">
        <v>306</v>
      </c>
      <c r="E476" s="522">
        <v>102.13</v>
      </c>
      <c r="F476" s="522"/>
      <c r="G476" s="333">
        <f t="shared" si="14"/>
        <v>6748.2899999999863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4</v>
      </c>
      <c r="C477" s="298">
        <v>46202</v>
      </c>
      <c r="D477" s="299" t="s">
        <v>310</v>
      </c>
      <c r="E477" s="522">
        <v>40.56</v>
      </c>
      <c r="F477" s="522"/>
      <c r="G477" s="333">
        <f t="shared" si="14"/>
        <v>6850.4199999999864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3</v>
      </c>
      <c r="C478" s="298">
        <v>46202</v>
      </c>
      <c r="D478" s="299" t="s">
        <v>310</v>
      </c>
      <c r="E478" s="522">
        <v>6.84</v>
      </c>
      <c r="F478" s="522"/>
      <c r="G478" s="333">
        <f t="shared" si="14"/>
        <v>6890.9799999999868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3</v>
      </c>
      <c r="C479" s="298">
        <v>46202</v>
      </c>
      <c r="D479" s="299" t="s">
        <v>880</v>
      </c>
      <c r="E479" s="522">
        <v>11.98</v>
      </c>
      <c r="F479" s="522"/>
      <c r="G479" s="333">
        <f t="shared" si="14"/>
        <v>6897.819999999987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2</v>
      </c>
      <c r="C480" s="298">
        <v>46201</v>
      </c>
      <c r="D480" s="299" t="s">
        <v>353</v>
      </c>
      <c r="E480" s="522">
        <v>14.99</v>
      </c>
      <c r="F480" s="522"/>
      <c r="G480" s="333">
        <f t="shared" ref="G480:G493" si="15">G481-E480+F480</f>
        <v>6909.7999999999865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2</v>
      </c>
      <c r="C481" s="298">
        <v>46201</v>
      </c>
      <c r="D481" s="299" t="s">
        <v>358</v>
      </c>
      <c r="E481" s="522">
        <v>11.29</v>
      </c>
      <c r="F481" s="522"/>
      <c r="G481" s="333">
        <f t="shared" si="15"/>
        <v>6924.7899999999863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8</v>
      </c>
      <c r="C482" s="298">
        <v>46201</v>
      </c>
      <c r="D482" s="299" t="s">
        <v>319</v>
      </c>
      <c r="E482" s="522">
        <v>158.96</v>
      </c>
      <c r="F482" s="522"/>
      <c r="G482" s="333">
        <f t="shared" si="15"/>
        <v>6936.0799999999863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6</v>
      </c>
      <c r="C483" s="298">
        <v>46201</v>
      </c>
      <c r="D483" s="299" t="s">
        <v>397</v>
      </c>
      <c r="E483" s="522">
        <v>53.24</v>
      </c>
      <c r="F483" s="522"/>
      <c r="G483" s="333">
        <f t="shared" si="15"/>
        <v>7095.0399999999863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2</v>
      </c>
      <c r="C484" s="298">
        <v>46200</v>
      </c>
      <c r="D484" s="299" t="s">
        <v>917</v>
      </c>
      <c r="E484" s="522">
        <v>122.77</v>
      </c>
      <c r="F484" s="522"/>
      <c r="G484" s="333">
        <f t="shared" si="15"/>
        <v>7148.2799999999861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1</v>
      </c>
      <c r="C485" s="298">
        <v>46200</v>
      </c>
      <c r="D485" s="299" t="s">
        <v>831</v>
      </c>
      <c r="E485" s="522">
        <v>77.67</v>
      </c>
      <c r="F485" s="522"/>
      <c r="G485" s="333">
        <f t="shared" si="15"/>
        <v>7271.0499999999865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5</v>
      </c>
      <c r="C486" s="298">
        <v>46200</v>
      </c>
      <c r="D486" s="299" t="s">
        <v>943</v>
      </c>
      <c r="E486" s="522">
        <v>32.99</v>
      </c>
      <c r="F486" s="522"/>
      <c r="G486" s="333">
        <f t="shared" si="15"/>
        <v>7348.7199999999866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287</v>
      </c>
      <c r="B487" s="330" t="s">
        <v>287</v>
      </c>
      <c r="C487" s="298">
        <v>46200</v>
      </c>
      <c r="D487" s="299" t="s">
        <v>945</v>
      </c>
      <c r="E487" s="522">
        <v>207.96</v>
      </c>
      <c r="F487" s="522">
        <v>207.96</v>
      </c>
      <c r="G487" s="333">
        <f t="shared" si="15"/>
        <v>7381.7099999999864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2</v>
      </c>
      <c r="C488" s="298">
        <v>46199</v>
      </c>
      <c r="D488" s="299" t="s">
        <v>868</v>
      </c>
      <c r="E488" s="522">
        <v>51.84</v>
      </c>
      <c r="F488" s="522"/>
      <c r="G488" s="333">
        <f t="shared" si="15"/>
        <v>7381.7099999999864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3</v>
      </c>
      <c r="C489" s="298">
        <v>46199</v>
      </c>
      <c r="D489" s="299" t="s">
        <v>296</v>
      </c>
      <c r="E489" s="522">
        <v>10.31</v>
      </c>
      <c r="F489" s="522"/>
      <c r="G489" s="333">
        <f t="shared" si="15"/>
        <v>7433.5499999999865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4</v>
      </c>
      <c r="C490" s="298">
        <v>46199</v>
      </c>
      <c r="D490" s="299" t="s">
        <v>296</v>
      </c>
      <c r="E490" s="522">
        <v>87.14</v>
      </c>
      <c r="F490" s="522"/>
      <c r="G490" s="333">
        <f t="shared" si="15"/>
        <v>7443.8599999999869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5</v>
      </c>
      <c r="C491" s="298">
        <v>46199</v>
      </c>
      <c r="D491" s="299" t="s">
        <v>940</v>
      </c>
      <c r="E491" s="522">
        <v>20</v>
      </c>
      <c r="F491" s="522"/>
      <c r="G491" s="333">
        <f t="shared" si="15"/>
        <v>7530.9999999999873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294</v>
      </c>
      <c r="B492" s="330">
        <v>12</v>
      </c>
      <c r="C492" s="298">
        <v>46198</v>
      </c>
      <c r="D492" s="299" t="s">
        <v>314</v>
      </c>
      <c r="E492" s="522">
        <v>204.48</v>
      </c>
      <c r="F492" s="522"/>
      <c r="G492" s="333">
        <f t="shared" si="15"/>
        <v>7550.9999999999873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291</v>
      </c>
      <c r="B493" s="330">
        <v>39</v>
      </c>
      <c r="C493" s="298">
        <v>46198</v>
      </c>
      <c r="D493" s="299" t="s">
        <v>292</v>
      </c>
      <c r="E493" s="522"/>
      <c r="F493" s="522">
        <v>2763.77</v>
      </c>
      <c r="G493" s="333">
        <f t="shared" si="15"/>
        <v>7755.4799999999868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5</v>
      </c>
      <c r="C494" s="298">
        <v>46198</v>
      </c>
      <c r="D494" s="299" t="s">
        <v>846</v>
      </c>
      <c r="E494" s="522">
        <v>11.2</v>
      </c>
      <c r="F494" s="522"/>
      <c r="G494" s="333">
        <f t="shared" ref="G494:G514" si="16">G495-E494+F494</f>
        <v>4991.7099999999864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2</v>
      </c>
      <c r="C495" s="298">
        <v>46197</v>
      </c>
      <c r="D495" s="299" t="s">
        <v>941</v>
      </c>
      <c r="E495" s="522">
        <v>15.99</v>
      </c>
      <c r="F495" s="522"/>
      <c r="G495" s="333">
        <f t="shared" si="16"/>
        <v>5002.9099999999862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5</v>
      </c>
      <c r="C496" s="298">
        <v>46197</v>
      </c>
      <c r="D496" s="299" t="s">
        <v>340</v>
      </c>
      <c r="E496" s="522">
        <v>47.93</v>
      </c>
      <c r="F496" s="522"/>
      <c r="G496" s="333">
        <f t="shared" si="16"/>
        <v>5018.899999999986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294</v>
      </c>
      <c r="B497" s="330">
        <v>43</v>
      </c>
      <c r="C497" s="298">
        <v>46197</v>
      </c>
      <c r="D497" s="299" t="s">
        <v>201</v>
      </c>
      <c r="E497" s="522">
        <v>42.84</v>
      </c>
      <c r="F497" s="522"/>
      <c r="G497" s="333">
        <f t="shared" si="16"/>
        <v>5066.8299999999863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294</v>
      </c>
      <c r="B498" s="330">
        <v>42</v>
      </c>
      <c r="C498" s="298">
        <v>46197</v>
      </c>
      <c r="D498" s="299" t="s">
        <v>200</v>
      </c>
      <c r="E498" s="522">
        <v>99.4</v>
      </c>
      <c r="F498" s="522"/>
      <c r="G498" s="333">
        <f t="shared" si="16"/>
        <v>5109.6699999999864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8</v>
      </c>
      <c r="C499" s="298">
        <v>46196</v>
      </c>
      <c r="D499" s="299" t="s">
        <v>319</v>
      </c>
      <c r="E499" s="522">
        <v>5.68</v>
      </c>
      <c r="F499" s="522"/>
      <c r="G499" s="333">
        <f t="shared" si="16"/>
        <v>5209.0699999999861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1</v>
      </c>
      <c r="C500" s="298">
        <v>46196</v>
      </c>
      <c r="D500" s="299" t="s">
        <v>306</v>
      </c>
      <c r="E500" s="522">
        <v>167.73</v>
      </c>
      <c r="F500" s="522"/>
      <c r="G500" s="333">
        <f t="shared" si="16"/>
        <v>5214.7499999999864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4</v>
      </c>
      <c r="C501" s="298">
        <v>46196</v>
      </c>
      <c r="D501" s="299" t="s">
        <v>296</v>
      </c>
      <c r="E501" s="522">
        <v>40.81</v>
      </c>
      <c r="F501" s="522"/>
      <c r="G501" s="333">
        <f t="shared" si="16"/>
        <v>5382.4799999999859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2</v>
      </c>
      <c r="C502" s="298">
        <v>46196</v>
      </c>
      <c r="D502" s="299" t="s">
        <v>334</v>
      </c>
      <c r="E502" s="522">
        <v>17.68</v>
      </c>
      <c r="F502" s="522"/>
      <c r="G502" s="333">
        <f t="shared" si="16"/>
        <v>5423.2899999999863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3</v>
      </c>
      <c r="C503" s="298">
        <v>46196</v>
      </c>
      <c r="D503" s="299" t="s">
        <v>320</v>
      </c>
      <c r="E503" s="522">
        <v>5.19</v>
      </c>
      <c r="F503" s="522"/>
      <c r="G503" s="333">
        <f t="shared" si="16"/>
        <v>5440.9699999999866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8</v>
      </c>
      <c r="C504" s="298">
        <v>46196</v>
      </c>
      <c r="D504" s="299" t="s">
        <v>308</v>
      </c>
      <c r="E504" s="522">
        <v>71.75</v>
      </c>
      <c r="F504" s="522"/>
      <c r="G504" s="333">
        <f t="shared" si="16"/>
        <v>5446.1599999999862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294</v>
      </c>
      <c r="B505" s="330">
        <v>22</v>
      </c>
      <c r="C505" s="298">
        <v>46196</v>
      </c>
      <c r="D505" s="299" t="s">
        <v>835</v>
      </c>
      <c r="E505" s="522">
        <v>15.96</v>
      </c>
      <c r="F505" s="522"/>
      <c r="G505" s="333">
        <f t="shared" si="16"/>
        <v>5517.9099999999862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2</v>
      </c>
      <c r="C506" s="298">
        <v>46195</v>
      </c>
      <c r="D506" s="299" t="s">
        <v>334</v>
      </c>
      <c r="E506" s="522">
        <v>7.89</v>
      </c>
      <c r="F506" s="522"/>
      <c r="G506" s="333">
        <f t="shared" si="16"/>
        <v>5533.8699999999862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287</v>
      </c>
      <c r="B507" s="330" t="s">
        <v>287</v>
      </c>
      <c r="C507" s="298">
        <v>46195</v>
      </c>
      <c r="D507" s="299" t="s">
        <v>939</v>
      </c>
      <c r="E507" s="522">
        <v>86.07</v>
      </c>
      <c r="F507" s="522">
        <v>86.07</v>
      </c>
      <c r="G507" s="333">
        <f t="shared" si="16"/>
        <v>5541.7599999999866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287</v>
      </c>
      <c r="B508" s="330" t="s">
        <v>287</v>
      </c>
      <c r="C508" s="298">
        <v>46195</v>
      </c>
      <c r="D508" s="299" t="s">
        <v>922</v>
      </c>
      <c r="E508" s="522">
        <v>14.98</v>
      </c>
      <c r="F508" s="522">
        <v>14.98</v>
      </c>
      <c r="G508" s="333">
        <f t="shared" si="16"/>
        <v>5541.7599999999866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287</v>
      </c>
      <c r="B509" s="330" t="s">
        <v>287</v>
      </c>
      <c r="C509" s="298">
        <v>46195</v>
      </c>
      <c r="D509" s="299" t="s">
        <v>936</v>
      </c>
      <c r="E509" s="522">
        <v>83.52</v>
      </c>
      <c r="F509" s="522">
        <v>83.52</v>
      </c>
      <c r="G509" s="333">
        <f t="shared" si="16"/>
        <v>5541.7599999999866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287</v>
      </c>
      <c r="B510" s="330" t="s">
        <v>287</v>
      </c>
      <c r="C510" s="298">
        <v>46195</v>
      </c>
      <c r="D510" s="299" t="s">
        <v>937</v>
      </c>
      <c r="E510" s="522">
        <v>62.19</v>
      </c>
      <c r="F510" s="522">
        <v>62.19</v>
      </c>
      <c r="G510" s="333">
        <f t="shared" si="16"/>
        <v>5541.7599999999866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3</v>
      </c>
      <c r="C511" s="298">
        <v>46195</v>
      </c>
      <c r="D511" s="299" t="s">
        <v>310</v>
      </c>
      <c r="E511" s="522">
        <v>6.99</v>
      </c>
      <c r="F511" s="522"/>
      <c r="G511" s="333">
        <f t="shared" si="16"/>
        <v>5541.7599999999866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287</v>
      </c>
      <c r="B512" s="330" t="s">
        <v>287</v>
      </c>
      <c r="C512" s="298">
        <v>46195</v>
      </c>
      <c r="D512" s="299" t="s">
        <v>938</v>
      </c>
      <c r="E512" s="522">
        <v>60.47</v>
      </c>
      <c r="F512" s="522">
        <v>60.47</v>
      </c>
      <c r="G512" s="333">
        <f t="shared" si="16"/>
        <v>5548.7499999999864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294</v>
      </c>
      <c r="B513" s="330">
        <v>22</v>
      </c>
      <c r="C513" s="298">
        <v>46195</v>
      </c>
      <c r="D513" s="299" t="s">
        <v>323</v>
      </c>
      <c r="E513" s="522">
        <v>20.22</v>
      </c>
      <c r="F513" s="522"/>
      <c r="G513" s="333">
        <f t="shared" si="16"/>
        <v>5548.7499999999864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6</v>
      </c>
      <c r="C514" s="298">
        <v>46195</v>
      </c>
      <c r="D514" s="299" t="s">
        <v>919</v>
      </c>
      <c r="E514" s="522">
        <v>200</v>
      </c>
      <c r="F514" s="522"/>
      <c r="G514" s="333">
        <f t="shared" si="16"/>
        <v>5568.9699999999866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5</v>
      </c>
      <c r="C515" s="298">
        <v>46194</v>
      </c>
      <c r="D515" s="299" t="s">
        <v>340</v>
      </c>
      <c r="E515" s="522">
        <v>47.93</v>
      </c>
      <c r="F515" s="522"/>
      <c r="G515" s="333">
        <f t="shared" ref="G515:G535" si="17">G516-E515+F515</f>
        <v>5768.9699999999866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287</v>
      </c>
      <c r="B516" s="330" t="s">
        <v>287</v>
      </c>
      <c r="C516" s="298">
        <v>46194</v>
      </c>
      <c r="D516" s="299" t="s">
        <v>935</v>
      </c>
      <c r="E516" s="522"/>
      <c r="F516" s="522">
        <v>50</v>
      </c>
      <c r="G516" s="333">
        <f t="shared" si="17"/>
        <v>5816.8999999999869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287</v>
      </c>
      <c r="B517" s="330" t="s">
        <v>287</v>
      </c>
      <c r="C517" s="298">
        <v>46194</v>
      </c>
      <c r="D517" s="299" t="s">
        <v>935</v>
      </c>
      <c r="E517" s="522">
        <v>50</v>
      </c>
      <c r="F517" s="522"/>
      <c r="G517" s="333">
        <f t="shared" si="17"/>
        <v>5766.8999999999869</v>
      </c>
      <c r="H517" s="334" t="s">
        <v>298</v>
      </c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287</v>
      </c>
      <c r="B518" s="330" t="s">
        <v>287</v>
      </c>
      <c r="C518" s="298">
        <v>46194</v>
      </c>
      <c r="D518" s="299" t="s">
        <v>922</v>
      </c>
      <c r="E518" s="522">
        <v>28.38</v>
      </c>
      <c r="F518" s="522">
        <v>28.38</v>
      </c>
      <c r="G518" s="333">
        <f t="shared" si="17"/>
        <v>5816.8999999999869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287</v>
      </c>
      <c r="B519" s="330" t="s">
        <v>287</v>
      </c>
      <c r="C519" s="298">
        <v>46194</v>
      </c>
      <c r="D519" s="299" t="s">
        <v>920</v>
      </c>
      <c r="E519" s="522">
        <v>35.020000000000003</v>
      </c>
      <c r="F519" s="522">
        <v>35.020000000000003</v>
      </c>
      <c r="G519" s="333">
        <f t="shared" si="17"/>
        <v>5816.8999999999869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287</v>
      </c>
      <c r="B520" s="330" t="s">
        <v>287</v>
      </c>
      <c r="C520" s="298">
        <v>46194</v>
      </c>
      <c r="D520" s="299" t="s">
        <v>927</v>
      </c>
      <c r="E520" s="522">
        <v>83.81</v>
      </c>
      <c r="F520" s="522">
        <v>83.81</v>
      </c>
      <c r="G520" s="333">
        <f t="shared" si="17"/>
        <v>5816.8999999999869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287</v>
      </c>
      <c r="B521" s="330" t="s">
        <v>287</v>
      </c>
      <c r="C521" s="298">
        <v>46194</v>
      </c>
      <c r="D521" s="299" t="s">
        <v>928</v>
      </c>
      <c r="E521" s="522">
        <v>27.43</v>
      </c>
      <c r="F521" s="522">
        <v>27.43</v>
      </c>
      <c r="G521" s="333">
        <f t="shared" si="17"/>
        <v>5816.8999999999869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287</v>
      </c>
      <c r="B522" s="330" t="s">
        <v>287</v>
      </c>
      <c r="C522" s="298">
        <v>46193</v>
      </c>
      <c r="D522" s="299" t="s">
        <v>932</v>
      </c>
      <c r="E522" s="522">
        <v>30.86</v>
      </c>
      <c r="F522" s="522">
        <v>30.86</v>
      </c>
      <c r="G522" s="333">
        <f t="shared" si="17"/>
        <v>5816.8999999999869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287</v>
      </c>
      <c r="B523" s="330" t="s">
        <v>287</v>
      </c>
      <c r="C523" s="298">
        <v>46193</v>
      </c>
      <c r="D523" s="299" t="s">
        <v>922</v>
      </c>
      <c r="E523" s="522">
        <v>13.95</v>
      </c>
      <c r="F523" s="522">
        <v>13.95</v>
      </c>
      <c r="G523" s="333">
        <f t="shared" si="17"/>
        <v>5816.8999999999869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287</v>
      </c>
      <c r="B524" s="330" t="s">
        <v>287</v>
      </c>
      <c r="C524" s="298">
        <v>46192</v>
      </c>
      <c r="D524" s="299" t="s">
        <v>934</v>
      </c>
      <c r="E524" s="522">
        <v>148.54</v>
      </c>
      <c r="F524" s="522">
        <v>148.54</v>
      </c>
      <c r="G524" s="333">
        <f t="shared" si="17"/>
        <v>5816.8999999999869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287</v>
      </c>
      <c r="B525" s="330" t="s">
        <v>287</v>
      </c>
      <c r="C525" s="298">
        <v>46192</v>
      </c>
      <c r="D525" s="299" t="s">
        <v>921</v>
      </c>
      <c r="E525" s="522">
        <v>80</v>
      </c>
      <c r="F525" s="522">
        <v>80</v>
      </c>
      <c r="G525" s="333">
        <f t="shared" si="17"/>
        <v>5816.8999999999869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287</v>
      </c>
      <c r="B526" s="330" t="s">
        <v>287</v>
      </c>
      <c r="C526" s="298">
        <v>46192</v>
      </c>
      <c r="D526" s="299" t="s">
        <v>922</v>
      </c>
      <c r="E526" s="522">
        <v>27.98</v>
      </c>
      <c r="F526" s="522">
        <v>27.98</v>
      </c>
      <c r="G526" s="333">
        <f t="shared" si="17"/>
        <v>5816.8999999999869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287</v>
      </c>
      <c r="B527" s="330" t="s">
        <v>287</v>
      </c>
      <c r="C527" s="298">
        <v>46192</v>
      </c>
      <c r="D527" s="299" t="s">
        <v>933</v>
      </c>
      <c r="E527" s="522">
        <v>30.63</v>
      </c>
      <c r="F527" s="522">
        <v>30.63</v>
      </c>
      <c r="G527" s="333">
        <f t="shared" si="17"/>
        <v>5816.8999999999869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294</v>
      </c>
      <c r="B528" s="330">
        <v>22</v>
      </c>
      <c r="C528" s="298">
        <v>46192</v>
      </c>
      <c r="D528" s="299" t="s">
        <v>923</v>
      </c>
      <c r="E528" s="522">
        <v>7.46</v>
      </c>
      <c r="F528" s="522"/>
      <c r="G528" s="333">
        <f t="shared" si="17"/>
        <v>5816.8999999999869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287</v>
      </c>
      <c r="B529" s="330" t="s">
        <v>287</v>
      </c>
      <c r="C529" s="298">
        <v>46192</v>
      </c>
      <c r="D529" s="299" t="s">
        <v>924</v>
      </c>
      <c r="E529" s="522">
        <v>22.07</v>
      </c>
      <c r="F529" s="522">
        <v>22.07</v>
      </c>
      <c r="G529" s="333">
        <f t="shared" si="17"/>
        <v>5824.3599999999869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287</v>
      </c>
      <c r="B530" s="330" t="s">
        <v>287</v>
      </c>
      <c r="C530" s="298">
        <v>46192</v>
      </c>
      <c r="D530" s="299" t="s">
        <v>924</v>
      </c>
      <c r="E530" s="522">
        <v>51.04</v>
      </c>
      <c r="F530" s="522">
        <v>51.04</v>
      </c>
      <c r="G530" s="333">
        <f t="shared" si="17"/>
        <v>5824.3599999999869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287</v>
      </c>
      <c r="B531" s="330" t="s">
        <v>287</v>
      </c>
      <c r="C531" s="298">
        <v>46192</v>
      </c>
      <c r="D531" s="299" t="s">
        <v>924</v>
      </c>
      <c r="E531" s="522">
        <v>90.59</v>
      </c>
      <c r="F531" s="522">
        <v>90.59</v>
      </c>
      <c r="G531" s="333">
        <f t="shared" si="17"/>
        <v>5824.3599999999869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287</v>
      </c>
      <c r="B532" s="330" t="s">
        <v>287</v>
      </c>
      <c r="C532" s="298">
        <v>46192</v>
      </c>
      <c r="D532" s="299" t="s">
        <v>925</v>
      </c>
      <c r="E532" s="522">
        <v>26.02</v>
      </c>
      <c r="F532" s="522">
        <v>26.02</v>
      </c>
      <c r="G532" s="333">
        <f t="shared" si="17"/>
        <v>5824.3599999999869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287</v>
      </c>
      <c r="B533" s="330" t="s">
        <v>287</v>
      </c>
      <c r="C533" s="298">
        <v>46192</v>
      </c>
      <c r="D533" s="299" t="s">
        <v>925</v>
      </c>
      <c r="E533" s="522">
        <v>26.02</v>
      </c>
      <c r="F533" s="522">
        <v>26.02</v>
      </c>
      <c r="G533" s="333">
        <f t="shared" si="17"/>
        <v>5824.3599999999869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287</v>
      </c>
      <c r="B534" s="330" t="s">
        <v>287</v>
      </c>
      <c r="C534" s="298">
        <v>46192</v>
      </c>
      <c r="D534" s="299" t="s">
        <v>925</v>
      </c>
      <c r="E534" s="522">
        <v>38.03</v>
      </c>
      <c r="F534" s="522">
        <v>38.03</v>
      </c>
      <c r="G534" s="333">
        <f t="shared" si="17"/>
        <v>5824.3599999999869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287</v>
      </c>
      <c r="B535" s="330" t="s">
        <v>287</v>
      </c>
      <c r="C535" s="298">
        <v>46192</v>
      </c>
      <c r="D535" s="299" t="s">
        <v>925</v>
      </c>
      <c r="E535" s="522">
        <v>26.03</v>
      </c>
      <c r="F535" s="522">
        <v>26.03</v>
      </c>
      <c r="G535" s="333">
        <f t="shared" si="17"/>
        <v>5824.3599999999869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287</v>
      </c>
      <c r="B536" s="330" t="s">
        <v>287</v>
      </c>
      <c r="C536" s="298">
        <v>46192</v>
      </c>
      <c r="D536" s="299" t="s">
        <v>922</v>
      </c>
      <c r="E536" s="522">
        <v>21.98</v>
      </c>
      <c r="F536" s="522">
        <v>21.98</v>
      </c>
      <c r="G536" s="333">
        <f t="shared" ref="G536:G593" si="18">G537-E536+F536</f>
        <v>5824.3599999999869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287</v>
      </c>
      <c r="B537" s="330" t="s">
        <v>287</v>
      </c>
      <c r="C537" s="298">
        <v>46192</v>
      </c>
      <c r="D537" s="299" t="s">
        <v>922</v>
      </c>
      <c r="E537" s="522">
        <v>27.99</v>
      </c>
      <c r="F537" s="522">
        <v>27.99</v>
      </c>
      <c r="G537" s="333">
        <f t="shared" si="18"/>
        <v>5824.3599999999869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287</v>
      </c>
      <c r="B538" s="330" t="s">
        <v>287</v>
      </c>
      <c r="C538" s="298">
        <v>46191</v>
      </c>
      <c r="D538" s="299" t="s">
        <v>926</v>
      </c>
      <c r="E538" s="522">
        <v>22.69</v>
      </c>
      <c r="F538" s="522">
        <v>22.69</v>
      </c>
      <c r="G538" s="333">
        <f t="shared" si="18"/>
        <v>5824.3599999999869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287</v>
      </c>
      <c r="B539" s="330" t="s">
        <v>287</v>
      </c>
      <c r="C539" s="298">
        <v>46191</v>
      </c>
      <c r="D539" s="299" t="s">
        <v>927</v>
      </c>
      <c r="E539" s="522">
        <v>42.32</v>
      </c>
      <c r="F539" s="522">
        <v>42.32</v>
      </c>
      <c r="G539" s="333">
        <f t="shared" si="18"/>
        <v>5824.3599999999869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287</v>
      </c>
      <c r="B540" s="330" t="s">
        <v>287</v>
      </c>
      <c r="C540" s="298">
        <v>46191</v>
      </c>
      <c r="D540" s="299" t="s">
        <v>928</v>
      </c>
      <c r="E540" s="522">
        <v>72.86</v>
      </c>
      <c r="F540" s="522">
        <v>72.86</v>
      </c>
      <c r="G540" s="333">
        <f t="shared" si="18"/>
        <v>5824.3599999999869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287</v>
      </c>
      <c r="B541" s="330" t="s">
        <v>287</v>
      </c>
      <c r="C541" s="298">
        <v>46191</v>
      </c>
      <c r="D541" s="299" t="s">
        <v>929</v>
      </c>
      <c r="E541" s="522">
        <v>106.89</v>
      </c>
      <c r="F541" s="522">
        <v>106.89</v>
      </c>
      <c r="G541" s="333">
        <f t="shared" si="18"/>
        <v>5824.3599999999869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287</v>
      </c>
      <c r="B542" s="330" t="s">
        <v>287</v>
      </c>
      <c r="C542" s="298">
        <v>46191</v>
      </c>
      <c r="D542" s="299" t="s">
        <v>931</v>
      </c>
      <c r="E542" s="522">
        <v>94.74</v>
      </c>
      <c r="F542" s="522">
        <v>94.74</v>
      </c>
      <c r="G542" s="333">
        <f t="shared" si="18"/>
        <v>5824.3599999999869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1</v>
      </c>
      <c r="C543" s="298">
        <v>46191</v>
      </c>
      <c r="D543" s="299" t="s">
        <v>306</v>
      </c>
      <c r="E543" s="522">
        <v>99.97</v>
      </c>
      <c r="F543" s="522"/>
      <c r="G543" s="333">
        <f t="shared" si="18"/>
        <v>5824.3599999999869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294</v>
      </c>
      <c r="B544" s="330">
        <v>22</v>
      </c>
      <c r="C544" s="298">
        <v>46191</v>
      </c>
      <c r="D544" s="299" t="s">
        <v>930</v>
      </c>
      <c r="E544" s="522">
        <v>13.84</v>
      </c>
      <c r="F544" s="522"/>
      <c r="G544" s="333">
        <f t="shared" si="18"/>
        <v>5924.3299999999872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1</v>
      </c>
      <c r="C545" s="298">
        <v>46190</v>
      </c>
      <c r="D545" s="299" t="s">
        <v>306</v>
      </c>
      <c r="E545" s="522">
        <v>87.19</v>
      </c>
      <c r="F545" s="522"/>
      <c r="G545" s="333">
        <f t="shared" si="18"/>
        <v>5938.1699999999873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294</v>
      </c>
      <c r="B546" s="330">
        <v>21</v>
      </c>
      <c r="C546" s="298">
        <v>46190</v>
      </c>
      <c r="D546" s="299" t="s">
        <v>194</v>
      </c>
      <c r="E546" s="522">
        <v>81</v>
      </c>
      <c r="F546" s="522"/>
      <c r="G546" s="333">
        <f t="shared" si="18"/>
        <v>6025.3599999999869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294</v>
      </c>
      <c r="B547" s="330">
        <v>43</v>
      </c>
      <c r="C547" s="298">
        <v>46190</v>
      </c>
      <c r="D547" s="299" t="s">
        <v>333</v>
      </c>
      <c r="E547" s="522">
        <v>29.8</v>
      </c>
      <c r="F547" s="522"/>
      <c r="G547" s="333">
        <f t="shared" si="18"/>
        <v>6106.3599999999869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294</v>
      </c>
      <c r="B548" s="330">
        <v>42</v>
      </c>
      <c r="C548" s="298">
        <v>46190</v>
      </c>
      <c r="D548" s="299" t="s">
        <v>333</v>
      </c>
      <c r="E548" s="522">
        <v>74.5</v>
      </c>
      <c r="F548" s="522"/>
      <c r="G548" s="333">
        <f t="shared" si="18"/>
        <v>6136.1599999999871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4</v>
      </c>
      <c r="C549" s="298">
        <v>46190</v>
      </c>
      <c r="D549" s="299" t="s">
        <v>334</v>
      </c>
      <c r="E549" s="522">
        <v>82.35</v>
      </c>
      <c r="F549" s="522"/>
      <c r="G549" s="333">
        <f t="shared" si="18"/>
        <v>6210.6599999999871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2</v>
      </c>
      <c r="C550" s="298">
        <v>46190</v>
      </c>
      <c r="D550" s="299" t="s">
        <v>334</v>
      </c>
      <c r="E550" s="522">
        <v>17.68</v>
      </c>
      <c r="F550" s="522"/>
      <c r="G550" s="333">
        <f t="shared" si="18"/>
        <v>6293.0099999999875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6</v>
      </c>
      <c r="C551" s="298">
        <v>46190</v>
      </c>
      <c r="D551" s="299" t="s">
        <v>300</v>
      </c>
      <c r="E551" s="522">
        <v>14.67</v>
      </c>
      <c r="F551" s="522"/>
      <c r="G551" s="333">
        <f t="shared" si="18"/>
        <v>6310.6899999999878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6</v>
      </c>
      <c r="C552" s="298">
        <v>46190</v>
      </c>
      <c r="D552" s="299" t="s">
        <v>300</v>
      </c>
      <c r="E552" s="522">
        <v>56.42</v>
      </c>
      <c r="F552" s="522"/>
      <c r="G552" s="333">
        <f t="shared" si="18"/>
        <v>6325.3599999999878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6</v>
      </c>
      <c r="C553" s="298">
        <v>46190</v>
      </c>
      <c r="D553" s="299" t="s">
        <v>300</v>
      </c>
      <c r="E553" s="522">
        <v>53.23</v>
      </c>
      <c r="F553" s="522"/>
      <c r="G553" s="333">
        <f t="shared" si="18"/>
        <v>6381.7799999999879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294</v>
      </c>
      <c r="B554" s="330">
        <v>23</v>
      </c>
      <c r="C554" s="298">
        <v>46190</v>
      </c>
      <c r="D554" s="299" t="s">
        <v>63</v>
      </c>
      <c r="E554" s="522">
        <v>529.46</v>
      </c>
      <c r="F554" s="522"/>
      <c r="G554" s="333">
        <f t="shared" si="18"/>
        <v>6435.0099999999875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294</v>
      </c>
      <c r="B555" s="330">
        <v>17</v>
      </c>
      <c r="C555" s="298">
        <v>46190</v>
      </c>
      <c r="D555" s="299" t="s">
        <v>188</v>
      </c>
      <c r="E555" s="522">
        <v>42.65</v>
      </c>
      <c r="F555" s="522"/>
      <c r="G555" s="333">
        <f t="shared" si="18"/>
        <v>6964.4699999999875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294</v>
      </c>
      <c r="B556" s="330">
        <v>15</v>
      </c>
      <c r="C556" s="298">
        <v>46190</v>
      </c>
      <c r="D556" s="299" t="s">
        <v>185</v>
      </c>
      <c r="E556" s="522">
        <v>87.41</v>
      </c>
      <c r="F556" s="522"/>
      <c r="G556" s="333">
        <f t="shared" si="18"/>
        <v>7007.1199999999872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335</v>
      </c>
      <c r="B557" s="330" t="s">
        <v>335</v>
      </c>
      <c r="C557" s="298">
        <v>46190</v>
      </c>
      <c r="D557" s="299" t="s">
        <v>336</v>
      </c>
      <c r="E557" s="522">
        <v>86.48</v>
      </c>
      <c r="F557" s="522"/>
      <c r="G557" s="333">
        <f t="shared" si="18"/>
        <v>7094.529999999987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291</v>
      </c>
      <c r="B558" s="330">
        <v>40</v>
      </c>
      <c r="C558" s="298">
        <v>46190</v>
      </c>
      <c r="D558" s="299" t="s">
        <v>316</v>
      </c>
      <c r="E558" s="522"/>
      <c r="F558" s="522">
        <v>854.38</v>
      </c>
      <c r="G558" s="333">
        <f t="shared" si="18"/>
        <v>7181.0099999999866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5</v>
      </c>
      <c r="C559" s="298">
        <v>46189</v>
      </c>
      <c r="D559" s="299" t="s">
        <v>340</v>
      </c>
      <c r="E559" s="522">
        <v>21.3</v>
      </c>
      <c r="F559" s="522"/>
      <c r="G559" s="333">
        <f t="shared" si="18"/>
        <v>6326.6299999999865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294</v>
      </c>
      <c r="B560" s="330">
        <v>11</v>
      </c>
      <c r="C560" s="298">
        <v>46189</v>
      </c>
      <c r="D560" s="299" t="s">
        <v>178</v>
      </c>
      <c r="E560" s="522">
        <v>267.75</v>
      </c>
      <c r="F560" s="522"/>
      <c r="G560" s="333">
        <f t="shared" si="18"/>
        <v>6347.9299999999866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6</v>
      </c>
      <c r="C561" s="298">
        <v>46188</v>
      </c>
      <c r="D561" s="299" t="s">
        <v>885</v>
      </c>
      <c r="E561" s="522">
        <v>100</v>
      </c>
      <c r="F561" s="522"/>
      <c r="G561" s="333">
        <f t="shared" si="18"/>
        <v>6615.6799999999866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2</v>
      </c>
      <c r="C562" s="298">
        <v>46188</v>
      </c>
      <c r="D562" s="299" t="s">
        <v>334</v>
      </c>
      <c r="E562" s="522">
        <v>11.29</v>
      </c>
      <c r="F562" s="522"/>
      <c r="G562" s="333">
        <f t="shared" si="18"/>
        <v>6715.6799999999866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3</v>
      </c>
      <c r="C563" s="298">
        <v>46188</v>
      </c>
      <c r="D563" s="299" t="s">
        <v>334</v>
      </c>
      <c r="E563" s="522">
        <v>5.39</v>
      </c>
      <c r="F563" s="522"/>
      <c r="G563" s="333">
        <f t="shared" si="18"/>
        <v>6726.9699999999866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4</v>
      </c>
      <c r="C564" s="298">
        <v>46188</v>
      </c>
      <c r="D564" s="299" t="s">
        <v>334</v>
      </c>
      <c r="E564" s="522">
        <v>31.99</v>
      </c>
      <c r="F564" s="522"/>
      <c r="G564" s="333">
        <f t="shared" si="18"/>
        <v>6732.3599999999869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2</v>
      </c>
      <c r="C565" s="298">
        <v>46187</v>
      </c>
      <c r="D565" s="299" t="s">
        <v>917</v>
      </c>
      <c r="E565" s="522">
        <v>102.17</v>
      </c>
      <c r="F565" s="522"/>
      <c r="G565" s="333">
        <f t="shared" si="18"/>
        <v>6764.3499999999867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1</v>
      </c>
      <c r="C566" s="298">
        <v>46187</v>
      </c>
      <c r="D566" s="299" t="s">
        <v>831</v>
      </c>
      <c r="E566" s="522">
        <v>21.86</v>
      </c>
      <c r="F566" s="522"/>
      <c r="G566" s="333">
        <f t="shared" si="18"/>
        <v>6866.5199999999868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1</v>
      </c>
      <c r="C567" s="298">
        <v>46187</v>
      </c>
      <c r="D567" s="299" t="s">
        <v>311</v>
      </c>
      <c r="E567" s="522">
        <v>102.56</v>
      </c>
      <c r="F567" s="522"/>
      <c r="G567" s="333">
        <f t="shared" si="18"/>
        <v>6888.3799999999865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1</v>
      </c>
      <c r="C568" s="298">
        <v>46187</v>
      </c>
      <c r="D568" s="299" t="s">
        <v>329</v>
      </c>
      <c r="E568" s="522">
        <v>121.72</v>
      </c>
      <c r="F568" s="522"/>
      <c r="G568" s="333">
        <f t="shared" si="18"/>
        <v>6990.9399999999869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2</v>
      </c>
      <c r="C569" s="298">
        <v>46186</v>
      </c>
      <c r="D569" s="299" t="s">
        <v>308</v>
      </c>
      <c r="E569" s="522">
        <v>143.91999999999999</v>
      </c>
      <c r="F569" s="522"/>
      <c r="G569" s="333">
        <f t="shared" si="18"/>
        <v>7112.6599999999871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2</v>
      </c>
      <c r="C570" s="298">
        <v>46186</v>
      </c>
      <c r="D570" s="299" t="s">
        <v>346</v>
      </c>
      <c r="E570" s="522">
        <v>11.95</v>
      </c>
      <c r="F570" s="522"/>
      <c r="G570" s="333">
        <f t="shared" si="18"/>
        <v>7256.5799999999872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4</v>
      </c>
      <c r="C571" s="298">
        <v>46186</v>
      </c>
      <c r="D571" s="299" t="s">
        <v>310</v>
      </c>
      <c r="E571" s="522">
        <v>47.29</v>
      </c>
      <c r="F571" s="522"/>
      <c r="G571" s="333">
        <f t="shared" si="18"/>
        <v>7268.529999999987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1</v>
      </c>
      <c r="C572" s="298">
        <v>46186</v>
      </c>
      <c r="D572" s="299" t="s">
        <v>306</v>
      </c>
      <c r="E572" s="522">
        <v>52.7</v>
      </c>
      <c r="F572" s="522"/>
      <c r="G572" s="333">
        <f t="shared" si="18"/>
        <v>7315.819999999987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8</v>
      </c>
      <c r="C573" s="298">
        <v>46186</v>
      </c>
      <c r="D573" s="299" t="s">
        <v>308</v>
      </c>
      <c r="E573" s="522">
        <v>22.26</v>
      </c>
      <c r="F573" s="522"/>
      <c r="G573" s="333">
        <f t="shared" si="18"/>
        <v>7368.5199999999868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8</v>
      </c>
      <c r="C574" s="298">
        <v>46186</v>
      </c>
      <c r="D574" s="299" t="s">
        <v>308</v>
      </c>
      <c r="E574" s="522">
        <v>28.16</v>
      </c>
      <c r="F574" s="522"/>
      <c r="G574" s="333">
        <f t="shared" si="18"/>
        <v>7390.779999999987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2</v>
      </c>
      <c r="C575" s="298">
        <v>46186</v>
      </c>
      <c r="D575" s="299" t="s">
        <v>301</v>
      </c>
      <c r="E575" s="522">
        <v>32.049999999999997</v>
      </c>
      <c r="F575" s="522"/>
      <c r="G575" s="333">
        <f t="shared" si="18"/>
        <v>7418.9399999999869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5</v>
      </c>
      <c r="C576" s="298">
        <v>46186</v>
      </c>
      <c r="D576" s="299" t="s">
        <v>918</v>
      </c>
      <c r="E576" s="522">
        <v>24</v>
      </c>
      <c r="F576" s="522"/>
      <c r="G576" s="333">
        <f t="shared" si="18"/>
        <v>7450.989999999987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1</v>
      </c>
      <c r="C577" s="298">
        <v>46186</v>
      </c>
      <c r="D577" s="299" t="s">
        <v>306</v>
      </c>
      <c r="E577" s="522">
        <v>19.98</v>
      </c>
      <c r="F577" s="522"/>
      <c r="G577" s="333">
        <f t="shared" si="18"/>
        <v>7474.989999999987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6</v>
      </c>
      <c r="C578" s="298">
        <v>46186</v>
      </c>
      <c r="D578" s="299" t="s">
        <v>300</v>
      </c>
      <c r="E578" s="522">
        <v>60.07</v>
      </c>
      <c r="F578" s="522"/>
      <c r="G578" s="333">
        <f t="shared" si="18"/>
        <v>7494.9699999999866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287</v>
      </c>
      <c r="B579" s="330" t="s">
        <v>287</v>
      </c>
      <c r="C579" s="298">
        <v>46186</v>
      </c>
      <c r="D579" s="299" t="s">
        <v>915</v>
      </c>
      <c r="E579" s="522"/>
      <c r="F579" s="522">
        <v>319.49</v>
      </c>
      <c r="G579" s="333">
        <f t="shared" si="18"/>
        <v>7555.0399999999863</v>
      </c>
      <c r="H579" s="334" t="s">
        <v>298</v>
      </c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287</v>
      </c>
      <c r="B580" s="330" t="s">
        <v>287</v>
      </c>
      <c r="C580" s="298">
        <v>46186</v>
      </c>
      <c r="D580" s="299" t="s">
        <v>300</v>
      </c>
      <c r="E580" s="522">
        <v>319.49</v>
      </c>
      <c r="F580" s="522"/>
      <c r="G580" s="333">
        <f t="shared" si="18"/>
        <v>7235.5499999999865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6</v>
      </c>
      <c r="C581" s="298">
        <v>46186</v>
      </c>
      <c r="D581" s="299" t="s">
        <v>914</v>
      </c>
      <c r="E581" s="522">
        <v>-0.51</v>
      </c>
      <c r="F581" s="522"/>
      <c r="G581" s="333">
        <f t="shared" si="18"/>
        <v>7555.0399999999863</v>
      </c>
      <c r="H581" s="334" t="s">
        <v>298</v>
      </c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6</v>
      </c>
      <c r="C582" s="298">
        <v>46186</v>
      </c>
      <c r="D582" s="299" t="s">
        <v>319</v>
      </c>
      <c r="E582" s="522">
        <v>13.58</v>
      </c>
      <c r="F582" s="522"/>
      <c r="G582" s="333">
        <f t="shared" si="18"/>
        <v>7554.5299999999861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294</v>
      </c>
      <c r="B583" s="330">
        <v>24</v>
      </c>
      <c r="C583" s="298">
        <v>46186</v>
      </c>
      <c r="D583" s="299" t="s">
        <v>860</v>
      </c>
      <c r="E583" s="522">
        <v>109.5</v>
      </c>
      <c r="F583" s="522"/>
      <c r="G583" s="333">
        <f t="shared" si="18"/>
        <v>7568.109999999986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294</v>
      </c>
      <c r="B584" s="330">
        <v>19</v>
      </c>
      <c r="C584" s="298">
        <v>46186</v>
      </c>
      <c r="D584" s="299" t="s">
        <v>191</v>
      </c>
      <c r="E584" s="522">
        <v>200</v>
      </c>
      <c r="F584" s="522"/>
      <c r="G584" s="333">
        <f t="shared" si="18"/>
        <v>7677.609999999986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291</v>
      </c>
      <c r="B585" s="330">
        <v>38</v>
      </c>
      <c r="C585" s="298">
        <v>46186</v>
      </c>
      <c r="D585" s="299" t="s">
        <v>293</v>
      </c>
      <c r="E585" s="522"/>
      <c r="F585" s="522">
        <v>4597.82</v>
      </c>
      <c r="G585" s="333">
        <f t="shared" si="18"/>
        <v>7877.609999999986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2</v>
      </c>
      <c r="C586" s="298">
        <v>46185</v>
      </c>
      <c r="D586" s="299" t="s">
        <v>916</v>
      </c>
      <c r="E586" s="522">
        <v>90.54</v>
      </c>
      <c r="F586" s="522"/>
      <c r="G586" s="333">
        <f t="shared" si="18"/>
        <v>3279.7899999999863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8</v>
      </c>
      <c r="C587" s="298">
        <v>46185</v>
      </c>
      <c r="D587" s="299" t="s">
        <v>916</v>
      </c>
      <c r="E587" s="522">
        <v>50</v>
      </c>
      <c r="F587" s="522"/>
      <c r="G587" s="333">
        <f t="shared" si="18"/>
        <v>3370.3299999999863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6</v>
      </c>
      <c r="C588" s="298">
        <v>46185</v>
      </c>
      <c r="D588" s="299" t="s">
        <v>300</v>
      </c>
      <c r="E588" s="522">
        <v>79.849999999999994</v>
      </c>
      <c r="F588" s="522"/>
      <c r="G588" s="333">
        <f t="shared" si="18"/>
        <v>3420.3299999999863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6</v>
      </c>
      <c r="C589" s="298">
        <v>46184</v>
      </c>
      <c r="D589" s="299" t="s">
        <v>360</v>
      </c>
      <c r="E589" s="522">
        <v>70</v>
      </c>
      <c r="F589" s="522"/>
      <c r="G589" s="333">
        <f t="shared" si="18"/>
        <v>3500.1799999999862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287</v>
      </c>
      <c r="B590" s="330" t="s">
        <v>287</v>
      </c>
      <c r="C590" s="298">
        <v>46184</v>
      </c>
      <c r="D590" s="299" t="s">
        <v>911</v>
      </c>
      <c r="E590" s="522">
        <v>2159</v>
      </c>
      <c r="F590" s="522">
        <v>2159</v>
      </c>
      <c r="G590" s="333">
        <f t="shared" si="18"/>
        <v>3570.1799999999862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294</v>
      </c>
      <c r="B591" s="330">
        <v>22</v>
      </c>
      <c r="C591" s="298">
        <v>46184</v>
      </c>
      <c r="D591" s="299" t="s">
        <v>352</v>
      </c>
      <c r="E591" s="522">
        <v>21.29</v>
      </c>
      <c r="F591" s="522"/>
      <c r="G591" s="333">
        <f t="shared" si="18"/>
        <v>3570.1799999999862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4</v>
      </c>
      <c r="C592" s="298">
        <v>46184</v>
      </c>
      <c r="D592" s="299" t="s">
        <v>296</v>
      </c>
      <c r="E592" s="522">
        <v>40.67</v>
      </c>
      <c r="F592" s="522"/>
      <c r="G592" s="333">
        <f t="shared" si="18"/>
        <v>3591.4699999999862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8</v>
      </c>
      <c r="C593" s="298">
        <v>46184</v>
      </c>
      <c r="D593" s="299" t="s">
        <v>319</v>
      </c>
      <c r="E593" s="522">
        <v>15.53</v>
      </c>
      <c r="F593" s="522"/>
      <c r="G593" s="333">
        <f t="shared" si="18"/>
        <v>3632.1399999999862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2</v>
      </c>
      <c r="C594" s="298">
        <v>46184</v>
      </c>
      <c r="D594" s="299" t="s">
        <v>473</v>
      </c>
      <c r="E594" s="522">
        <v>83.89</v>
      </c>
      <c r="F594" s="522"/>
      <c r="G594" s="333">
        <f t="shared" ref="G594:G611" si="19">G595-E594+F594</f>
        <v>3647.6699999999864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294</v>
      </c>
      <c r="B595" s="330">
        <v>23</v>
      </c>
      <c r="C595" s="298">
        <v>46184</v>
      </c>
      <c r="D595" s="299" t="s">
        <v>67</v>
      </c>
      <c r="E595" s="522">
        <v>599.86</v>
      </c>
      <c r="F595" s="522"/>
      <c r="G595" s="333">
        <f t="shared" si="19"/>
        <v>3731.5599999999863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291</v>
      </c>
      <c r="B596" s="330">
        <v>41</v>
      </c>
      <c r="C596" s="298">
        <v>46184</v>
      </c>
      <c r="D596" s="299" t="s">
        <v>909</v>
      </c>
      <c r="E596" s="522"/>
      <c r="F596" s="522">
        <v>800</v>
      </c>
      <c r="G596" s="333">
        <f t="shared" si="19"/>
        <v>4331.4199999999864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291</v>
      </c>
      <c r="B597" s="330">
        <v>39</v>
      </c>
      <c r="C597" s="298">
        <v>46184</v>
      </c>
      <c r="D597" s="299" t="s">
        <v>292</v>
      </c>
      <c r="E597" s="522"/>
      <c r="F597" s="522">
        <v>2763.78</v>
      </c>
      <c r="G597" s="333">
        <f t="shared" si="19"/>
        <v>3531.4199999999864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287</v>
      </c>
      <c r="B598" s="330" t="s">
        <v>287</v>
      </c>
      <c r="C598" s="298">
        <v>46183</v>
      </c>
      <c r="D598" s="299" t="s">
        <v>910</v>
      </c>
      <c r="E598" s="522">
        <v>816.19</v>
      </c>
      <c r="F598" s="522">
        <v>816.19</v>
      </c>
      <c r="G598" s="333">
        <f t="shared" si="19"/>
        <v>767.639999999986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6</v>
      </c>
      <c r="C599" s="298">
        <v>46183</v>
      </c>
      <c r="D599" s="299" t="s">
        <v>412</v>
      </c>
      <c r="E599" s="522">
        <v>-3.99</v>
      </c>
      <c r="F599" s="522"/>
      <c r="G599" s="333">
        <f t="shared" si="19"/>
        <v>767.639999999986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6</v>
      </c>
      <c r="C600" s="298">
        <v>46183</v>
      </c>
      <c r="D600" s="299" t="s">
        <v>907</v>
      </c>
      <c r="E600" s="522">
        <v>-0.03</v>
      </c>
      <c r="F600" s="522"/>
      <c r="G600" s="333">
        <f t="shared" si="19"/>
        <v>763.64999999998599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291</v>
      </c>
      <c r="B601" s="330">
        <v>40</v>
      </c>
      <c r="C601" s="298">
        <v>46183</v>
      </c>
      <c r="D601" s="299" t="s">
        <v>316</v>
      </c>
      <c r="E601" s="522"/>
      <c r="F601" s="522">
        <v>1250.17</v>
      </c>
      <c r="G601" s="333">
        <f t="shared" si="19"/>
        <v>763.61999999998602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2</v>
      </c>
      <c r="C602" s="298">
        <v>46182</v>
      </c>
      <c r="D602" s="299" t="s">
        <v>353</v>
      </c>
      <c r="E602" s="522">
        <v>25.98</v>
      </c>
      <c r="F602" s="522"/>
      <c r="G602" s="333">
        <f t="shared" si="19"/>
        <v>-486.55000000001405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5</v>
      </c>
      <c r="C603" s="298">
        <v>46182</v>
      </c>
      <c r="D603" s="299" t="s">
        <v>854</v>
      </c>
      <c r="E603" s="522">
        <v>10.68</v>
      </c>
      <c r="F603" s="522"/>
      <c r="G603" s="333">
        <f t="shared" si="19"/>
        <v>-460.57000000001403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2</v>
      </c>
      <c r="C604" s="298">
        <v>46182</v>
      </c>
      <c r="D604" s="299" t="s">
        <v>301</v>
      </c>
      <c r="E604" s="522">
        <v>29.95</v>
      </c>
      <c r="F604" s="522"/>
      <c r="G604" s="333">
        <f t="shared" si="19"/>
        <v>-449.89000000001403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294</v>
      </c>
      <c r="B605" s="330">
        <v>22</v>
      </c>
      <c r="C605" s="298">
        <v>46182</v>
      </c>
      <c r="D605" s="299" t="s">
        <v>908</v>
      </c>
      <c r="E605" s="522">
        <v>5.31</v>
      </c>
      <c r="F605" s="522"/>
      <c r="G605" s="333">
        <f t="shared" si="19"/>
        <v>-419.94000000001404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2</v>
      </c>
      <c r="C606" s="298">
        <v>46182</v>
      </c>
      <c r="D606" s="299" t="s">
        <v>435</v>
      </c>
      <c r="E606" s="522">
        <v>58.69</v>
      </c>
      <c r="F606" s="522"/>
      <c r="G606" s="333">
        <f t="shared" si="19"/>
        <v>-414.63000000001404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8</v>
      </c>
      <c r="C607" s="298">
        <v>46182</v>
      </c>
      <c r="D607" s="299" t="s">
        <v>435</v>
      </c>
      <c r="E607" s="522">
        <v>58.69</v>
      </c>
      <c r="F607" s="522"/>
      <c r="G607" s="333">
        <f t="shared" si="19"/>
        <v>-355.94000000001404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8</v>
      </c>
      <c r="C608" s="298">
        <v>46181</v>
      </c>
      <c r="D608" s="299" t="s">
        <v>319</v>
      </c>
      <c r="E608" s="522">
        <v>8.86</v>
      </c>
      <c r="F608" s="522"/>
      <c r="G608" s="333">
        <f t="shared" si="19"/>
        <v>-297.25000000001404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6</v>
      </c>
      <c r="C609" s="298">
        <v>46181</v>
      </c>
      <c r="D609" s="299" t="s">
        <v>397</v>
      </c>
      <c r="E609" s="522">
        <v>12.84</v>
      </c>
      <c r="F609" s="522"/>
      <c r="G609" s="333">
        <f t="shared" si="19"/>
        <v>-288.39000000001403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294</v>
      </c>
      <c r="B610" s="330">
        <v>9</v>
      </c>
      <c r="C610" s="298">
        <v>46181</v>
      </c>
      <c r="D610" s="299" t="s">
        <v>58</v>
      </c>
      <c r="E610" s="522">
        <v>1231.68</v>
      </c>
      <c r="F610" s="522"/>
      <c r="G610" s="333">
        <f t="shared" si="19"/>
        <v>-275.55000000001405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4</v>
      </c>
      <c r="C611" s="298">
        <v>46180</v>
      </c>
      <c r="D611" s="299" t="s">
        <v>310</v>
      </c>
      <c r="E611" s="522">
        <v>47.6</v>
      </c>
      <c r="F611" s="522"/>
      <c r="G611" s="333">
        <f t="shared" si="19"/>
        <v>956.12999999998601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1</v>
      </c>
      <c r="C612" s="298">
        <v>46180</v>
      </c>
      <c r="D612" s="299" t="s">
        <v>368</v>
      </c>
      <c r="E612" s="522">
        <v>48.62</v>
      </c>
      <c r="F612" s="522"/>
      <c r="G612" s="333">
        <f t="shared" ref="G612:G622" si="20">G613-E612+F612</f>
        <v>1003.729999999986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8</v>
      </c>
      <c r="C613" s="298">
        <v>46180</v>
      </c>
      <c r="D613" s="299" t="s">
        <v>363</v>
      </c>
      <c r="E613" s="522">
        <v>6.37</v>
      </c>
      <c r="F613" s="522"/>
      <c r="G613" s="333">
        <f t="shared" si="20"/>
        <v>1052.349999999986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287</v>
      </c>
      <c r="B614" s="330" t="s">
        <v>287</v>
      </c>
      <c r="C614" s="298">
        <v>46180</v>
      </c>
      <c r="D614" s="299" t="s">
        <v>890</v>
      </c>
      <c r="E614" s="522">
        <v>313.77999999999997</v>
      </c>
      <c r="F614" s="522">
        <v>313.77999999999997</v>
      </c>
      <c r="G614" s="333">
        <f t="shared" si="20"/>
        <v>1058.7199999999859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6</v>
      </c>
      <c r="C615" s="298">
        <v>46180</v>
      </c>
      <c r="D615" s="299" t="s">
        <v>397</v>
      </c>
      <c r="E615" s="522">
        <v>10.86</v>
      </c>
      <c r="F615" s="522"/>
      <c r="G615" s="333">
        <f t="shared" si="20"/>
        <v>1058.7199999999859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294</v>
      </c>
      <c r="B616" s="330">
        <v>14</v>
      </c>
      <c r="C616" s="298">
        <v>46179</v>
      </c>
      <c r="D616" s="299" t="s">
        <v>366</v>
      </c>
      <c r="E616" s="522">
        <v>66.67</v>
      </c>
      <c r="F616" s="522"/>
      <c r="G616" s="333">
        <f t="shared" si="20"/>
        <v>1069.5799999999858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5</v>
      </c>
      <c r="C617" s="298">
        <v>46179</v>
      </c>
      <c r="D617" s="299" t="s">
        <v>906</v>
      </c>
      <c r="E617" s="522">
        <v>20</v>
      </c>
      <c r="F617" s="522"/>
      <c r="G617" s="333">
        <f t="shared" si="20"/>
        <v>1136.2499999999859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1</v>
      </c>
      <c r="C618" s="298">
        <v>46179</v>
      </c>
      <c r="D618" s="299" t="s">
        <v>831</v>
      </c>
      <c r="E618" s="522">
        <v>54.06</v>
      </c>
      <c r="F618" s="522"/>
      <c r="G618" s="333">
        <f t="shared" si="20"/>
        <v>1156.2499999999859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6</v>
      </c>
      <c r="C619" s="298">
        <v>46179</v>
      </c>
      <c r="D619" s="299" t="s">
        <v>903</v>
      </c>
      <c r="E619" s="522">
        <v>19.98</v>
      </c>
      <c r="F619" s="522"/>
      <c r="G619" s="333">
        <f t="shared" si="20"/>
        <v>1210.3099999999858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6</v>
      </c>
      <c r="C620" s="298">
        <v>46179</v>
      </c>
      <c r="D620" s="299" t="s">
        <v>885</v>
      </c>
      <c r="E620" s="522">
        <v>100</v>
      </c>
      <c r="F620" s="522"/>
      <c r="G620" s="333">
        <f t="shared" si="20"/>
        <v>1230.2899999999859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8</v>
      </c>
      <c r="C621" s="298">
        <v>46178</v>
      </c>
      <c r="D621" s="299" t="s">
        <v>319</v>
      </c>
      <c r="E621" s="522">
        <v>179.72</v>
      </c>
      <c r="F621" s="522"/>
      <c r="G621" s="333">
        <f t="shared" si="20"/>
        <v>1330.2899999999859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4</v>
      </c>
      <c r="C622" s="298">
        <v>46178</v>
      </c>
      <c r="D622" s="299" t="s">
        <v>904</v>
      </c>
      <c r="E622" s="522">
        <v>41.26</v>
      </c>
      <c r="F622" s="522"/>
      <c r="G622" s="333">
        <f t="shared" si="20"/>
        <v>1510.0099999999859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2</v>
      </c>
      <c r="C623" s="298">
        <v>46178</v>
      </c>
      <c r="D623" s="299" t="s">
        <v>358</v>
      </c>
      <c r="E623" s="522">
        <v>10.07</v>
      </c>
      <c r="F623" s="522"/>
      <c r="G623" s="333">
        <f t="shared" ref="G623:G635" si="21">G624-E623+F623</f>
        <v>1551.2699999999859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2</v>
      </c>
      <c r="C624" s="298">
        <v>46178</v>
      </c>
      <c r="D624" s="299" t="s">
        <v>905</v>
      </c>
      <c r="E624" s="522">
        <v>11.75</v>
      </c>
      <c r="F624" s="522"/>
      <c r="G624" s="333">
        <f t="shared" si="21"/>
        <v>1561.3399999999858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335</v>
      </c>
      <c r="B625" s="330" t="s">
        <v>335</v>
      </c>
      <c r="C625" s="298">
        <v>46178</v>
      </c>
      <c r="D625" s="299" t="s">
        <v>447</v>
      </c>
      <c r="E625" s="522">
        <v>39.659999999999997</v>
      </c>
      <c r="F625" s="522"/>
      <c r="G625" s="333">
        <f t="shared" si="21"/>
        <v>1573.0899999999858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6</v>
      </c>
      <c r="C626" s="298">
        <v>46178</v>
      </c>
      <c r="D626" s="299" t="s">
        <v>300</v>
      </c>
      <c r="E626" s="522">
        <v>9.57</v>
      </c>
      <c r="F626" s="522"/>
      <c r="G626" s="333">
        <f t="shared" si="21"/>
        <v>1612.7499999999859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2</v>
      </c>
      <c r="C627" s="298">
        <v>46178</v>
      </c>
      <c r="D627" s="299" t="s">
        <v>376</v>
      </c>
      <c r="E627" s="522">
        <v>46.65</v>
      </c>
      <c r="F627" s="522"/>
      <c r="G627" s="333">
        <f t="shared" si="21"/>
        <v>1622.3199999999858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4</v>
      </c>
      <c r="C628" s="298">
        <v>46177</v>
      </c>
      <c r="D628" s="299" t="s">
        <v>296</v>
      </c>
      <c r="E628" s="522">
        <v>43.69</v>
      </c>
      <c r="F628" s="522"/>
      <c r="G628" s="333">
        <f t="shared" si="21"/>
        <v>1668.9699999999859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3</v>
      </c>
      <c r="C629" s="298">
        <v>46177</v>
      </c>
      <c r="D629" s="299" t="s">
        <v>334</v>
      </c>
      <c r="E629" s="522">
        <v>8.52</v>
      </c>
      <c r="F629" s="522"/>
      <c r="G629" s="333">
        <f t="shared" si="21"/>
        <v>1712.659999999986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294</v>
      </c>
      <c r="B630" s="330">
        <v>14</v>
      </c>
      <c r="C630" s="298">
        <v>46177</v>
      </c>
      <c r="D630" s="299" t="s">
        <v>367</v>
      </c>
      <c r="E630" s="522">
        <v>70.25</v>
      </c>
      <c r="F630" s="522"/>
      <c r="G630" s="333">
        <f t="shared" si="21"/>
        <v>1721.179999999986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2</v>
      </c>
      <c r="C631" s="298">
        <v>46177</v>
      </c>
      <c r="D631" s="299" t="s">
        <v>386</v>
      </c>
      <c r="E631" s="522">
        <v>14.38</v>
      </c>
      <c r="F631" s="522"/>
      <c r="G631" s="333">
        <f t="shared" si="21"/>
        <v>1791.429999999986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294</v>
      </c>
      <c r="B632" s="330">
        <v>13</v>
      </c>
      <c r="C632" s="298">
        <v>46177</v>
      </c>
      <c r="D632" s="299" t="s">
        <v>902</v>
      </c>
      <c r="E632" s="522">
        <v>122.46</v>
      </c>
      <c r="F632" s="522"/>
      <c r="G632" s="333">
        <f t="shared" si="21"/>
        <v>1805.8099999999861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294</v>
      </c>
      <c r="B633" s="330">
        <v>17</v>
      </c>
      <c r="C633" s="298">
        <v>46177</v>
      </c>
      <c r="D633" s="299" t="s">
        <v>370</v>
      </c>
      <c r="E633" s="522">
        <v>99</v>
      </c>
      <c r="F633" s="522"/>
      <c r="G633" s="333">
        <f t="shared" si="21"/>
        <v>1928.2699999999861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294</v>
      </c>
      <c r="B634" s="330">
        <v>22</v>
      </c>
      <c r="C634" s="298">
        <v>46176</v>
      </c>
      <c r="D634" s="299" t="s">
        <v>861</v>
      </c>
      <c r="E634" s="522">
        <v>12.77</v>
      </c>
      <c r="F634" s="522"/>
      <c r="G634" s="333">
        <f t="shared" si="21"/>
        <v>2027.2699999999861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8</v>
      </c>
      <c r="C635" s="298">
        <v>46176</v>
      </c>
      <c r="D635" s="299" t="s">
        <v>319</v>
      </c>
      <c r="E635" s="522">
        <v>11.55</v>
      </c>
      <c r="F635" s="522"/>
      <c r="G635" s="333">
        <f t="shared" si="21"/>
        <v>2040.0399999999861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1</v>
      </c>
      <c r="C636" s="298">
        <v>46176</v>
      </c>
      <c r="D636" s="299" t="s">
        <v>306</v>
      </c>
      <c r="E636" s="522">
        <v>96.16</v>
      </c>
      <c r="F636" s="522"/>
      <c r="G636" s="333">
        <f t="shared" ref="G636:G694" si="22">G637-E636+F636</f>
        <v>2051.589999999986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2</v>
      </c>
      <c r="C637" s="298">
        <v>46175</v>
      </c>
      <c r="D637" s="299" t="s">
        <v>899</v>
      </c>
      <c r="E637" s="522">
        <v>21.38</v>
      </c>
      <c r="F637" s="522"/>
      <c r="G637" s="333">
        <f t="shared" si="22"/>
        <v>2147.7499999999859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2</v>
      </c>
      <c r="C638" s="298">
        <v>46175</v>
      </c>
      <c r="D638" s="299" t="s">
        <v>386</v>
      </c>
      <c r="E638" s="522">
        <v>14.38</v>
      </c>
      <c r="F638" s="522"/>
      <c r="G638" s="333">
        <f t="shared" si="22"/>
        <v>2169.129999999986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6</v>
      </c>
      <c r="C639" s="298">
        <v>46175</v>
      </c>
      <c r="D639" s="299" t="s">
        <v>433</v>
      </c>
      <c r="E639" s="522">
        <v>-142</v>
      </c>
      <c r="F639" s="522"/>
      <c r="G639" s="333">
        <f t="shared" si="22"/>
        <v>2183.5099999999861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284</v>
      </c>
      <c r="B640" s="330">
        <v>36</v>
      </c>
      <c r="C640" s="298">
        <v>46175</v>
      </c>
      <c r="D640" s="299" t="s">
        <v>374</v>
      </c>
      <c r="E640" s="522">
        <v>50</v>
      </c>
      <c r="F640" s="522"/>
      <c r="G640" s="333">
        <f t="shared" si="22"/>
        <v>2041.5099999999861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294</v>
      </c>
      <c r="B641" s="330">
        <v>22</v>
      </c>
      <c r="C641" s="298">
        <v>46175</v>
      </c>
      <c r="D641" s="299" t="s">
        <v>375</v>
      </c>
      <c r="E641" s="522">
        <v>6.37</v>
      </c>
      <c r="F641" s="522"/>
      <c r="G641" s="333">
        <f t="shared" si="22"/>
        <v>2091.5099999999861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1</v>
      </c>
      <c r="C642" s="298">
        <v>46174</v>
      </c>
      <c r="D642" s="299" t="s">
        <v>306</v>
      </c>
      <c r="E642" s="522">
        <v>84.03</v>
      </c>
      <c r="F642" s="522"/>
      <c r="G642" s="333">
        <f t="shared" si="22"/>
        <v>2097.879999999986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3</v>
      </c>
      <c r="C643" s="298">
        <v>46174</v>
      </c>
      <c r="D643" s="299" t="s">
        <v>296</v>
      </c>
      <c r="E643" s="522">
        <v>10.31</v>
      </c>
      <c r="F643" s="522"/>
      <c r="G643" s="333">
        <f t="shared" si="22"/>
        <v>2181.9099999999862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2</v>
      </c>
      <c r="C644" s="298">
        <v>46174</v>
      </c>
      <c r="D644" s="299" t="s">
        <v>301</v>
      </c>
      <c r="E644" s="522">
        <v>16.05</v>
      </c>
      <c r="F644" s="522"/>
      <c r="G644" s="333">
        <f t="shared" si="22"/>
        <v>2192.2199999999862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1</v>
      </c>
      <c r="C645" s="298">
        <v>46174</v>
      </c>
      <c r="D645" s="299" t="s">
        <v>457</v>
      </c>
      <c r="E645" s="522">
        <v>50.44</v>
      </c>
      <c r="F645" s="522"/>
      <c r="G645" s="333">
        <f t="shared" si="22"/>
        <v>2208.2699999999863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6</v>
      </c>
      <c r="C646" s="298">
        <v>46174</v>
      </c>
      <c r="D646" s="299" t="s">
        <v>898</v>
      </c>
      <c r="E646" s="522">
        <v>9.99</v>
      </c>
      <c r="F646" s="522"/>
      <c r="G646" s="333">
        <f t="shared" si="22"/>
        <v>2258.7099999999864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4</v>
      </c>
      <c r="C647" s="298">
        <v>46174</v>
      </c>
      <c r="D647" s="299" t="s">
        <v>310</v>
      </c>
      <c r="E647" s="522">
        <v>44.98</v>
      </c>
      <c r="F647" s="522"/>
      <c r="G647" s="333">
        <f t="shared" si="22"/>
        <v>2268.6999999999862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1</v>
      </c>
      <c r="C648" s="298">
        <v>46174</v>
      </c>
      <c r="D648" s="299" t="s">
        <v>311</v>
      </c>
      <c r="E648" s="522">
        <v>106.14</v>
      </c>
      <c r="F648" s="522"/>
      <c r="G648" s="333">
        <f t="shared" si="22"/>
        <v>2313.6799999999862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294</v>
      </c>
      <c r="B649" s="330">
        <v>16</v>
      </c>
      <c r="C649" s="298">
        <v>46174</v>
      </c>
      <c r="D649" s="299" t="s">
        <v>624</v>
      </c>
      <c r="E649" s="522">
        <v>62.31</v>
      </c>
      <c r="F649" s="522"/>
      <c r="G649" s="333">
        <f t="shared" si="22"/>
        <v>2419.8199999999861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3</v>
      </c>
      <c r="C650" s="298">
        <v>46174</v>
      </c>
      <c r="D650" s="299" t="s">
        <v>351</v>
      </c>
      <c r="E650" s="522">
        <v>8.1</v>
      </c>
      <c r="F650" s="522"/>
      <c r="G650" s="333">
        <f t="shared" si="22"/>
        <v>2482.129999999986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287</v>
      </c>
      <c r="B651" s="330" t="s">
        <v>287</v>
      </c>
      <c r="C651" s="298">
        <v>46174</v>
      </c>
      <c r="D651" s="299" t="s">
        <v>888</v>
      </c>
      <c r="E651" s="522">
        <v>320</v>
      </c>
      <c r="F651" s="522">
        <v>320</v>
      </c>
      <c r="G651" s="333">
        <f t="shared" si="22"/>
        <v>2490.2299999999859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6</v>
      </c>
      <c r="C652" s="298">
        <v>46174</v>
      </c>
      <c r="D652" s="299" t="s">
        <v>889</v>
      </c>
      <c r="E652" s="522">
        <v>20</v>
      </c>
      <c r="F652" s="522"/>
      <c r="G652" s="333">
        <f t="shared" si="22"/>
        <v>2490.2299999999859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284</v>
      </c>
      <c r="B653" s="330">
        <v>37</v>
      </c>
      <c r="C653" s="298">
        <v>46173</v>
      </c>
      <c r="D653" s="299" t="s">
        <v>895</v>
      </c>
      <c r="E653" s="522">
        <v>1160.3599999999999</v>
      </c>
      <c r="F653" s="522"/>
      <c r="G653" s="333">
        <f t="shared" si="22"/>
        <v>2510.2299999999859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286</v>
      </c>
      <c r="B654" s="330">
        <v>25</v>
      </c>
      <c r="C654" s="298">
        <v>46173</v>
      </c>
      <c r="D654" s="298" t="s">
        <v>204</v>
      </c>
      <c r="E654" s="331">
        <v>350</v>
      </c>
      <c r="F654" s="522"/>
      <c r="G654" s="333">
        <f t="shared" si="22"/>
        <v>3670.5899999999856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286</v>
      </c>
      <c r="B655" s="330">
        <v>26</v>
      </c>
      <c r="C655" s="298">
        <v>46173</v>
      </c>
      <c r="D655" s="298" t="s">
        <v>205</v>
      </c>
      <c r="E655" s="331">
        <v>320</v>
      </c>
      <c r="F655" s="522"/>
      <c r="G655" s="333">
        <f t="shared" si="22"/>
        <v>4020.5899999999856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286</v>
      </c>
      <c r="B656" s="330">
        <v>27</v>
      </c>
      <c r="C656" s="298">
        <v>46173</v>
      </c>
      <c r="D656" s="298" t="s">
        <v>206</v>
      </c>
      <c r="E656" s="331">
        <v>25</v>
      </c>
      <c r="F656" s="522"/>
      <c r="G656" s="333">
        <f t="shared" si="22"/>
        <v>4340.5899999999856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286</v>
      </c>
      <c r="B657" s="330">
        <v>28</v>
      </c>
      <c r="C657" s="298">
        <v>46173</v>
      </c>
      <c r="D657" s="298" t="s">
        <v>207</v>
      </c>
      <c r="E657" s="331">
        <v>25</v>
      </c>
      <c r="F657" s="522"/>
      <c r="G657" s="333">
        <f t="shared" si="22"/>
        <v>4365.5899999999856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286</v>
      </c>
      <c r="B658" s="330">
        <v>29</v>
      </c>
      <c r="C658" s="298">
        <v>46173</v>
      </c>
      <c r="D658" s="298" t="s">
        <v>208</v>
      </c>
      <c r="E658" s="331">
        <v>45</v>
      </c>
      <c r="F658" s="522"/>
      <c r="G658" s="333">
        <f t="shared" si="22"/>
        <v>4390.5899999999856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286</v>
      </c>
      <c r="B659" s="330">
        <v>30</v>
      </c>
      <c r="C659" s="298">
        <v>46173</v>
      </c>
      <c r="D659" s="298" t="s">
        <v>209</v>
      </c>
      <c r="E659" s="331">
        <v>400</v>
      </c>
      <c r="F659" s="522"/>
      <c r="G659" s="333">
        <f t="shared" si="22"/>
        <v>4435.5899999999856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286</v>
      </c>
      <c r="B660" s="330">
        <v>31</v>
      </c>
      <c r="C660" s="298">
        <v>46173</v>
      </c>
      <c r="D660" s="298" t="s">
        <v>210</v>
      </c>
      <c r="E660" s="331">
        <v>375</v>
      </c>
      <c r="F660" s="522"/>
      <c r="G660" s="333">
        <f t="shared" si="22"/>
        <v>4835.5899999999856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286</v>
      </c>
      <c r="B661" s="330">
        <v>32</v>
      </c>
      <c r="C661" s="298">
        <v>46173</v>
      </c>
      <c r="D661" s="298" t="s">
        <v>211</v>
      </c>
      <c r="E661" s="331">
        <v>100</v>
      </c>
      <c r="F661" s="522"/>
      <c r="G661" s="333">
        <f t="shared" si="22"/>
        <v>5210.5899999999856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286</v>
      </c>
      <c r="B662" s="330">
        <v>33</v>
      </c>
      <c r="C662" s="298">
        <v>46173</v>
      </c>
      <c r="D662" s="298" t="s">
        <v>212</v>
      </c>
      <c r="E662" s="331">
        <v>85</v>
      </c>
      <c r="F662" s="522"/>
      <c r="G662" s="333">
        <f t="shared" si="22"/>
        <v>5310.5899999999856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286</v>
      </c>
      <c r="B663" s="330">
        <v>34</v>
      </c>
      <c r="C663" s="298">
        <v>46173</v>
      </c>
      <c r="D663" s="298" t="s">
        <v>213</v>
      </c>
      <c r="E663" s="331">
        <v>230</v>
      </c>
      <c r="F663" s="522"/>
      <c r="G663" s="333">
        <f t="shared" si="22"/>
        <v>5395.5899999999856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286</v>
      </c>
      <c r="B664" s="330">
        <v>35</v>
      </c>
      <c r="C664" s="298">
        <v>46173</v>
      </c>
      <c r="D664" s="298" t="s">
        <v>214</v>
      </c>
      <c r="E664" s="331">
        <v>45</v>
      </c>
      <c r="F664" s="522"/>
      <c r="G664" s="333">
        <f t="shared" si="22"/>
        <v>5625.5899999999856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6</v>
      </c>
      <c r="C665" s="298">
        <v>46173</v>
      </c>
      <c r="D665" s="298" t="s">
        <v>885</v>
      </c>
      <c r="E665" s="522">
        <v>50</v>
      </c>
      <c r="F665" s="522"/>
      <c r="G665" s="333">
        <f t="shared" si="22"/>
        <v>5670.5899999999856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294</v>
      </c>
      <c r="B666" s="330">
        <v>22</v>
      </c>
      <c r="C666" s="298">
        <v>46173</v>
      </c>
      <c r="D666" s="298" t="s">
        <v>835</v>
      </c>
      <c r="E666" s="522">
        <v>10.63</v>
      </c>
      <c r="F666" s="522"/>
      <c r="G666" s="333">
        <f t="shared" si="22"/>
        <v>5720.5899999999856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4</v>
      </c>
      <c r="C667" s="298">
        <v>46173</v>
      </c>
      <c r="D667" s="298" t="s">
        <v>363</v>
      </c>
      <c r="E667" s="522">
        <v>108.69</v>
      </c>
      <c r="F667" s="522"/>
      <c r="G667" s="333">
        <f t="shared" si="22"/>
        <v>5731.2199999999857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294</v>
      </c>
      <c r="B668" s="330">
        <v>10</v>
      </c>
      <c r="C668" s="298">
        <v>46173</v>
      </c>
      <c r="D668" s="298" t="s">
        <v>176</v>
      </c>
      <c r="E668" s="522">
        <v>17.899999999999999</v>
      </c>
      <c r="F668" s="522"/>
      <c r="G668" s="333">
        <f t="shared" si="22"/>
        <v>5839.9099999999853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1</v>
      </c>
      <c r="C669" s="298">
        <v>46173</v>
      </c>
      <c r="D669" s="298" t="s">
        <v>445</v>
      </c>
      <c r="E669" s="522">
        <v>9.57</v>
      </c>
      <c r="F669" s="522"/>
      <c r="G669" s="333">
        <f t="shared" si="22"/>
        <v>5857.8099999999849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8</v>
      </c>
      <c r="C670" s="298">
        <v>46172</v>
      </c>
      <c r="D670" s="298" t="s">
        <v>319</v>
      </c>
      <c r="E670" s="522">
        <v>88.98</v>
      </c>
      <c r="F670" s="522"/>
      <c r="G670" s="333">
        <f t="shared" si="22"/>
        <v>5867.3799999999846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287</v>
      </c>
      <c r="B671" s="330" t="s">
        <v>287</v>
      </c>
      <c r="C671" s="298">
        <v>46172</v>
      </c>
      <c r="D671" s="298" t="s">
        <v>891</v>
      </c>
      <c r="E671" s="522">
        <v>219.38</v>
      </c>
      <c r="F671" s="522">
        <v>219.38</v>
      </c>
      <c r="G671" s="333">
        <f t="shared" si="22"/>
        <v>5956.3599999999842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287</v>
      </c>
      <c r="B672" s="330" t="s">
        <v>287</v>
      </c>
      <c r="C672" s="298">
        <v>46172</v>
      </c>
      <c r="D672" s="298" t="s">
        <v>890</v>
      </c>
      <c r="E672" s="522">
        <v>310.98</v>
      </c>
      <c r="F672" s="522">
        <v>310.98</v>
      </c>
      <c r="G672" s="333">
        <f t="shared" si="22"/>
        <v>5956.3599999999842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2</v>
      </c>
      <c r="C673" s="298">
        <v>46172</v>
      </c>
      <c r="D673" s="298" t="s">
        <v>894</v>
      </c>
      <c r="E673" s="522">
        <v>130.68</v>
      </c>
      <c r="F673" s="522"/>
      <c r="G673" s="333">
        <f t="shared" si="22"/>
        <v>5956.3599999999842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2</v>
      </c>
      <c r="C674" s="298">
        <v>46172</v>
      </c>
      <c r="D674" s="298" t="s">
        <v>356</v>
      </c>
      <c r="E674" s="522">
        <v>49.99</v>
      </c>
      <c r="F674" s="522"/>
      <c r="G674" s="333">
        <f t="shared" si="22"/>
        <v>6087.0399999999845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2</v>
      </c>
      <c r="C675" s="298">
        <v>46171</v>
      </c>
      <c r="D675" s="298" t="s">
        <v>296</v>
      </c>
      <c r="E675" s="522">
        <v>15.1</v>
      </c>
      <c r="F675" s="522"/>
      <c r="G675" s="333">
        <f t="shared" si="22"/>
        <v>6137.0299999999843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8</v>
      </c>
      <c r="C676" s="298">
        <v>46171</v>
      </c>
      <c r="D676" s="298" t="s">
        <v>295</v>
      </c>
      <c r="E676" s="522">
        <v>7.02</v>
      </c>
      <c r="F676" s="522"/>
      <c r="G676" s="333">
        <f t="shared" si="22"/>
        <v>6152.1299999999846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4</v>
      </c>
      <c r="C677" s="298">
        <v>46171</v>
      </c>
      <c r="D677" s="298" t="s">
        <v>295</v>
      </c>
      <c r="E677" s="522">
        <v>93.38</v>
      </c>
      <c r="F677" s="522"/>
      <c r="G677" s="333">
        <f t="shared" si="22"/>
        <v>6159.1499999999851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2</v>
      </c>
      <c r="C678" s="298">
        <v>46171</v>
      </c>
      <c r="D678" s="298" t="s">
        <v>353</v>
      </c>
      <c r="E678" s="522">
        <v>18.98</v>
      </c>
      <c r="F678" s="522"/>
      <c r="G678" s="333">
        <f t="shared" si="22"/>
        <v>6252.5299999999852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294</v>
      </c>
      <c r="B679" s="330">
        <v>23</v>
      </c>
      <c r="C679" s="298">
        <v>46171</v>
      </c>
      <c r="D679" s="299" t="s">
        <v>67</v>
      </c>
      <c r="E679" s="522">
        <v>650.88</v>
      </c>
      <c r="F679" s="522"/>
      <c r="G679" s="333">
        <f t="shared" si="22"/>
        <v>6271.5099999999848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294</v>
      </c>
      <c r="B680" s="330">
        <v>20</v>
      </c>
      <c r="C680" s="298">
        <v>46171</v>
      </c>
      <c r="D680" s="299" t="s">
        <v>193</v>
      </c>
      <c r="E680" s="522">
        <v>600</v>
      </c>
      <c r="F680" s="522"/>
      <c r="G680" s="333">
        <f t="shared" si="22"/>
        <v>6922.3899999999849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291</v>
      </c>
      <c r="B681" s="330">
        <v>38</v>
      </c>
      <c r="C681" s="298">
        <v>46171</v>
      </c>
      <c r="D681" s="299" t="s">
        <v>293</v>
      </c>
      <c r="E681" s="522"/>
      <c r="F681" s="522">
        <v>4597.8100000000004</v>
      </c>
      <c r="G681" s="333">
        <f t="shared" si="22"/>
        <v>7522.3899999999849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294</v>
      </c>
      <c r="B682" s="330">
        <v>42</v>
      </c>
      <c r="C682" s="298">
        <v>46171</v>
      </c>
      <c r="D682" s="299" t="s">
        <v>200</v>
      </c>
      <c r="E682" s="522">
        <v>50.92</v>
      </c>
      <c r="F682" s="522"/>
      <c r="G682" s="333">
        <f t="shared" si="22"/>
        <v>2924.5799999999849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294</v>
      </c>
      <c r="B683" s="330">
        <v>43</v>
      </c>
      <c r="C683" s="298">
        <v>46171</v>
      </c>
      <c r="D683" s="299" t="s">
        <v>201</v>
      </c>
      <c r="E683" s="522">
        <v>42.84</v>
      </c>
      <c r="F683" s="522"/>
      <c r="G683" s="333">
        <f t="shared" si="22"/>
        <v>2975.499999999985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291</v>
      </c>
      <c r="B684" s="330">
        <v>39</v>
      </c>
      <c r="C684" s="298">
        <v>46170</v>
      </c>
      <c r="D684" s="299" t="s">
        <v>292</v>
      </c>
      <c r="E684" s="522"/>
      <c r="F684" s="522">
        <v>2763.79</v>
      </c>
      <c r="G684" s="333">
        <f t="shared" si="22"/>
        <v>3018.3399999999851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3</v>
      </c>
      <c r="C685" s="298">
        <v>46170</v>
      </c>
      <c r="D685" s="299" t="s">
        <v>884</v>
      </c>
      <c r="E685" s="522">
        <v>8.9499999999999993</v>
      </c>
      <c r="F685" s="522"/>
      <c r="G685" s="333">
        <f t="shared" si="22"/>
        <v>254.54999999998506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4</v>
      </c>
      <c r="C686" s="298">
        <v>46170</v>
      </c>
      <c r="D686" s="299" t="s">
        <v>884</v>
      </c>
      <c r="E686" s="522">
        <v>43.44</v>
      </c>
      <c r="F686" s="522"/>
      <c r="G686" s="333">
        <f t="shared" si="22"/>
        <v>263.49999999998505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6</v>
      </c>
      <c r="C687" s="298">
        <v>46170</v>
      </c>
      <c r="D687" s="299" t="s">
        <v>892</v>
      </c>
      <c r="E687" s="522">
        <v>30.89</v>
      </c>
      <c r="F687" s="522"/>
      <c r="G687" s="333">
        <f t="shared" si="22"/>
        <v>306.93999999998505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2</v>
      </c>
      <c r="C688" s="298">
        <v>46170</v>
      </c>
      <c r="D688" s="299" t="s">
        <v>346</v>
      </c>
      <c r="E688" s="522">
        <v>32.659999999999997</v>
      </c>
      <c r="F688" s="522"/>
      <c r="G688" s="333">
        <f t="shared" si="22"/>
        <v>337.82999999998503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2</v>
      </c>
      <c r="C689" s="298">
        <v>46170</v>
      </c>
      <c r="D689" s="299" t="s">
        <v>386</v>
      </c>
      <c r="E689" s="522">
        <v>9.09</v>
      </c>
      <c r="F689" s="522"/>
      <c r="G689" s="333">
        <f t="shared" si="22"/>
        <v>370.48999999998506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8</v>
      </c>
      <c r="C690" s="298">
        <v>46170</v>
      </c>
      <c r="D690" s="299" t="s">
        <v>846</v>
      </c>
      <c r="E690" s="522">
        <v>36.74</v>
      </c>
      <c r="F690" s="522"/>
      <c r="G690" s="333">
        <f t="shared" si="22"/>
        <v>379.57999999998503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5</v>
      </c>
      <c r="C691" s="298">
        <v>46170</v>
      </c>
      <c r="D691" s="299" t="s">
        <v>846</v>
      </c>
      <c r="E691" s="522">
        <v>11.2</v>
      </c>
      <c r="F691" s="522"/>
      <c r="G691" s="333">
        <f t="shared" si="22"/>
        <v>416.31999999998504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2</v>
      </c>
      <c r="C692" s="298">
        <v>46169</v>
      </c>
      <c r="D692" s="299" t="s">
        <v>358</v>
      </c>
      <c r="E692" s="522">
        <v>11.29</v>
      </c>
      <c r="F692" s="522"/>
      <c r="G692" s="333">
        <f t="shared" si="22"/>
        <v>427.51999999998503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4</v>
      </c>
      <c r="C693" s="298">
        <v>46169</v>
      </c>
      <c r="D693" s="299" t="s">
        <v>363</v>
      </c>
      <c r="E693" s="522">
        <v>44.84</v>
      </c>
      <c r="F693" s="522"/>
      <c r="G693" s="333">
        <f t="shared" si="22"/>
        <v>438.80999999998505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7</v>
      </c>
      <c r="C694" s="298">
        <v>46169</v>
      </c>
      <c r="D694" s="299" t="s">
        <v>338</v>
      </c>
      <c r="E694" s="522">
        <v>139.88</v>
      </c>
      <c r="F694" s="522"/>
      <c r="G694" s="333">
        <f t="shared" si="22"/>
        <v>483.64999999998508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8</v>
      </c>
      <c r="C695" s="298">
        <v>46169</v>
      </c>
      <c r="D695" s="299" t="s">
        <v>319</v>
      </c>
      <c r="E695" s="522">
        <v>46.84</v>
      </c>
      <c r="F695" s="522"/>
      <c r="G695" s="333">
        <f t="shared" ref="G695:G732" si="23">G696-E695+F695</f>
        <v>623.52999999998508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2</v>
      </c>
      <c r="C696" s="298">
        <v>46169</v>
      </c>
      <c r="D696" s="299" t="s">
        <v>358</v>
      </c>
      <c r="E696" s="522">
        <v>9.4700000000000006</v>
      </c>
      <c r="F696" s="522"/>
      <c r="G696" s="333">
        <f t="shared" si="23"/>
        <v>670.36999999998511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8</v>
      </c>
      <c r="C697" s="298">
        <v>46168</v>
      </c>
      <c r="D697" s="299" t="s">
        <v>308</v>
      </c>
      <c r="E697" s="522">
        <v>47.99</v>
      </c>
      <c r="F697" s="522"/>
      <c r="G697" s="333">
        <f t="shared" si="23"/>
        <v>679.83999999998514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5</v>
      </c>
      <c r="C698" s="298">
        <v>46168</v>
      </c>
      <c r="D698" s="299" t="s">
        <v>872</v>
      </c>
      <c r="E698" s="522">
        <v>26</v>
      </c>
      <c r="F698" s="522"/>
      <c r="G698" s="333">
        <f t="shared" si="23"/>
        <v>727.82999999998515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4</v>
      </c>
      <c r="C699" s="298">
        <v>46168</v>
      </c>
      <c r="D699" s="299" t="s">
        <v>310</v>
      </c>
      <c r="E699" s="522">
        <v>50.15</v>
      </c>
      <c r="F699" s="522"/>
      <c r="G699" s="333">
        <f t="shared" si="23"/>
        <v>753.82999999998515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287</v>
      </c>
      <c r="B700" s="330" t="s">
        <v>287</v>
      </c>
      <c r="C700" s="298">
        <v>46168</v>
      </c>
      <c r="D700" s="299" t="s">
        <v>882</v>
      </c>
      <c r="E700" s="522">
        <v>400</v>
      </c>
      <c r="F700" s="522">
        <v>400</v>
      </c>
      <c r="G700" s="333">
        <f t="shared" si="23"/>
        <v>803.97999999998513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294</v>
      </c>
      <c r="B701" s="330">
        <v>22</v>
      </c>
      <c r="C701" s="298">
        <v>46168</v>
      </c>
      <c r="D701" s="299" t="s">
        <v>835</v>
      </c>
      <c r="E701" s="522">
        <v>15.96</v>
      </c>
      <c r="F701" s="522"/>
      <c r="G701" s="333">
        <f t="shared" si="23"/>
        <v>803.97999999998513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2</v>
      </c>
      <c r="C702" s="298">
        <v>46168</v>
      </c>
      <c r="D702" s="299" t="s">
        <v>296</v>
      </c>
      <c r="E702" s="522">
        <v>15.1</v>
      </c>
      <c r="F702" s="522"/>
      <c r="G702" s="333">
        <f t="shared" si="23"/>
        <v>819.93999999998516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4</v>
      </c>
      <c r="C703" s="298">
        <v>46168</v>
      </c>
      <c r="D703" s="299" t="s">
        <v>296</v>
      </c>
      <c r="E703" s="522">
        <v>44.67</v>
      </c>
      <c r="F703" s="522"/>
      <c r="G703" s="333">
        <f t="shared" si="23"/>
        <v>835.03999999998518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1</v>
      </c>
      <c r="C704" s="298">
        <v>46168</v>
      </c>
      <c r="D704" s="299" t="s">
        <v>300</v>
      </c>
      <c r="E704" s="522">
        <v>32.99</v>
      </c>
      <c r="F704" s="522"/>
      <c r="G704" s="333">
        <f t="shared" si="23"/>
        <v>879.70999999998514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2</v>
      </c>
      <c r="C705" s="298">
        <v>46168</v>
      </c>
      <c r="D705" s="299" t="s">
        <v>386</v>
      </c>
      <c r="E705" s="522">
        <v>14.39</v>
      </c>
      <c r="F705" s="522"/>
      <c r="G705" s="333">
        <f t="shared" si="23"/>
        <v>912.69999999998515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294</v>
      </c>
      <c r="B706" s="330">
        <v>12</v>
      </c>
      <c r="C706" s="298">
        <v>46167</v>
      </c>
      <c r="D706" s="299" t="s">
        <v>314</v>
      </c>
      <c r="E706" s="522">
        <v>204.48</v>
      </c>
      <c r="F706" s="522"/>
      <c r="G706" s="333">
        <f t="shared" si="23"/>
        <v>927.08999999998514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8</v>
      </c>
      <c r="C707" s="298">
        <v>46167</v>
      </c>
      <c r="D707" s="299" t="s">
        <v>319</v>
      </c>
      <c r="E707" s="522">
        <v>29.79</v>
      </c>
      <c r="F707" s="522"/>
      <c r="G707" s="333">
        <f t="shared" si="23"/>
        <v>1131.5699999999852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3</v>
      </c>
      <c r="C708" s="298">
        <v>46167</v>
      </c>
      <c r="D708" s="299" t="s">
        <v>348</v>
      </c>
      <c r="E708" s="522">
        <v>50</v>
      </c>
      <c r="F708" s="522"/>
      <c r="G708" s="333">
        <f t="shared" si="23"/>
        <v>1161.3599999999851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1</v>
      </c>
      <c r="C709" s="298">
        <v>46166</v>
      </c>
      <c r="D709" s="299" t="s">
        <v>329</v>
      </c>
      <c r="E709" s="522">
        <v>122.54</v>
      </c>
      <c r="F709" s="522"/>
      <c r="G709" s="333">
        <f t="shared" si="23"/>
        <v>1211.3599999999851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1</v>
      </c>
      <c r="C710" s="298">
        <v>46166</v>
      </c>
      <c r="D710" s="299" t="s">
        <v>311</v>
      </c>
      <c r="E710" s="522">
        <v>157.97</v>
      </c>
      <c r="F710" s="522"/>
      <c r="G710" s="333">
        <f t="shared" si="23"/>
        <v>1333.8999999999851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6</v>
      </c>
      <c r="C711" s="298">
        <v>46166</v>
      </c>
      <c r="D711" s="299" t="s">
        <v>300</v>
      </c>
      <c r="E711" s="522">
        <v>44.05</v>
      </c>
      <c r="F711" s="522"/>
      <c r="G711" s="333">
        <f t="shared" si="23"/>
        <v>1491.8699999999851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8</v>
      </c>
      <c r="C712" s="298">
        <v>46166</v>
      </c>
      <c r="D712" s="299" t="s">
        <v>319</v>
      </c>
      <c r="E712" s="522">
        <v>70.44</v>
      </c>
      <c r="F712" s="522"/>
      <c r="G712" s="333">
        <f t="shared" si="23"/>
        <v>1535.9199999999851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1</v>
      </c>
      <c r="C713" s="298">
        <v>46166</v>
      </c>
      <c r="D713" s="299" t="s">
        <v>329</v>
      </c>
      <c r="E713" s="522">
        <v>55.96</v>
      </c>
      <c r="F713" s="522"/>
      <c r="G713" s="333">
        <f t="shared" si="23"/>
        <v>1606.3599999999851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6</v>
      </c>
      <c r="C714" s="298">
        <v>46166</v>
      </c>
      <c r="D714" s="299" t="s">
        <v>883</v>
      </c>
      <c r="E714" s="522">
        <v>597.83000000000004</v>
      </c>
      <c r="F714" s="522"/>
      <c r="G714" s="333">
        <f t="shared" si="23"/>
        <v>1662.3199999999852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287</v>
      </c>
      <c r="B715" s="330" t="s">
        <v>287</v>
      </c>
      <c r="C715" s="298">
        <v>46166</v>
      </c>
      <c r="D715" s="299" t="s">
        <v>845</v>
      </c>
      <c r="E715" s="522">
        <v>69.2</v>
      </c>
      <c r="F715" s="522">
        <v>69.2</v>
      </c>
      <c r="G715" s="333">
        <f t="shared" si="23"/>
        <v>2260.1499999999851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1</v>
      </c>
      <c r="C716" s="298">
        <v>46165</v>
      </c>
      <c r="D716" s="299" t="s">
        <v>880</v>
      </c>
      <c r="E716" s="522">
        <v>94.76</v>
      </c>
      <c r="F716" s="522"/>
      <c r="G716" s="333">
        <f t="shared" si="23"/>
        <v>2260.1499999999851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1</v>
      </c>
      <c r="C717" s="298">
        <v>46165</v>
      </c>
      <c r="D717" s="299" t="s">
        <v>393</v>
      </c>
      <c r="E717" s="522">
        <v>34.869999999999997</v>
      </c>
      <c r="F717" s="522"/>
      <c r="G717" s="333">
        <f t="shared" si="23"/>
        <v>2354.9099999999853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8</v>
      </c>
      <c r="C718" s="298">
        <v>46165</v>
      </c>
      <c r="D718" s="299" t="s">
        <v>481</v>
      </c>
      <c r="E718" s="522">
        <v>80.48</v>
      </c>
      <c r="F718" s="522"/>
      <c r="G718" s="333">
        <f t="shared" si="23"/>
        <v>2389.7799999999852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5</v>
      </c>
      <c r="C719" s="298">
        <v>46165</v>
      </c>
      <c r="D719" s="299" t="s">
        <v>879</v>
      </c>
      <c r="E719" s="522">
        <v>25</v>
      </c>
      <c r="F719" s="522"/>
      <c r="G719" s="333">
        <f t="shared" si="23"/>
        <v>2470.2599999999852</v>
      </c>
      <c r="H719" s="334" t="s">
        <v>298</v>
      </c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6</v>
      </c>
      <c r="C720" s="298">
        <v>46165</v>
      </c>
      <c r="D720" s="299" t="s">
        <v>877</v>
      </c>
      <c r="E720" s="522">
        <v>50</v>
      </c>
      <c r="F720" s="522"/>
      <c r="G720" s="333">
        <f t="shared" si="23"/>
        <v>2495.2599999999852</v>
      </c>
      <c r="H720" s="334" t="s">
        <v>298</v>
      </c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2</v>
      </c>
      <c r="C721" s="298">
        <v>46165</v>
      </c>
      <c r="D721" s="299" t="s">
        <v>878</v>
      </c>
      <c r="E721" s="522">
        <v>25</v>
      </c>
      <c r="F721" s="522"/>
      <c r="G721" s="333">
        <f t="shared" si="23"/>
        <v>2545.2599999999852</v>
      </c>
      <c r="H721" s="334" t="s">
        <v>298</v>
      </c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2</v>
      </c>
      <c r="C722" s="298">
        <v>46164</v>
      </c>
      <c r="D722" s="299" t="s">
        <v>881</v>
      </c>
      <c r="E722" s="522">
        <v>45.46</v>
      </c>
      <c r="F722" s="522"/>
      <c r="G722" s="333">
        <f t="shared" si="23"/>
        <v>2570.2599999999852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6</v>
      </c>
      <c r="C723" s="298">
        <v>46164</v>
      </c>
      <c r="D723" s="299" t="s">
        <v>873</v>
      </c>
      <c r="E723" s="522">
        <v>22</v>
      </c>
      <c r="F723" s="522"/>
      <c r="G723" s="333">
        <f t="shared" si="23"/>
        <v>2615.7199999999852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2</v>
      </c>
      <c r="C724" s="298">
        <v>46164</v>
      </c>
      <c r="D724" s="299" t="s">
        <v>296</v>
      </c>
      <c r="E724" s="522">
        <v>14.57</v>
      </c>
      <c r="F724" s="522"/>
      <c r="G724" s="333">
        <f t="shared" si="23"/>
        <v>2637.7199999999852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3</v>
      </c>
      <c r="C725" s="298">
        <v>46163</v>
      </c>
      <c r="D725" s="299" t="s">
        <v>334</v>
      </c>
      <c r="E725" s="522">
        <v>9.01</v>
      </c>
      <c r="F725" s="522"/>
      <c r="G725" s="333">
        <f t="shared" si="23"/>
        <v>2652.2899999999854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8</v>
      </c>
      <c r="C726" s="298">
        <v>46163</v>
      </c>
      <c r="D726" s="299" t="s">
        <v>334</v>
      </c>
      <c r="E726" s="522">
        <v>6.8</v>
      </c>
      <c r="F726" s="522"/>
      <c r="G726" s="333">
        <f t="shared" si="23"/>
        <v>2661.2999999999856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2</v>
      </c>
      <c r="C727" s="298">
        <v>46163</v>
      </c>
      <c r="D727" s="299" t="s">
        <v>358</v>
      </c>
      <c r="E727" s="522">
        <v>16.649999999999999</v>
      </c>
      <c r="F727" s="522"/>
      <c r="G727" s="333">
        <f t="shared" si="23"/>
        <v>2668.0999999999858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8</v>
      </c>
      <c r="C728" s="298">
        <v>46163</v>
      </c>
      <c r="D728" s="299" t="s">
        <v>846</v>
      </c>
      <c r="E728" s="522">
        <v>24.89</v>
      </c>
      <c r="F728" s="522"/>
      <c r="G728" s="333">
        <f t="shared" si="23"/>
        <v>2684.7499999999859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5</v>
      </c>
      <c r="C729" s="298">
        <v>46163</v>
      </c>
      <c r="D729" s="299" t="s">
        <v>846</v>
      </c>
      <c r="E729" s="522">
        <v>11.2</v>
      </c>
      <c r="F729" s="522"/>
      <c r="G729" s="333">
        <f t="shared" si="23"/>
        <v>2709.6399999999858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2</v>
      </c>
      <c r="C730" s="298">
        <v>46162</v>
      </c>
      <c r="D730" s="299" t="s">
        <v>296</v>
      </c>
      <c r="E730" s="522">
        <v>11.18</v>
      </c>
      <c r="F730" s="522"/>
      <c r="G730" s="333">
        <f t="shared" si="23"/>
        <v>2720.8399999999856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2</v>
      </c>
      <c r="C731" s="298">
        <v>46162</v>
      </c>
      <c r="D731" s="299" t="s">
        <v>386</v>
      </c>
      <c r="E731" s="522">
        <v>14.38</v>
      </c>
      <c r="F731" s="522"/>
      <c r="G731" s="333">
        <f t="shared" si="23"/>
        <v>2732.0199999999854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294</v>
      </c>
      <c r="B732" s="330">
        <v>22</v>
      </c>
      <c r="C732" s="298">
        <v>46162</v>
      </c>
      <c r="D732" s="299" t="s">
        <v>323</v>
      </c>
      <c r="E732" s="522">
        <v>20.22</v>
      </c>
      <c r="F732" s="522"/>
      <c r="G732" s="333">
        <f t="shared" si="23"/>
        <v>2746.3999999999855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5</v>
      </c>
      <c r="C733" s="298">
        <v>46162</v>
      </c>
      <c r="D733" s="299" t="s">
        <v>872</v>
      </c>
      <c r="E733" s="522">
        <v>30</v>
      </c>
      <c r="F733" s="522"/>
      <c r="G733" s="333">
        <f t="shared" ref="G733:G747" si="24">G734-E733+F733</f>
        <v>2766.6199999999853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2</v>
      </c>
      <c r="C734" s="298">
        <v>46162</v>
      </c>
      <c r="D734" s="299" t="s">
        <v>874</v>
      </c>
      <c r="E734" s="522">
        <v>46.72</v>
      </c>
      <c r="F734" s="522"/>
      <c r="G734" s="333">
        <f t="shared" si="24"/>
        <v>2796.6199999999853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4</v>
      </c>
      <c r="C735" s="298">
        <v>46162</v>
      </c>
      <c r="D735" s="299" t="s">
        <v>310</v>
      </c>
      <c r="E735" s="522">
        <v>56.51</v>
      </c>
      <c r="F735" s="522"/>
      <c r="G735" s="333">
        <f t="shared" si="24"/>
        <v>2843.3399999999851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6</v>
      </c>
      <c r="C736" s="298">
        <v>46161</v>
      </c>
      <c r="D736" s="299" t="s">
        <v>871</v>
      </c>
      <c r="E736" s="522">
        <v>63.99</v>
      </c>
      <c r="F736" s="522"/>
      <c r="G736" s="333">
        <f t="shared" si="24"/>
        <v>2899.8499999999854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4</v>
      </c>
      <c r="C737" s="298">
        <v>46161</v>
      </c>
      <c r="D737" s="299" t="s">
        <v>296</v>
      </c>
      <c r="E737" s="522">
        <v>43.46</v>
      </c>
      <c r="F737" s="522"/>
      <c r="G737" s="333">
        <f t="shared" si="24"/>
        <v>2963.8399999999851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3</v>
      </c>
      <c r="C738" s="298">
        <v>46161</v>
      </c>
      <c r="D738" s="299" t="s">
        <v>296</v>
      </c>
      <c r="E738" s="522">
        <v>8.7200000000000006</v>
      </c>
      <c r="F738" s="522"/>
      <c r="G738" s="333">
        <f t="shared" si="24"/>
        <v>3007.2999999999852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2</v>
      </c>
      <c r="C739" s="298">
        <v>46161</v>
      </c>
      <c r="D739" s="299" t="s">
        <v>301</v>
      </c>
      <c r="E739" s="522">
        <v>30.9</v>
      </c>
      <c r="F739" s="522"/>
      <c r="G739" s="333">
        <f t="shared" si="24"/>
        <v>3016.019999999985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294</v>
      </c>
      <c r="B740" s="330">
        <v>22</v>
      </c>
      <c r="C740" s="298">
        <v>46161</v>
      </c>
      <c r="D740" s="299" t="s">
        <v>328</v>
      </c>
      <c r="E740" s="522">
        <v>7.46</v>
      </c>
      <c r="F740" s="522"/>
      <c r="G740" s="333">
        <f t="shared" si="24"/>
        <v>3046.9199999999851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2</v>
      </c>
      <c r="C741" s="298">
        <v>46161</v>
      </c>
      <c r="D741" s="299" t="s">
        <v>869</v>
      </c>
      <c r="E741" s="522">
        <v>31.05</v>
      </c>
      <c r="F741" s="522"/>
      <c r="G741" s="333">
        <f t="shared" si="24"/>
        <v>3054.3799999999851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2</v>
      </c>
      <c r="C742" s="298">
        <v>46161</v>
      </c>
      <c r="D742" s="299" t="s">
        <v>870</v>
      </c>
      <c r="E742" s="522">
        <v>54.41</v>
      </c>
      <c r="F742" s="522"/>
      <c r="G742" s="333">
        <f t="shared" si="24"/>
        <v>3085.4299999999853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8</v>
      </c>
      <c r="C743" s="298">
        <v>46161</v>
      </c>
      <c r="D743" s="299" t="s">
        <v>875</v>
      </c>
      <c r="E743" s="522">
        <v>20.49</v>
      </c>
      <c r="F743" s="522"/>
      <c r="G743" s="333">
        <f t="shared" si="24"/>
        <v>3139.8399999999851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294</v>
      </c>
      <c r="B744" s="330">
        <v>22</v>
      </c>
      <c r="C744" s="298">
        <v>46160</v>
      </c>
      <c r="D744" s="299" t="s">
        <v>401</v>
      </c>
      <c r="E744" s="522">
        <v>13.84</v>
      </c>
      <c r="F744" s="522"/>
      <c r="G744" s="333">
        <f t="shared" si="24"/>
        <v>3160.3299999999849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287</v>
      </c>
      <c r="B745" s="330" t="s">
        <v>287</v>
      </c>
      <c r="C745" s="298">
        <v>46160</v>
      </c>
      <c r="D745" s="299" t="s">
        <v>876</v>
      </c>
      <c r="E745" s="522">
        <v>138.44</v>
      </c>
      <c r="F745" s="522">
        <v>138.44</v>
      </c>
      <c r="G745" s="333">
        <f t="shared" si="24"/>
        <v>3174.1699999999851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2</v>
      </c>
      <c r="C746" s="298">
        <v>46160</v>
      </c>
      <c r="D746" s="299" t="s">
        <v>353</v>
      </c>
      <c r="E746" s="522">
        <v>25.48</v>
      </c>
      <c r="F746" s="522"/>
      <c r="G746" s="333">
        <f t="shared" si="24"/>
        <v>3174.1699999999851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294</v>
      </c>
      <c r="B747" s="330">
        <v>17</v>
      </c>
      <c r="C747" s="298">
        <v>46160</v>
      </c>
      <c r="D747" s="299" t="s">
        <v>188</v>
      </c>
      <c r="E747" s="522">
        <v>42.65</v>
      </c>
      <c r="F747" s="522"/>
      <c r="G747" s="333">
        <f t="shared" si="24"/>
        <v>3199.6499999999851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294</v>
      </c>
      <c r="B748" s="330">
        <v>15</v>
      </c>
      <c r="C748" s="298">
        <v>46160</v>
      </c>
      <c r="D748" s="299" t="s">
        <v>185</v>
      </c>
      <c r="E748" s="522">
        <v>101.37</v>
      </c>
      <c r="F748" s="522"/>
      <c r="G748" s="333">
        <f t="shared" ref="G748:G828" si="25">G749-E748+F748</f>
        <v>3242.2999999999852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335</v>
      </c>
      <c r="B749" s="330" t="s">
        <v>335</v>
      </c>
      <c r="C749" s="298">
        <v>46160</v>
      </c>
      <c r="D749" s="299" t="s">
        <v>336</v>
      </c>
      <c r="E749" s="522">
        <v>93.13</v>
      </c>
      <c r="F749" s="522"/>
      <c r="G749" s="333">
        <f t="shared" si="25"/>
        <v>3343.6699999999851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294</v>
      </c>
      <c r="B750" s="330">
        <v>11</v>
      </c>
      <c r="C750" s="298">
        <v>46160</v>
      </c>
      <c r="D750" s="299" t="s">
        <v>178</v>
      </c>
      <c r="E750" s="522">
        <v>267.68</v>
      </c>
      <c r="F750" s="522"/>
      <c r="G750" s="333">
        <f t="shared" si="25"/>
        <v>3436.7999999999852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294</v>
      </c>
      <c r="B751" s="330">
        <v>23</v>
      </c>
      <c r="C751" s="298">
        <v>46160</v>
      </c>
      <c r="D751" s="299" t="s">
        <v>63</v>
      </c>
      <c r="E751" s="522">
        <v>529.46</v>
      </c>
      <c r="F751" s="522"/>
      <c r="G751" s="333">
        <f t="shared" si="25"/>
        <v>3704.479999999985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1</v>
      </c>
      <c r="C752" s="298">
        <v>46159</v>
      </c>
      <c r="D752" s="299" t="s">
        <v>311</v>
      </c>
      <c r="E752" s="522">
        <v>148.25</v>
      </c>
      <c r="F752" s="522"/>
      <c r="G752" s="333">
        <f t="shared" si="25"/>
        <v>4233.939999999985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1</v>
      </c>
      <c r="C753" s="298">
        <v>46159</v>
      </c>
      <c r="D753" s="299" t="s">
        <v>306</v>
      </c>
      <c r="E753" s="522">
        <v>90.2</v>
      </c>
      <c r="F753" s="522"/>
      <c r="G753" s="333">
        <f t="shared" si="25"/>
        <v>4382.189999999985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294</v>
      </c>
      <c r="B754" s="330">
        <v>21</v>
      </c>
      <c r="C754" s="298">
        <v>46159</v>
      </c>
      <c r="D754" s="299" t="s">
        <v>194</v>
      </c>
      <c r="E754" s="522">
        <v>81</v>
      </c>
      <c r="F754" s="522"/>
      <c r="G754" s="333">
        <f t="shared" si="25"/>
        <v>4472.3899999999849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6</v>
      </c>
      <c r="C755" s="298">
        <v>46159</v>
      </c>
      <c r="D755" s="299" t="s">
        <v>300</v>
      </c>
      <c r="E755" s="522">
        <v>38.33</v>
      </c>
      <c r="F755" s="522"/>
      <c r="G755" s="333">
        <f t="shared" si="25"/>
        <v>4553.3899999999849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294</v>
      </c>
      <c r="B756" s="330">
        <v>42</v>
      </c>
      <c r="C756" s="298">
        <v>46159</v>
      </c>
      <c r="D756" s="299" t="s">
        <v>333</v>
      </c>
      <c r="E756" s="522">
        <v>29.8</v>
      </c>
      <c r="F756" s="522"/>
      <c r="G756" s="333">
        <f t="shared" si="25"/>
        <v>4591.7199999999848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294</v>
      </c>
      <c r="B757" s="330">
        <v>43</v>
      </c>
      <c r="C757" s="298">
        <v>46159</v>
      </c>
      <c r="D757" s="299" t="s">
        <v>333</v>
      </c>
      <c r="E757" s="522">
        <v>22.35</v>
      </c>
      <c r="F757" s="522"/>
      <c r="G757" s="333">
        <f t="shared" si="25"/>
        <v>4621.519999999985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8</v>
      </c>
      <c r="C758" s="298">
        <v>46159</v>
      </c>
      <c r="D758" s="299" t="s">
        <v>319</v>
      </c>
      <c r="E758" s="522">
        <v>50.75</v>
      </c>
      <c r="F758" s="522"/>
      <c r="G758" s="333">
        <f t="shared" si="25"/>
        <v>4643.8699999999853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5</v>
      </c>
      <c r="C759" s="298">
        <v>46158</v>
      </c>
      <c r="D759" s="299" t="s">
        <v>340</v>
      </c>
      <c r="E759" s="522">
        <v>21.3</v>
      </c>
      <c r="F759" s="522"/>
      <c r="G759" s="333">
        <f t="shared" si="25"/>
        <v>4694.6199999999853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8</v>
      </c>
      <c r="C760" s="298">
        <v>46158</v>
      </c>
      <c r="D760" s="299" t="s">
        <v>319</v>
      </c>
      <c r="E760" s="522">
        <v>41.46</v>
      </c>
      <c r="F760" s="522"/>
      <c r="G760" s="333">
        <f t="shared" si="25"/>
        <v>4715.9199999999855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287</v>
      </c>
      <c r="B761" s="330" t="s">
        <v>287</v>
      </c>
      <c r="C761" s="298">
        <v>46158</v>
      </c>
      <c r="D761" s="299" t="s">
        <v>849</v>
      </c>
      <c r="E761" s="522">
        <v>95.85</v>
      </c>
      <c r="F761" s="522">
        <v>95.85</v>
      </c>
      <c r="G761" s="333">
        <f t="shared" si="25"/>
        <v>4757.3799999999856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287</v>
      </c>
      <c r="B762" s="330" t="s">
        <v>287</v>
      </c>
      <c r="C762" s="298">
        <v>46158</v>
      </c>
      <c r="D762" s="299" t="s">
        <v>847</v>
      </c>
      <c r="E762" s="522">
        <v>87.13</v>
      </c>
      <c r="F762" s="522">
        <v>87.13</v>
      </c>
      <c r="G762" s="333">
        <f t="shared" si="25"/>
        <v>4757.3799999999856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4</v>
      </c>
      <c r="C763" s="298">
        <v>46158</v>
      </c>
      <c r="D763" s="299" t="s">
        <v>310</v>
      </c>
      <c r="E763" s="522">
        <v>48.15</v>
      </c>
      <c r="F763" s="522"/>
      <c r="G763" s="333">
        <f t="shared" si="25"/>
        <v>4757.3799999999856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8</v>
      </c>
      <c r="C764" s="298">
        <v>46158</v>
      </c>
      <c r="D764" s="299" t="s">
        <v>308</v>
      </c>
      <c r="E764" s="522">
        <v>75.069999999999993</v>
      </c>
      <c r="F764" s="522"/>
      <c r="G764" s="333">
        <f t="shared" si="25"/>
        <v>4805.5299999999852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2</v>
      </c>
      <c r="C765" s="298">
        <v>46158</v>
      </c>
      <c r="D765" s="299" t="s">
        <v>308</v>
      </c>
      <c r="E765" s="522">
        <v>75</v>
      </c>
      <c r="F765" s="522"/>
      <c r="G765" s="333">
        <f t="shared" si="25"/>
        <v>4880.5999999999849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3</v>
      </c>
      <c r="C766" s="298">
        <v>46158</v>
      </c>
      <c r="D766" s="299" t="s">
        <v>348</v>
      </c>
      <c r="E766" s="522">
        <v>8.3800000000000008</v>
      </c>
      <c r="F766" s="522"/>
      <c r="G766" s="333">
        <f t="shared" si="25"/>
        <v>4955.5999999999849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8</v>
      </c>
      <c r="C767" s="298">
        <v>46157</v>
      </c>
      <c r="D767" s="299" t="s">
        <v>319</v>
      </c>
      <c r="E767" s="522">
        <v>63.55</v>
      </c>
      <c r="F767" s="522"/>
      <c r="G767" s="333">
        <f t="shared" si="25"/>
        <v>4963.979999999985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4</v>
      </c>
      <c r="C768" s="298">
        <v>46157</v>
      </c>
      <c r="D768" s="299" t="s">
        <v>296</v>
      </c>
      <c r="E768" s="522">
        <v>45.1</v>
      </c>
      <c r="F768" s="522"/>
      <c r="G768" s="333">
        <f t="shared" si="25"/>
        <v>5027.5299999999852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2</v>
      </c>
      <c r="C769" s="298">
        <v>46157</v>
      </c>
      <c r="D769" s="299" t="s">
        <v>296</v>
      </c>
      <c r="E769" s="522">
        <v>24.54</v>
      </c>
      <c r="F769" s="522"/>
      <c r="G769" s="333">
        <f t="shared" si="25"/>
        <v>5072.6299999999856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2</v>
      </c>
      <c r="C770" s="298">
        <v>46157</v>
      </c>
      <c r="D770" s="299" t="s">
        <v>334</v>
      </c>
      <c r="E770" s="522">
        <v>14.28</v>
      </c>
      <c r="F770" s="522"/>
      <c r="G770" s="333">
        <f t="shared" si="25"/>
        <v>5097.1699999999855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287</v>
      </c>
      <c r="B771" s="330" t="s">
        <v>287</v>
      </c>
      <c r="C771" s="298">
        <v>46157</v>
      </c>
      <c r="D771" s="299" t="s">
        <v>506</v>
      </c>
      <c r="E771" s="522">
        <v>146.15</v>
      </c>
      <c r="F771" s="522">
        <v>146.15</v>
      </c>
      <c r="G771" s="333">
        <f t="shared" si="25"/>
        <v>5111.4499999999853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2</v>
      </c>
      <c r="C772" s="298">
        <v>46157</v>
      </c>
      <c r="D772" s="299" t="s">
        <v>868</v>
      </c>
      <c r="E772" s="522">
        <v>202.87</v>
      </c>
      <c r="F772" s="522"/>
      <c r="G772" s="333">
        <f>G773-E772+F772</f>
        <v>5111.4499999999853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6</v>
      </c>
      <c r="C773" s="298">
        <v>46157</v>
      </c>
      <c r="D773" s="299" t="s">
        <v>300</v>
      </c>
      <c r="E773" s="522">
        <v>14.9</v>
      </c>
      <c r="F773" s="522"/>
      <c r="G773" s="333">
        <f t="shared" si="25"/>
        <v>5314.3199999999852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291</v>
      </c>
      <c r="B774" s="330">
        <v>38</v>
      </c>
      <c r="C774" s="298">
        <v>46157</v>
      </c>
      <c r="D774" s="299" t="s">
        <v>293</v>
      </c>
      <c r="E774" s="522"/>
      <c r="F774" s="522">
        <v>4597.82</v>
      </c>
      <c r="G774" s="333">
        <f t="shared" si="25"/>
        <v>5329.2199999999848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8</v>
      </c>
      <c r="C775" s="298">
        <v>46156</v>
      </c>
      <c r="D775" s="299" t="s">
        <v>867</v>
      </c>
      <c r="E775" s="522">
        <v>34.96</v>
      </c>
      <c r="F775" s="522"/>
      <c r="G775" s="333">
        <f t="shared" si="25"/>
        <v>731.39999999998463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2</v>
      </c>
      <c r="C776" s="298">
        <v>46156</v>
      </c>
      <c r="D776" s="299" t="s">
        <v>408</v>
      </c>
      <c r="E776" s="522">
        <v>23.9</v>
      </c>
      <c r="F776" s="522"/>
      <c r="G776" s="333">
        <f t="shared" si="25"/>
        <v>766.35999999998467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294</v>
      </c>
      <c r="B777" s="330">
        <v>24</v>
      </c>
      <c r="C777" s="298">
        <v>46156</v>
      </c>
      <c r="D777" s="299" t="s">
        <v>860</v>
      </c>
      <c r="E777" s="522">
        <v>109.92</v>
      </c>
      <c r="F777" s="522"/>
      <c r="G777" s="333">
        <f t="shared" si="25"/>
        <v>790.25999999998464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2</v>
      </c>
      <c r="C778" s="298">
        <v>46156</v>
      </c>
      <c r="D778" s="299" t="s">
        <v>334</v>
      </c>
      <c r="E778" s="522">
        <v>24.34</v>
      </c>
      <c r="F778" s="522"/>
      <c r="G778" s="333">
        <f t="shared" si="25"/>
        <v>900.1799999999846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8</v>
      </c>
      <c r="C779" s="298">
        <v>46156</v>
      </c>
      <c r="D779" s="299" t="s">
        <v>846</v>
      </c>
      <c r="E779" s="522">
        <v>24.89</v>
      </c>
      <c r="F779" s="522"/>
      <c r="G779" s="333">
        <f t="shared" si="25"/>
        <v>924.51999999998463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5</v>
      </c>
      <c r="C780" s="298">
        <v>46156</v>
      </c>
      <c r="D780" s="299" t="s">
        <v>846</v>
      </c>
      <c r="E780" s="522">
        <v>11.2</v>
      </c>
      <c r="F780" s="522"/>
      <c r="G780" s="333">
        <f t="shared" si="25"/>
        <v>949.40999999998462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2</v>
      </c>
      <c r="C781" s="298">
        <v>46156</v>
      </c>
      <c r="D781" s="299" t="s">
        <v>324</v>
      </c>
      <c r="E781" s="522">
        <v>22.04</v>
      </c>
      <c r="F781" s="522"/>
      <c r="G781" s="333">
        <f t="shared" si="25"/>
        <v>960.60999999998467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291</v>
      </c>
      <c r="B782" s="330">
        <v>39</v>
      </c>
      <c r="C782" s="298">
        <v>46156</v>
      </c>
      <c r="D782" s="299" t="s">
        <v>292</v>
      </c>
      <c r="E782" s="522"/>
      <c r="F782" s="522">
        <v>2763.78</v>
      </c>
      <c r="G782" s="333">
        <f t="shared" si="25"/>
        <v>982.64999999998463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291</v>
      </c>
      <c r="B783" s="330">
        <v>41</v>
      </c>
      <c r="C783" s="298">
        <v>46156</v>
      </c>
      <c r="D783" s="299" t="s">
        <v>299</v>
      </c>
      <c r="E783" s="522"/>
      <c r="F783" s="522">
        <v>250</v>
      </c>
      <c r="G783" s="333">
        <f t="shared" si="25"/>
        <v>-1781.1300000000156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335</v>
      </c>
      <c r="B784" s="330" t="s">
        <v>335</v>
      </c>
      <c r="C784" s="298">
        <v>46156</v>
      </c>
      <c r="D784" s="299" t="s">
        <v>460</v>
      </c>
      <c r="E784" s="522"/>
      <c r="F784" s="522">
        <v>100</v>
      </c>
      <c r="G784" s="333">
        <f t="shared" si="25"/>
        <v>-2031.1300000000156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6</v>
      </c>
      <c r="C785" s="298">
        <v>46156</v>
      </c>
      <c r="D785" s="299" t="s">
        <v>300</v>
      </c>
      <c r="E785" s="522">
        <v>13.3</v>
      </c>
      <c r="F785" s="522"/>
      <c r="G785" s="333">
        <f t="shared" si="25"/>
        <v>-2131.1300000000156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2</v>
      </c>
      <c r="C786" s="298">
        <v>46155</v>
      </c>
      <c r="D786" s="299" t="s">
        <v>296</v>
      </c>
      <c r="E786" s="522">
        <v>14.67</v>
      </c>
      <c r="F786" s="522"/>
      <c r="G786" s="333">
        <f t="shared" si="25"/>
        <v>-2117.8300000000154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8</v>
      </c>
      <c r="C787" s="298">
        <v>46155</v>
      </c>
      <c r="D787" s="299" t="s">
        <v>319</v>
      </c>
      <c r="E787" s="522">
        <v>22.96</v>
      </c>
      <c r="F787" s="522"/>
      <c r="G787" s="333">
        <f t="shared" si="25"/>
        <v>-2103.1600000000153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287</v>
      </c>
      <c r="B788" s="330" t="s">
        <v>287</v>
      </c>
      <c r="C788" s="298">
        <v>46155</v>
      </c>
      <c r="D788" s="299" t="s">
        <v>855</v>
      </c>
      <c r="E788" s="522">
        <v>100</v>
      </c>
      <c r="F788" s="522">
        <v>100</v>
      </c>
      <c r="G788" s="333">
        <f t="shared" si="25"/>
        <v>-2080.2000000000153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4</v>
      </c>
      <c r="C789" s="298">
        <v>46154</v>
      </c>
      <c r="D789" s="299" t="s">
        <v>455</v>
      </c>
      <c r="E789" s="522">
        <v>43.14</v>
      </c>
      <c r="F789" s="522"/>
      <c r="G789" s="333">
        <f t="shared" si="25"/>
        <v>-2080.2000000000153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3</v>
      </c>
      <c r="C790" s="298">
        <v>46154</v>
      </c>
      <c r="D790" s="299" t="s">
        <v>455</v>
      </c>
      <c r="E790" s="522">
        <v>7.29</v>
      </c>
      <c r="F790" s="522"/>
      <c r="G790" s="333">
        <f t="shared" si="25"/>
        <v>-2037.0600000000154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294</v>
      </c>
      <c r="B791" s="330">
        <v>19</v>
      </c>
      <c r="C791" s="298">
        <v>46154</v>
      </c>
      <c r="D791" s="299" t="s">
        <v>191</v>
      </c>
      <c r="E791" s="522">
        <v>200</v>
      </c>
      <c r="F791" s="522"/>
      <c r="G791" s="333">
        <f t="shared" si="25"/>
        <v>-2029.7700000000154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6</v>
      </c>
      <c r="C792" s="298">
        <v>46154</v>
      </c>
      <c r="D792" s="299" t="s">
        <v>446</v>
      </c>
      <c r="E792" s="522">
        <v>-0.06</v>
      </c>
      <c r="F792" s="522"/>
      <c r="G792" s="333">
        <f t="shared" si="25"/>
        <v>-1829.7700000000154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2</v>
      </c>
      <c r="C793" s="298">
        <v>46154</v>
      </c>
      <c r="D793" s="299" t="s">
        <v>301</v>
      </c>
      <c r="E793" s="522">
        <v>21.55</v>
      </c>
      <c r="F793" s="522"/>
      <c r="G793" s="333">
        <f t="shared" si="25"/>
        <v>-1829.8300000000154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3</v>
      </c>
      <c r="C794" s="298">
        <v>46153</v>
      </c>
      <c r="D794" s="299" t="s">
        <v>296</v>
      </c>
      <c r="E794" s="522">
        <v>4.79</v>
      </c>
      <c r="F794" s="522"/>
      <c r="G794" s="333">
        <f t="shared" si="25"/>
        <v>-1808.2800000000154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4</v>
      </c>
      <c r="C795" s="298">
        <v>46153</v>
      </c>
      <c r="D795" s="299" t="s">
        <v>296</v>
      </c>
      <c r="E795" s="522">
        <v>66.59</v>
      </c>
      <c r="F795" s="522"/>
      <c r="G795" s="333">
        <f t="shared" si="25"/>
        <v>-1803.4900000000155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287</v>
      </c>
      <c r="B796" s="330" t="s">
        <v>287</v>
      </c>
      <c r="C796" s="298">
        <v>46153</v>
      </c>
      <c r="D796" s="299" t="s">
        <v>843</v>
      </c>
      <c r="E796" s="522">
        <v>-51.06</v>
      </c>
      <c r="F796" s="522">
        <v>-51.06</v>
      </c>
      <c r="G796" s="333">
        <f t="shared" si="25"/>
        <v>-1736.9000000000156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294</v>
      </c>
      <c r="B797" s="330">
        <v>22</v>
      </c>
      <c r="C797" s="298">
        <v>46153</v>
      </c>
      <c r="D797" s="299" t="s">
        <v>352</v>
      </c>
      <c r="E797" s="522">
        <v>21.29</v>
      </c>
      <c r="F797" s="522"/>
      <c r="G797" s="333">
        <f t="shared" si="25"/>
        <v>-1736.9000000000156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8</v>
      </c>
      <c r="C798" s="298">
        <v>46152</v>
      </c>
      <c r="D798" s="299" t="s">
        <v>319</v>
      </c>
      <c r="E798" s="522">
        <v>59.25</v>
      </c>
      <c r="F798" s="522"/>
      <c r="G798" s="333">
        <f t="shared" si="25"/>
        <v>-1715.6100000000156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1</v>
      </c>
      <c r="C799" s="298">
        <v>46152</v>
      </c>
      <c r="D799" s="299" t="s">
        <v>304</v>
      </c>
      <c r="E799" s="522">
        <v>145.94999999999999</v>
      </c>
      <c r="F799" s="522"/>
      <c r="G799" s="333">
        <f t="shared" si="25"/>
        <v>-1656.3600000000156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1</v>
      </c>
      <c r="C800" s="298">
        <v>46152</v>
      </c>
      <c r="D800" s="299" t="s">
        <v>311</v>
      </c>
      <c r="E800" s="522">
        <v>131.9</v>
      </c>
      <c r="F800" s="522"/>
      <c r="G800" s="333">
        <f t="shared" si="25"/>
        <v>-1510.4100000000155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2</v>
      </c>
      <c r="C801" s="298">
        <v>46152</v>
      </c>
      <c r="D801" s="299" t="s">
        <v>850</v>
      </c>
      <c r="E801" s="522">
        <v>96.46</v>
      </c>
      <c r="F801" s="522"/>
      <c r="G801" s="333">
        <f t="shared" si="25"/>
        <v>-1378.5100000000155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7</v>
      </c>
      <c r="C802" s="298">
        <v>46152</v>
      </c>
      <c r="D802" s="299" t="s">
        <v>851</v>
      </c>
      <c r="E802" s="522">
        <v>162</v>
      </c>
      <c r="F802" s="522"/>
      <c r="G802" s="333">
        <f t="shared" si="25"/>
        <v>-1282.0500000000154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3</v>
      </c>
      <c r="C803" s="298">
        <v>46152</v>
      </c>
      <c r="D803" s="299" t="s">
        <v>348</v>
      </c>
      <c r="E803" s="522">
        <v>25</v>
      </c>
      <c r="F803" s="522"/>
      <c r="G803" s="333">
        <f t="shared" si="25"/>
        <v>-1120.0500000000154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2</v>
      </c>
      <c r="C804" s="298">
        <v>46151</v>
      </c>
      <c r="D804" s="299" t="s">
        <v>852</v>
      </c>
      <c r="E804" s="522">
        <v>35.83</v>
      </c>
      <c r="F804" s="522"/>
      <c r="G804" s="333">
        <f t="shared" si="25"/>
        <v>-1095.0500000000154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4</v>
      </c>
      <c r="C805" s="298">
        <v>46151</v>
      </c>
      <c r="D805" s="299" t="s">
        <v>310</v>
      </c>
      <c r="E805" s="522">
        <v>50.58</v>
      </c>
      <c r="F805" s="522"/>
      <c r="G805" s="333">
        <f t="shared" si="25"/>
        <v>-1059.2200000000155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2</v>
      </c>
      <c r="C806" s="298">
        <v>46151</v>
      </c>
      <c r="D806" s="299" t="s">
        <v>853</v>
      </c>
      <c r="E806" s="522">
        <v>20.65</v>
      </c>
      <c r="F806" s="522"/>
      <c r="G806" s="333">
        <f t="shared" si="25"/>
        <v>-1008.6400000000156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8</v>
      </c>
      <c r="C807" s="298">
        <v>46151</v>
      </c>
      <c r="D807" s="299" t="s">
        <v>319</v>
      </c>
      <c r="E807" s="522">
        <v>38.770000000000003</v>
      </c>
      <c r="F807" s="522"/>
      <c r="G807" s="333">
        <f t="shared" si="25"/>
        <v>-987.99000000001558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287</v>
      </c>
      <c r="B808" s="330" t="s">
        <v>287</v>
      </c>
      <c r="C808" s="298">
        <v>46151</v>
      </c>
      <c r="D808" s="299" t="s">
        <v>843</v>
      </c>
      <c r="E808" s="522">
        <v>383.63</v>
      </c>
      <c r="F808" s="522">
        <v>383.63</v>
      </c>
      <c r="G808" s="333">
        <f t="shared" si="25"/>
        <v>-949.2200000000156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5</v>
      </c>
      <c r="C809" s="298">
        <v>46151</v>
      </c>
      <c r="D809" s="299" t="s">
        <v>854</v>
      </c>
      <c r="E809" s="522">
        <v>10.68</v>
      </c>
      <c r="F809" s="522"/>
      <c r="G809" s="333">
        <f t="shared" si="25"/>
        <v>-949.2200000000156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3</v>
      </c>
      <c r="C810" s="298">
        <v>46151</v>
      </c>
      <c r="D810" s="299" t="s">
        <v>348</v>
      </c>
      <c r="E810" s="522">
        <v>9.35</v>
      </c>
      <c r="F810" s="522"/>
      <c r="G810" s="333">
        <f t="shared" si="25"/>
        <v>-938.54000000001565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287</v>
      </c>
      <c r="B811" s="330" t="s">
        <v>287</v>
      </c>
      <c r="C811" s="298">
        <v>46151</v>
      </c>
      <c r="D811" s="299" t="s">
        <v>331</v>
      </c>
      <c r="E811" s="522">
        <v>-150.9</v>
      </c>
      <c r="F811" s="522">
        <v>-150.9</v>
      </c>
      <c r="G811" s="333">
        <f t="shared" si="25"/>
        <v>-929.19000000001563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287</v>
      </c>
      <c r="B812" s="330" t="s">
        <v>287</v>
      </c>
      <c r="C812" s="298">
        <v>46151</v>
      </c>
      <c r="D812" s="299" t="s">
        <v>847</v>
      </c>
      <c r="E812" s="522">
        <v>557.9</v>
      </c>
      <c r="F812" s="522">
        <v>557.9</v>
      </c>
      <c r="G812" s="333">
        <f t="shared" si="25"/>
        <v>-929.19000000001563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294</v>
      </c>
      <c r="B813" s="330">
        <v>18</v>
      </c>
      <c r="C813" s="298">
        <v>46150</v>
      </c>
      <c r="D813" s="299" t="s">
        <v>361</v>
      </c>
      <c r="E813" s="522">
        <v>400</v>
      </c>
      <c r="F813" s="522"/>
      <c r="G813" s="333">
        <f t="shared" si="25"/>
        <v>-929.19000000001574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287</v>
      </c>
      <c r="B814" s="330" t="s">
        <v>287</v>
      </c>
      <c r="C814" s="298">
        <v>46150</v>
      </c>
      <c r="D814" s="299" t="s">
        <v>842</v>
      </c>
      <c r="E814" s="522">
        <v>200</v>
      </c>
      <c r="F814" s="522">
        <v>200</v>
      </c>
      <c r="G814" s="333">
        <f t="shared" si="25"/>
        <v>-529.19000000001574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2</v>
      </c>
      <c r="C815" s="298">
        <v>46150</v>
      </c>
      <c r="D815" s="299" t="s">
        <v>473</v>
      </c>
      <c r="E815" s="522">
        <v>52.78</v>
      </c>
      <c r="F815" s="522"/>
      <c r="G815" s="333">
        <f t="shared" si="25"/>
        <v>-529.19000000001574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287</v>
      </c>
      <c r="B816" s="330" t="s">
        <v>287</v>
      </c>
      <c r="C816" s="298">
        <v>46150</v>
      </c>
      <c r="D816" s="299" t="s">
        <v>848</v>
      </c>
      <c r="E816" s="522">
        <v>137.07</v>
      </c>
      <c r="F816" s="522">
        <v>137.07</v>
      </c>
      <c r="G816" s="333">
        <f t="shared" si="25"/>
        <v>-476.41000000001571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2</v>
      </c>
      <c r="C817" s="298">
        <v>46150</v>
      </c>
      <c r="D817" s="299" t="s">
        <v>358</v>
      </c>
      <c r="E817" s="522">
        <v>17.440000000000001</v>
      </c>
      <c r="F817" s="522"/>
      <c r="G817" s="333">
        <f t="shared" si="25"/>
        <v>-476.41000000001566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287</v>
      </c>
      <c r="B818" s="330" t="s">
        <v>287</v>
      </c>
      <c r="C818" s="298">
        <v>46150</v>
      </c>
      <c r="D818" s="299" t="s">
        <v>849</v>
      </c>
      <c r="E818" s="522">
        <v>359.81</v>
      </c>
      <c r="F818" s="522">
        <v>359.81</v>
      </c>
      <c r="G818" s="333">
        <f t="shared" si="25"/>
        <v>-458.97000000001566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8</v>
      </c>
      <c r="C819" s="298">
        <v>46149</v>
      </c>
      <c r="D819" s="299" t="s">
        <v>846</v>
      </c>
      <c r="E819" s="522">
        <v>23.7</v>
      </c>
      <c r="F819" s="522"/>
      <c r="G819" s="333">
        <f t="shared" si="25"/>
        <v>-458.97000000001566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2</v>
      </c>
      <c r="C820" s="298">
        <v>46149</v>
      </c>
      <c r="D820" s="299" t="s">
        <v>371</v>
      </c>
      <c r="E820" s="522">
        <v>13.43</v>
      </c>
      <c r="F820" s="522"/>
      <c r="G820" s="333">
        <f t="shared" si="25"/>
        <v>-435.27000000001567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294</v>
      </c>
      <c r="B821" s="330">
        <v>13</v>
      </c>
      <c r="C821" s="298">
        <v>46149</v>
      </c>
      <c r="D821" s="299" t="s">
        <v>182</v>
      </c>
      <c r="E821" s="522">
        <v>122.18</v>
      </c>
      <c r="F821" s="522"/>
      <c r="G821" s="333">
        <f t="shared" si="25"/>
        <v>-421.84000000001566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335</v>
      </c>
      <c r="B822" s="330" t="s">
        <v>335</v>
      </c>
      <c r="C822" s="298">
        <v>46149</v>
      </c>
      <c r="D822" s="299" t="s">
        <v>447</v>
      </c>
      <c r="E822" s="522">
        <v>43.62</v>
      </c>
      <c r="F822" s="522"/>
      <c r="G822" s="333">
        <f t="shared" si="25"/>
        <v>-299.66000000001566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294</v>
      </c>
      <c r="B823" s="330">
        <v>9</v>
      </c>
      <c r="C823" s="298">
        <v>46149</v>
      </c>
      <c r="D823" s="299" t="s">
        <v>58</v>
      </c>
      <c r="E823" s="522">
        <v>1231.68</v>
      </c>
      <c r="F823" s="522"/>
      <c r="G823" s="333">
        <f t="shared" si="25"/>
        <v>-256.04000000001565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3</v>
      </c>
      <c r="C824" s="298">
        <v>46149</v>
      </c>
      <c r="D824" s="299" t="s">
        <v>309</v>
      </c>
      <c r="E824" s="522">
        <v>4.49</v>
      </c>
      <c r="F824" s="522"/>
      <c r="G824" s="333">
        <f t="shared" si="25"/>
        <v>975.63999999998441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5</v>
      </c>
      <c r="C825" s="298">
        <v>46149</v>
      </c>
      <c r="D825" s="299" t="s">
        <v>846</v>
      </c>
      <c r="E825" s="522">
        <v>19.2</v>
      </c>
      <c r="F825" s="522"/>
      <c r="G825" s="333">
        <f t="shared" si="25"/>
        <v>980.12999999998442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8</v>
      </c>
      <c r="C826" s="298">
        <v>46149</v>
      </c>
      <c r="D826" s="299" t="s">
        <v>846</v>
      </c>
      <c r="E826" s="522">
        <v>35</v>
      </c>
      <c r="F826" s="522"/>
      <c r="G826" s="333">
        <f t="shared" si="25"/>
        <v>999.32999999998447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8</v>
      </c>
      <c r="C827" s="298">
        <v>46149</v>
      </c>
      <c r="D827" s="299" t="s">
        <v>319</v>
      </c>
      <c r="E827" s="522">
        <v>15.93</v>
      </c>
      <c r="F827" s="522"/>
      <c r="G827" s="333">
        <f t="shared" si="25"/>
        <v>1034.3299999999845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2</v>
      </c>
      <c r="C828" s="298">
        <v>46149</v>
      </c>
      <c r="D828" s="299" t="s">
        <v>296</v>
      </c>
      <c r="E828" s="522">
        <v>11.18</v>
      </c>
      <c r="F828" s="522"/>
      <c r="G828" s="333">
        <f t="shared" si="25"/>
        <v>1050.2599999999845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2</v>
      </c>
      <c r="C829" s="298">
        <v>46149</v>
      </c>
      <c r="D829" s="299" t="s">
        <v>301</v>
      </c>
      <c r="E829" s="522">
        <v>16.05</v>
      </c>
      <c r="F829" s="522"/>
      <c r="G829" s="333">
        <f t="shared" ref="G829:G868" si="26">G830-E829+F829</f>
        <v>1061.4399999999846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5</v>
      </c>
      <c r="C830" s="298">
        <v>46148</v>
      </c>
      <c r="D830" s="299" t="s">
        <v>340</v>
      </c>
      <c r="E830" s="522">
        <v>47.93</v>
      </c>
      <c r="F830" s="522"/>
      <c r="G830" s="333">
        <f t="shared" si="26"/>
        <v>1077.4899999999845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294</v>
      </c>
      <c r="B831" s="330">
        <v>14</v>
      </c>
      <c r="C831" s="298">
        <v>46148</v>
      </c>
      <c r="D831" s="299" t="s">
        <v>366</v>
      </c>
      <c r="E831" s="522">
        <v>66.67</v>
      </c>
      <c r="F831" s="522"/>
      <c r="G831" s="333">
        <f t="shared" si="26"/>
        <v>1125.4199999999846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8</v>
      </c>
      <c r="C832" s="298">
        <v>46148</v>
      </c>
      <c r="D832" s="299" t="s">
        <v>319</v>
      </c>
      <c r="E832" s="522">
        <v>19.14</v>
      </c>
      <c r="F832" s="522"/>
      <c r="G832" s="333">
        <f t="shared" si="26"/>
        <v>1192.0899999999847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4</v>
      </c>
      <c r="C833" s="298">
        <v>46148</v>
      </c>
      <c r="D833" s="299" t="s">
        <v>310</v>
      </c>
      <c r="E833" s="522">
        <v>103.69</v>
      </c>
      <c r="F833" s="522"/>
      <c r="G833" s="333">
        <f t="shared" si="26"/>
        <v>1211.2299999999848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287</v>
      </c>
      <c r="B834" s="330" t="s">
        <v>287</v>
      </c>
      <c r="C834" s="298">
        <v>46148</v>
      </c>
      <c r="D834" s="299" t="s">
        <v>843</v>
      </c>
      <c r="E834" s="522">
        <v>513.29999999999995</v>
      </c>
      <c r="F834" s="522">
        <v>513.29999999999995</v>
      </c>
      <c r="G834" s="333">
        <f t="shared" si="26"/>
        <v>1314.9199999999848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6</v>
      </c>
      <c r="C835" s="298">
        <v>46148</v>
      </c>
      <c r="D835" s="299" t="s">
        <v>300</v>
      </c>
      <c r="E835" s="522">
        <v>41.52</v>
      </c>
      <c r="F835" s="522"/>
      <c r="G835" s="333">
        <f t="shared" si="26"/>
        <v>1314.9199999999848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287</v>
      </c>
      <c r="B836" s="330" t="s">
        <v>287</v>
      </c>
      <c r="C836" s="298">
        <v>46148</v>
      </c>
      <c r="D836" s="299" t="s">
        <v>844</v>
      </c>
      <c r="E836" s="522">
        <v>500.5</v>
      </c>
      <c r="F836" s="522">
        <v>500.5</v>
      </c>
      <c r="G836" s="333">
        <f t="shared" si="26"/>
        <v>1356.4399999999848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287</v>
      </c>
      <c r="B837" s="330" t="s">
        <v>287</v>
      </c>
      <c r="C837" s="298">
        <v>46148</v>
      </c>
      <c r="D837" s="299" t="s">
        <v>845</v>
      </c>
      <c r="E837" s="522">
        <v>457.94</v>
      </c>
      <c r="F837" s="522">
        <v>457.94</v>
      </c>
      <c r="G837" s="333">
        <f t="shared" si="26"/>
        <v>1356.4399999999848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1</v>
      </c>
      <c r="C838" s="298">
        <v>46148</v>
      </c>
      <c r="D838" s="299" t="s">
        <v>306</v>
      </c>
      <c r="E838" s="522">
        <v>23.48</v>
      </c>
      <c r="F838" s="522"/>
      <c r="G838" s="333">
        <f t="shared" si="26"/>
        <v>1356.4399999999848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2</v>
      </c>
      <c r="C839" s="298">
        <v>46147</v>
      </c>
      <c r="D839" s="299" t="s">
        <v>384</v>
      </c>
      <c r="E839" s="522">
        <v>59.03</v>
      </c>
      <c r="F839" s="522"/>
      <c r="G839" s="333">
        <f t="shared" si="26"/>
        <v>1379.9199999999848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2</v>
      </c>
      <c r="C840" s="298">
        <v>46147</v>
      </c>
      <c r="D840" s="299" t="s">
        <v>334</v>
      </c>
      <c r="E840" s="522">
        <v>11.06</v>
      </c>
      <c r="F840" s="522"/>
      <c r="G840" s="333">
        <f t="shared" si="26"/>
        <v>1438.9499999999848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2</v>
      </c>
      <c r="C841" s="298">
        <v>46147</v>
      </c>
      <c r="D841" s="299" t="s">
        <v>296</v>
      </c>
      <c r="E841" s="522">
        <v>8.7200000000000006</v>
      </c>
      <c r="F841" s="522"/>
      <c r="G841" s="333">
        <f t="shared" si="26"/>
        <v>1450.0099999999848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4</v>
      </c>
      <c r="C842" s="298">
        <v>46147</v>
      </c>
      <c r="D842" s="299" t="s">
        <v>296</v>
      </c>
      <c r="E842" s="522">
        <v>42.88</v>
      </c>
      <c r="F842" s="522"/>
      <c r="G842" s="333">
        <f t="shared" si="26"/>
        <v>1458.7299999999848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6</v>
      </c>
      <c r="C843" s="298">
        <v>46147</v>
      </c>
      <c r="D843" s="299" t="s">
        <v>300</v>
      </c>
      <c r="E843" s="522">
        <v>17.03</v>
      </c>
      <c r="F843" s="522"/>
      <c r="G843" s="333">
        <f t="shared" si="26"/>
        <v>1501.6099999999849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294</v>
      </c>
      <c r="B844" s="330">
        <v>22</v>
      </c>
      <c r="C844" s="298">
        <v>46146</v>
      </c>
      <c r="D844" s="299" t="s">
        <v>835</v>
      </c>
      <c r="E844" s="522">
        <v>13.83</v>
      </c>
      <c r="F844" s="522"/>
      <c r="G844" s="333">
        <f t="shared" si="26"/>
        <v>1518.6399999999849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5</v>
      </c>
      <c r="C845" s="298">
        <v>46146</v>
      </c>
      <c r="D845" s="299" t="s">
        <v>340</v>
      </c>
      <c r="E845" s="522">
        <v>47.93</v>
      </c>
      <c r="F845" s="522"/>
      <c r="G845" s="333">
        <f t="shared" si="26"/>
        <v>1532.4699999999848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2</v>
      </c>
      <c r="C846" s="298">
        <v>46146</v>
      </c>
      <c r="D846" s="299" t="s">
        <v>334</v>
      </c>
      <c r="E846" s="522">
        <v>11.06</v>
      </c>
      <c r="F846" s="522"/>
      <c r="G846" s="333">
        <f t="shared" si="26"/>
        <v>1580.3999999999849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294</v>
      </c>
      <c r="B847" s="330">
        <v>14</v>
      </c>
      <c r="C847" s="298">
        <v>46146</v>
      </c>
      <c r="D847" s="299" t="s">
        <v>367</v>
      </c>
      <c r="E847" s="522">
        <v>70.25</v>
      </c>
      <c r="F847" s="522"/>
      <c r="G847" s="333">
        <f t="shared" si="26"/>
        <v>1591.4599999999848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284</v>
      </c>
      <c r="B848" s="330">
        <v>36</v>
      </c>
      <c r="C848" s="298">
        <v>46146</v>
      </c>
      <c r="D848" s="299" t="s">
        <v>374</v>
      </c>
      <c r="E848" s="522">
        <v>50</v>
      </c>
      <c r="F848" s="522"/>
      <c r="G848" s="333">
        <f t="shared" si="26"/>
        <v>1661.7099999999848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294</v>
      </c>
      <c r="B849" s="330">
        <v>17</v>
      </c>
      <c r="C849" s="298">
        <v>46146</v>
      </c>
      <c r="D849" s="299" t="s">
        <v>370</v>
      </c>
      <c r="E849" s="522">
        <v>99</v>
      </c>
      <c r="F849" s="522"/>
      <c r="G849" s="333">
        <f t="shared" si="26"/>
        <v>1711.7099999999848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5</v>
      </c>
      <c r="C850" s="298">
        <v>46145</v>
      </c>
      <c r="D850" s="299" t="s">
        <v>834</v>
      </c>
      <c r="E850" s="522">
        <v>49.13</v>
      </c>
      <c r="F850" s="522"/>
      <c r="G850" s="333">
        <f t="shared" si="26"/>
        <v>1810.7099999999848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1</v>
      </c>
      <c r="C851" s="298">
        <v>46145</v>
      </c>
      <c r="D851" s="299" t="s">
        <v>831</v>
      </c>
      <c r="E851" s="522">
        <v>50</v>
      </c>
      <c r="F851" s="522"/>
      <c r="G851" s="333">
        <f t="shared" si="26"/>
        <v>1859.8399999999849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1</v>
      </c>
      <c r="C852" s="298">
        <v>46145</v>
      </c>
      <c r="D852" s="299" t="s">
        <v>311</v>
      </c>
      <c r="E852" s="522">
        <v>91.98</v>
      </c>
      <c r="F852" s="522"/>
      <c r="G852" s="333">
        <f t="shared" si="26"/>
        <v>1909.8399999999849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6</v>
      </c>
      <c r="C853" s="298">
        <v>46145</v>
      </c>
      <c r="D853" s="299" t="s">
        <v>832</v>
      </c>
      <c r="E853" s="522">
        <v>24.68</v>
      </c>
      <c r="F853" s="522"/>
      <c r="G853" s="333">
        <f t="shared" si="26"/>
        <v>2001.8199999999849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2</v>
      </c>
      <c r="C854" s="298">
        <v>46145</v>
      </c>
      <c r="D854" s="299" t="s">
        <v>358</v>
      </c>
      <c r="E854" s="522">
        <v>2.4900000000000002</v>
      </c>
      <c r="F854" s="522"/>
      <c r="G854" s="333">
        <f t="shared" si="26"/>
        <v>2026.499999999985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294</v>
      </c>
      <c r="B855" s="330">
        <v>22</v>
      </c>
      <c r="C855" s="298">
        <v>46145</v>
      </c>
      <c r="D855" s="299" t="s">
        <v>861</v>
      </c>
      <c r="E855" s="522">
        <v>12.77</v>
      </c>
      <c r="F855" s="522"/>
      <c r="G855" s="333">
        <f t="shared" si="26"/>
        <v>2028.989999999985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2</v>
      </c>
      <c r="C856" s="298">
        <v>46145</v>
      </c>
      <c r="D856" s="299" t="s">
        <v>458</v>
      </c>
      <c r="E856" s="522">
        <v>192.97</v>
      </c>
      <c r="F856" s="522"/>
      <c r="G856" s="333">
        <f t="shared" si="26"/>
        <v>2041.759999999985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3</v>
      </c>
      <c r="C857" s="298">
        <v>46145</v>
      </c>
      <c r="D857" s="299" t="s">
        <v>348</v>
      </c>
      <c r="E857" s="522">
        <v>9.35</v>
      </c>
      <c r="F857" s="522"/>
      <c r="G857" s="333">
        <f t="shared" si="26"/>
        <v>2234.729999999985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4</v>
      </c>
      <c r="C858" s="298">
        <v>46144</v>
      </c>
      <c r="D858" s="299" t="s">
        <v>310</v>
      </c>
      <c r="E858" s="522">
        <v>57.69</v>
      </c>
      <c r="F858" s="522"/>
      <c r="G858" s="333">
        <f t="shared" si="26"/>
        <v>2244.0799999999849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8</v>
      </c>
      <c r="C859" s="298">
        <v>46144</v>
      </c>
      <c r="D859" s="299" t="s">
        <v>310</v>
      </c>
      <c r="E859" s="522">
        <v>6.37</v>
      </c>
      <c r="F859" s="522"/>
      <c r="G859" s="333">
        <f t="shared" si="26"/>
        <v>2301.769999999985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294</v>
      </c>
      <c r="B860" s="330">
        <v>22</v>
      </c>
      <c r="C860" s="298">
        <v>46144</v>
      </c>
      <c r="D860" s="299" t="s">
        <v>375</v>
      </c>
      <c r="E860" s="522">
        <v>6.37</v>
      </c>
      <c r="F860" s="522"/>
      <c r="G860" s="333">
        <f t="shared" si="26"/>
        <v>2308.1399999999849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6</v>
      </c>
      <c r="C861" s="298">
        <v>46144</v>
      </c>
      <c r="D861" s="299" t="s">
        <v>300</v>
      </c>
      <c r="E861" s="522">
        <v>41.51</v>
      </c>
      <c r="F861" s="522"/>
      <c r="G861" s="333">
        <f t="shared" si="26"/>
        <v>2314.5099999999848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7</v>
      </c>
      <c r="C862" s="298">
        <v>46144</v>
      </c>
      <c r="D862" s="299" t="s">
        <v>833</v>
      </c>
      <c r="E862" s="522">
        <v>74.53</v>
      </c>
      <c r="F862" s="522"/>
      <c r="G862" s="333">
        <f t="shared" si="26"/>
        <v>2356.019999999985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1</v>
      </c>
      <c r="C863" s="298">
        <v>46144</v>
      </c>
      <c r="D863" s="299" t="s">
        <v>306</v>
      </c>
      <c r="E863" s="522">
        <v>72.73</v>
      </c>
      <c r="F863" s="522"/>
      <c r="G863" s="333">
        <f t="shared" si="26"/>
        <v>2430.5499999999852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3</v>
      </c>
      <c r="C864" s="298">
        <v>46144</v>
      </c>
      <c r="D864" s="299" t="s">
        <v>348</v>
      </c>
      <c r="E864" s="522">
        <v>25</v>
      </c>
      <c r="F864" s="522"/>
      <c r="G864" s="333">
        <f t="shared" si="26"/>
        <v>2503.2799999999852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287</v>
      </c>
      <c r="B865" s="330" t="s">
        <v>287</v>
      </c>
      <c r="C865" s="298">
        <v>46144</v>
      </c>
      <c r="D865" s="299" t="s">
        <v>485</v>
      </c>
      <c r="E865" s="522">
        <v>121.4</v>
      </c>
      <c r="F865" s="522">
        <v>121.4</v>
      </c>
      <c r="G865" s="333">
        <f t="shared" si="26"/>
        <v>2528.2799999999852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3</v>
      </c>
      <c r="C866" s="298">
        <v>46144</v>
      </c>
      <c r="D866" s="299" t="s">
        <v>348</v>
      </c>
      <c r="E866" s="522">
        <v>9.73</v>
      </c>
      <c r="F866" s="522"/>
      <c r="G866" s="333">
        <f t="shared" si="26"/>
        <v>2528.2799999999852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2</v>
      </c>
      <c r="C867" s="298">
        <v>46143</v>
      </c>
      <c r="D867" s="299" t="s">
        <v>358</v>
      </c>
      <c r="E867" s="522">
        <v>8.9700000000000006</v>
      </c>
      <c r="F867" s="522"/>
      <c r="G867" s="333">
        <f t="shared" si="26"/>
        <v>2538.0099999999852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s="540" customFormat="1" ht="12" customHeight="1" x14ac:dyDescent="0.3">
      <c r="A868" s="530" t="s">
        <v>284</v>
      </c>
      <c r="B868" s="531">
        <v>37</v>
      </c>
      <c r="C868" s="532">
        <v>46142</v>
      </c>
      <c r="D868" s="533" t="s">
        <v>285</v>
      </c>
      <c r="E868" s="534">
        <v>5616.82</v>
      </c>
      <c r="F868" s="534"/>
      <c r="G868" s="535">
        <f t="shared" si="26"/>
        <v>2546.979999999985</v>
      </c>
      <c r="H868" s="536"/>
      <c r="I868" s="537"/>
      <c r="J868" s="538"/>
      <c r="K868" s="539"/>
      <c r="L868" s="538"/>
      <c r="M868" s="539"/>
      <c r="N868" s="538"/>
      <c r="O868" s="539"/>
      <c r="P868" s="538"/>
      <c r="Q868" s="539"/>
      <c r="R868" s="538"/>
      <c r="S868" s="539"/>
      <c r="T868" s="538"/>
    </row>
    <row r="869" spans="1:20" ht="12" customHeight="1" x14ac:dyDescent="0.3">
      <c r="A869" s="329" t="s">
        <v>286</v>
      </c>
      <c r="B869" s="330">
        <v>25</v>
      </c>
      <c r="C869" s="298">
        <v>46142</v>
      </c>
      <c r="D869" s="298" t="s">
        <v>204</v>
      </c>
      <c r="E869" s="331">
        <v>350</v>
      </c>
      <c r="F869" s="331"/>
      <c r="G869" s="333">
        <f t="shared" ref="G869:G870" si="27">G870-E869+F869</f>
        <v>8163.7999999999847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286</v>
      </c>
      <c r="B870" s="330">
        <v>26</v>
      </c>
      <c r="C870" s="298">
        <v>46142</v>
      </c>
      <c r="D870" s="298" t="s">
        <v>205</v>
      </c>
      <c r="E870" s="331">
        <v>320</v>
      </c>
      <c r="F870" s="331"/>
      <c r="G870" s="333">
        <f t="shared" si="27"/>
        <v>8513.7999999999847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286</v>
      </c>
      <c r="B871" s="330">
        <v>27</v>
      </c>
      <c r="C871" s="298">
        <v>46142</v>
      </c>
      <c r="D871" s="298" t="s">
        <v>206</v>
      </c>
      <c r="E871" s="331">
        <v>25</v>
      </c>
      <c r="F871" s="331"/>
      <c r="G871" s="333">
        <f t="shared" ref="G871:G1122" si="28">G872-E871+F871</f>
        <v>8833.7999999999847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286</v>
      </c>
      <c r="B872" s="330">
        <v>28</v>
      </c>
      <c r="C872" s="298">
        <v>46142</v>
      </c>
      <c r="D872" s="298" t="s">
        <v>207</v>
      </c>
      <c r="E872" s="331">
        <v>25</v>
      </c>
      <c r="F872" s="331"/>
      <c r="G872" s="333">
        <f t="shared" si="28"/>
        <v>8858.7999999999847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286</v>
      </c>
      <c r="B873" s="330">
        <v>29</v>
      </c>
      <c r="C873" s="298">
        <v>46142</v>
      </c>
      <c r="D873" s="298" t="s">
        <v>208</v>
      </c>
      <c r="E873" s="331">
        <v>45</v>
      </c>
      <c r="F873" s="331"/>
      <c r="G873" s="333">
        <f t="shared" si="28"/>
        <v>8883.7999999999847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286</v>
      </c>
      <c r="B874" s="330">
        <v>30</v>
      </c>
      <c r="C874" s="298">
        <v>46142</v>
      </c>
      <c r="D874" s="298" t="s">
        <v>209</v>
      </c>
      <c r="E874" s="331">
        <v>400</v>
      </c>
      <c r="F874" s="331"/>
      <c r="G874" s="333">
        <f t="shared" si="28"/>
        <v>8928.7999999999847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286</v>
      </c>
      <c r="B875" s="330">
        <v>31</v>
      </c>
      <c r="C875" s="298">
        <v>46142</v>
      </c>
      <c r="D875" s="298" t="s">
        <v>210</v>
      </c>
      <c r="E875" s="331">
        <v>375</v>
      </c>
      <c r="F875" s="331"/>
      <c r="G875" s="333">
        <f t="shared" si="28"/>
        <v>9328.7999999999847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286</v>
      </c>
      <c r="B876" s="330">
        <v>32</v>
      </c>
      <c r="C876" s="298">
        <v>46142</v>
      </c>
      <c r="D876" s="298" t="s">
        <v>211</v>
      </c>
      <c r="E876" s="331">
        <v>100</v>
      </c>
      <c r="F876" s="331"/>
      <c r="G876" s="333">
        <f t="shared" si="28"/>
        <v>9703.7999999999847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286</v>
      </c>
      <c r="B877" s="330">
        <v>33</v>
      </c>
      <c r="C877" s="298">
        <v>46142</v>
      </c>
      <c r="D877" s="298" t="s">
        <v>212</v>
      </c>
      <c r="E877" s="331">
        <v>85</v>
      </c>
      <c r="F877" s="331"/>
      <c r="G877" s="333">
        <f t="shared" si="28"/>
        <v>9803.7999999999847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286</v>
      </c>
      <c r="B878" s="330">
        <v>34</v>
      </c>
      <c r="C878" s="298">
        <v>46142</v>
      </c>
      <c r="D878" s="298" t="s">
        <v>213</v>
      </c>
      <c r="E878" s="331">
        <v>230</v>
      </c>
      <c r="F878" s="331"/>
      <c r="G878" s="333">
        <f t="shared" si="28"/>
        <v>9888.7999999999847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286</v>
      </c>
      <c r="B879" s="330">
        <v>35</v>
      </c>
      <c r="C879" s="298">
        <v>46142</v>
      </c>
      <c r="D879" s="298" t="s">
        <v>214</v>
      </c>
      <c r="E879" s="331">
        <v>45</v>
      </c>
      <c r="F879" s="331"/>
      <c r="G879" s="333">
        <f t="shared" si="28"/>
        <v>10118.799999999985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287</v>
      </c>
      <c r="B880" s="330" t="s">
        <v>287</v>
      </c>
      <c r="C880" s="298">
        <v>46142</v>
      </c>
      <c r="D880" s="299" t="s">
        <v>288</v>
      </c>
      <c r="E880" s="331">
        <v>185.64</v>
      </c>
      <c r="F880" s="331">
        <v>185.64</v>
      </c>
      <c r="G880" s="333">
        <f t="shared" si="28"/>
        <v>10163.799999999985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6</v>
      </c>
      <c r="C881" s="298">
        <v>46142</v>
      </c>
      <c r="D881" s="299" t="s">
        <v>290</v>
      </c>
      <c r="E881" s="331">
        <v>30</v>
      </c>
      <c r="F881" s="331"/>
      <c r="G881" s="333">
        <f t="shared" si="28"/>
        <v>10163.799999999985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291</v>
      </c>
      <c r="B882" s="330">
        <v>39</v>
      </c>
      <c r="C882" s="298">
        <v>46142</v>
      </c>
      <c r="D882" s="299" t="s">
        <v>292</v>
      </c>
      <c r="E882" s="331"/>
      <c r="F882" s="331">
        <v>2763.78</v>
      </c>
      <c r="G882" s="333">
        <f t="shared" si="28"/>
        <v>10193.799999999985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291</v>
      </c>
      <c r="B883" s="330">
        <v>38</v>
      </c>
      <c r="C883" s="298">
        <v>46142</v>
      </c>
      <c r="D883" s="299" t="s">
        <v>293</v>
      </c>
      <c r="E883" s="331"/>
      <c r="F883" s="331">
        <v>4597.82</v>
      </c>
      <c r="G883" s="333">
        <f t="shared" si="28"/>
        <v>7430.019999999985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294</v>
      </c>
      <c r="B884" s="330">
        <v>42</v>
      </c>
      <c r="C884" s="298">
        <v>46142</v>
      </c>
      <c r="D884" s="299" t="s">
        <v>200</v>
      </c>
      <c r="E884" s="331">
        <v>50.92</v>
      </c>
      <c r="F884" s="331"/>
      <c r="G884" s="333">
        <f t="shared" si="28"/>
        <v>2832.1999999999853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294</v>
      </c>
      <c r="B885" s="330">
        <v>43</v>
      </c>
      <c r="C885" s="298">
        <v>46142</v>
      </c>
      <c r="D885" s="299" t="s">
        <v>201</v>
      </c>
      <c r="E885" s="331">
        <v>50.92</v>
      </c>
      <c r="F885" s="331"/>
      <c r="G885" s="333">
        <f t="shared" si="28"/>
        <v>2883.1199999999853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4</v>
      </c>
      <c r="C886" s="298">
        <v>46142</v>
      </c>
      <c r="D886" s="299" t="s">
        <v>295</v>
      </c>
      <c r="E886" s="331">
        <v>35.799999999999997</v>
      </c>
      <c r="F886" s="331"/>
      <c r="G886" s="333">
        <f t="shared" si="28"/>
        <v>2934.0399999999854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294</v>
      </c>
      <c r="B887" s="330">
        <v>10</v>
      </c>
      <c r="C887" s="298">
        <v>46142</v>
      </c>
      <c r="D887" s="299" t="s">
        <v>176</v>
      </c>
      <c r="E887" s="331">
        <v>17.899999999999999</v>
      </c>
      <c r="F887" s="331"/>
      <c r="G887" s="333">
        <f t="shared" si="28"/>
        <v>2969.8399999999856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2</v>
      </c>
      <c r="C888" s="298">
        <v>46142</v>
      </c>
      <c r="D888" s="299" t="s">
        <v>296</v>
      </c>
      <c r="E888" s="331">
        <v>8.7200000000000006</v>
      </c>
      <c r="F888" s="331"/>
      <c r="G888" s="333">
        <f t="shared" si="28"/>
        <v>2987.7399999999857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2</v>
      </c>
      <c r="C889" s="298">
        <v>46142</v>
      </c>
      <c r="D889" s="299" t="s">
        <v>297</v>
      </c>
      <c r="E889" s="331">
        <v>100</v>
      </c>
      <c r="F889" s="331"/>
      <c r="G889" s="333">
        <f t="shared" si="28"/>
        <v>2996.4599999999855</v>
      </c>
      <c r="H889" s="334" t="s">
        <v>298</v>
      </c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5</v>
      </c>
      <c r="C890" s="298">
        <v>46142</v>
      </c>
      <c r="D890" s="299" t="s">
        <v>297</v>
      </c>
      <c r="E890" s="331">
        <v>100</v>
      </c>
      <c r="F890" s="331"/>
      <c r="G890" s="333">
        <f t="shared" si="28"/>
        <v>3096.4599999999855</v>
      </c>
      <c r="H890" s="334" t="s">
        <v>298</v>
      </c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6</v>
      </c>
      <c r="C891" s="298">
        <v>46142</v>
      </c>
      <c r="D891" s="299" t="s">
        <v>297</v>
      </c>
      <c r="E891" s="331">
        <v>100</v>
      </c>
      <c r="F891" s="331"/>
      <c r="G891" s="333">
        <f t="shared" si="28"/>
        <v>3196.4599999999855</v>
      </c>
      <c r="H891" s="334" t="s">
        <v>298</v>
      </c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8</v>
      </c>
      <c r="C892" s="298">
        <v>46142</v>
      </c>
      <c r="D892" s="299" t="s">
        <v>297</v>
      </c>
      <c r="E892" s="331">
        <v>100</v>
      </c>
      <c r="F892" s="331"/>
      <c r="G892" s="333">
        <f t="shared" si="28"/>
        <v>3296.4599999999855</v>
      </c>
      <c r="H892" s="334" t="s">
        <v>298</v>
      </c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291</v>
      </c>
      <c r="B893" s="330">
        <v>41</v>
      </c>
      <c r="C893" s="298">
        <v>46142</v>
      </c>
      <c r="D893" s="299" t="s">
        <v>299</v>
      </c>
      <c r="E893" s="331"/>
      <c r="F893" s="331">
        <v>250</v>
      </c>
      <c r="G893" s="333">
        <f t="shared" si="28"/>
        <v>3396.4599999999855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6</v>
      </c>
      <c r="C894" s="298">
        <v>46142</v>
      </c>
      <c r="D894" s="299" t="s">
        <v>300</v>
      </c>
      <c r="E894" s="331">
        <v>42.44</v>
      </c>
      <c r="F894" s="331"/>
      <c r="G894" s="333">
        <f t="shared" si="28"/>
        <v>3146.4599999999855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6</v>
      </c>
      <c r="C895" s="298">
        <v>46142</v>
      </c>
      <c r="D895" s="299" t="s">
        <v>300</v>
      </c>
      <c r="E895" s="331">
        <v>24.05</v>
      </c>
      <c r="F895" s="331"/>
      <c r="G895" s="333">
        <f t="shared" si="28"/>
        <v>3188.8999999999855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2</v>
      </c>
      <c r="C896" s="298">
        <v>46141</v>
      </c>
      <c r="D896" s="299" t="s">
        <v>301</v>
      </c>
      <c r="E896" s="331">
        <v>31.8</v>
      </c>
      <c r="F896" s="331"/>
      <c r="G896" s="333">
        <f t="shared" si="28"/>
        <v>3212.9499999999857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6</v>
      </c>
      <c r="C897" s="298">
        <v>46141</v>
      </c>
      <c r="D897" s="299" t="s">
        <v>302</v>
      </c>
      <c r="E897" s="331">
        <v>100</v>
      </c>
      <c r="F897" s="331"/>
      <c r="G897" s="333">
        <f t="shared" si="28"/>
        <v>3244.7499999999859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6</v>
      </c>
      <c r="C898" s="298">
        <v>46141</v>
      </c>
      <c r="D898" s="299" t="s">
        <v>303</v>
      </c>
      <c r="E898" s="331">
        <v>75</v>
      </c>
      <c r="F898" s="331"/>
      <c r="G898" s="333">
        <f t="shared" si="28"/>
        <v>3344.7499999999859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1</v>
      </c>
      <c r="C899" s="298">
        <v>46141</v>
      </c>
      <c r="D899" s="299" t="s">
        <v>304</v>
      </c>
      <c r="E899" s="331">
        <v>52.5</v>
      </c>
      <c r="F899" s="331"/>
      <c r="G899" s="333">
        <f t="shared" si="28"/>
        <v>3419.7499999999859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6</v>
      </c>
      <c r="C900" s="298">
        <v>46141</v>
      </c>
      <c r="D900" s="299" t="s">
        <v>305</v>
      </c>
      <c r="E900" s="331">
        <v>-256</v>
      </c>
      <c r="F900" s="331"/>
      <c r="G900" s="333">
        <f t="shared" si="28"/>
        <v>3472.2499999999859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6</v>
      </c>
      <c r="C901" s="298">
        <v>46140</v>
      </c>
      <c r="D901" s="299" t="s">
        <v>300</v>
      </c>
      <c r="E901" s="331">
        <v>20.38</v>
      </c>
      <c r="F901" s="331"/>
      <c r="G901" s="333">
        <f t="shared" si="28"/>
        <v>3216.2499999999859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2</v>
      </c>
      <c r="C902" s="298">
        <v>46140</v>
      </c>
      <c r="D902" s="299" t="s">
        <v>296</v>
      </c>
      <c r="E902" s="331">
        <v>15.41</v>
      </c>
      <c r="F902" s="331"/>
      <c r="G902" s="333">
        <f t="shared" si="28"/>
        <v>3236.629999999986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4</v>
      </c>
      <c r="C903" s="298">
        <v>46140</v>
      </c>
      <c r="D903" s="299" t="s">
        <v>296</v>
      </c>
      <c r="E903" s="331">
        <v>33.840000000000003</v>
      </c>
      <c r="F903" s="331"/>
      <c r="G903" s="333">
        <f t="shared" si="28"/>
        <v>3252.0399999999859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1</v>
      </c>
      <c r="C904" s="298">
        <v>46140</v>
      </c>
      <c r="D904" s="299" t="s">
        <v>306</v>
      </c>
      <c r="E904" s="331">
        <v>5.3</v>
      </c>
      <c r="F904" s="331"/>
      <c r="G904" s="333">
        <f t="shared" si="28"/>
        <v>3285.879999999986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5</v>
      </c>
      <c r="C905" s="298">
        <v>46140</v>
      </c>
      <c r="D905" s="299" t="s">
        <v>307</v>
      </c>
      <c r="E905" s="331">
        <v>500</v>
      </c>
      <c r="F905" s="331"/>
      <c r="G905" s="333">
        <f t="shared" si="28"/>
        <v>3291.1799999999862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8</v>
      </c>
      <c r="C906" s="298">
        <v>46140</v>
      </c>
      <c r="D906" s="299" t="s">
        <v>308</v>
      </c>
      <c r="E906" s="331">
        <v>47.99</v>
      </c>
      <c r="F906" s="331"/>
      <c r="G906" s="333">
        <f t="shared" si="28"/>
        <v>3791.1799999999862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3</v>
      </c>
      <c r="C907" s="298">
        <v>46139</v>
      </c>
      <c r="D907" s="299" t="s">
        <v>309</v>
      </c>
      <c r="E907" s="331">
        <v>13.11</v>
      </c>
      <c r="F907" s="331"/>
      <c r="G907" s="333">
        <f t="shared" si="28"/>
        <v>3839.169999999986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4</v>
      </c>
      <c r="C908" s="298">
        <v>46139</v>
      </c>
      <c r="D908" s="299" t="s">
        <v>310</v>
      </c>
      <c r="E908" s="331">
        <v>30.54</v>
      </c>
      <c r="F908" s="331"/>
      <c r="G908" s="333">
        <f t="shared" si="28"/>
        <v>3852.2799999999861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1</v>
      </c>
      <c r="C909" s="298">
        <v>46139</v>
      </c>
      <c r="D909" s="299" t="s">
        <v>311</v>
      </c>
      <c r="E909" s="331">
        <v>163.01</v>
      </c>
      <c r="F909" s="331"/>
      <c r="G909" s="333">
        <f t="shared" si="28"/>
        <v>3882.8199999999861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6</v>
      </c>
      <c r="C910" s="298">
        <v>46139</v>
      </c>
      <c r="D910" s="299" t="s">
        <v>312</v>
      </c>
      <c r="E910" s="331">
        <v>54.97</v>
      </c>
      <c r="F910" s="331"/>
      <c r="G910" s="333">
        <f t="shared" si="28"/>
        <v>4045.8299999999858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1</v>
      </c>
      <c r="C911" s="298">
        <v>46139</v>
      </c>
      <c r="D911" s="299" t="s">
        <v>306</v>
      </c>
      <c r="E911" s="331">
        <v>51.28</v>
      </c>
      <c r="F911" s="331"/>
      <c r="G911" s="333">
        <f t="shared" si="28"/>
        <v>4100.7999999999856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6</v>
      </c>
      <c r="C912" s="298">
        <v>46138</v>
      </c>
      <c r="D912" s="299" t="s">
        <v>312</v>
      </c>
      <c r="E912" s="331">
        <v>38.979999999999997</v>
      </c>
      <c r="F912" s="331"/>
      <c r="G912" s="333">
        <f t="shared" si="28"/>
        <v>4152.0799999999854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2</v>
      </c>
      <c r="C913" s="298">
        <v>46138</v>
      </c>
      <c r="D913" s="299" t="s">
        <v>313</v>
      </c>
      <c r="E913" s="331">
        <v>39.83</v>
      </c>
      <c r="F913" s="331"/>
      <c r="G913" s="333">
        <f t="shared" si="28"/>
        <v>4191.0599999999849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8</v>
      </c>
      <c r="C914" s="298">
        <v>46138</v>
      </c>
      <c r="D914" s="299" t="s">
        <v>313</v>
      </c>
      <c r="E914" s="331">
        <v>51.24</v>
      </c>
      <c r="F914" s="331"/>
      <c r="G914" s="333">
        <f t="shared" si="28"/>
        <v>4230.8899999999849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294</v>
      </c>
      <c r="B915" s="330">
        <v>12</v>
      </c>
      <c r="C915" s="298">
        <v>46137</v>
      </c>
      <c r="D915" s="299" t="s">
        <v>314</v>
      </c>
      <c r="E915" s="331">
        <v>214.74</v>
      </c>
      <c r="F915" s="331"/>
      <c r="G915" s="333">
        <f t="shared" si="28"/>
        <v>4282.1299999999846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287</v>
      </c>
      <c r="B916" s="330" t="s">
        <v>287</v>
      </c>
      <c r="C916" s="298">
        <v>46136</v>
      </c>
      <c r="D916" s="299" t="s">
        <v>315</v>
      </c>
      <c r="E916" s="331">
        <v>127.68</v>
      </c>
      <c r="F916" s="331">
        <v>127.68</v>
      </c>
      <c r="G916" s="333">
        <f t="shared" si="28"/>
        <v>4496.8699999999844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8</v>
      </c>
      <c r="C917" s="298">
        <v>46135</v>
      </c>
      <c r="D917" s="299" t="s">
        <v>863</v>
      </c>
      <c r="E917" s="331">
        <v>65</v>
      </c>
      <c r="F917" s="331"/>
      <c r="G917" s="333">
        <f t="shared" si="28"/>
        <v>4496.8699999999844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291</v>
      </c>
      <c r="B918" s="330">
        <v>40</v>
      </c>
      <c r="C918" s="298">
        <v>46134</v>
      </c>
      <c r="D918" s="299" t="s">
        <v>316</v>
      </c>
      <c r="E918" s="331"/>
      <c r="F918" s="331">
        <v>838.69</v>
      </c>
      <c r="G918" s="333">
        <f t="shared" si="28"/>
        <v>4561.8699999999844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2</v>
      </c>
      <c r="C919" s="298">
        <v>46134</v>
      </c>
      <c r="D919" s="299" t="s">
        <v>317</v>
      </c>
      <c r="E919" s="331">
        <v>17.03</v>
      </c>
      <c r="F919" s="331"/>
      <c r="G919" s="333">
        <f t="shared" si="28"/>
        <v>3723.1799999999848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6</v>
      </c>
      <c r="C920" s="298">
        <v>46134</v>
      </c>
      <c r="D920" s="299" t="s">
        <v>312</v>
      </c>
      <c r="E920" s="331">
        <v>51.94</v>
      </c>
      <c r="F920" s="331"/>
      <c r="G920" s="333">
        <f t="shared" si="28"/>
        <v>3740.209999999985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1</v>
      </c>
      <c r="C921" s="298">
        <v>46134</v>
      </c>
      <c r="D921" s="299" t="s">
        <v>306</v>
      </c>
      <c r="E921" s="331">
        <v>226.7</v>
      </c>
      <c r="F921" s="331"/>
      <c r="G921" s="333">
        <f t="shared" si="28"/>
        <v>3792.1499999999851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2</v>
      </c>
      <c r="C922" s="298">
        <v>46133</v>
      </c>
      <c r="D922" s="299" t="s">
        <v>318</v>
      </c>
      <c r="E922" s="331">
        <v>70</v>
      </c>
      <c r="F922" s="331"/>
      <c r="G922" s="333">
        <f t="shared" si="28"/>
        <v>4018.8499999999849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8</v>
      </c>
      <c r="C923" s="298">
        <v>46133</v>
      </c>
      <c r="D923" s="299" t="s">
        <v>319</v>
      </c>
      <c r="E923" s="331">
        <v>14.26</v>
      </c>
      <c r="F923" s="331"/>
      <c r="G923" s="333">
        <f t="shared" si="28"/>
        <v>4088.8499999999849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1</v>
      </c>
      <c r="C924" s="298">
        <v>46133</v>
      </c>
      <c r="D924" s="299" t="s">
        <v>320</v>
      </c>
      <c r="E924" s="331">
        <v>8.51</v>
      </c>
      <c r="F924" s="331"/>
      <c r="G924" s="333">
        <f t="shared" si="28"/>
        <v>4103.1099999999851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5</v>
      </c>
      <c r="C925" s="298">
        <v>46133</v>
      </c>
      <c r="D925" s="299" t="s">
        <v>321</v>
      </c>
      <c r="E925" s="331">
        <v>20</v>
      </c>
      <c r="F925" s="331"/>
      <c r="G925" s="333">
        <f t="shared" si="28"/>
        <v>4111.6199999999853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294</v>
      </c>
      <c r="B926" s="330">
        <v>23</v>
      </c>
      <c r="C926" s="298">
        <v>46133</v>
      </c>
      <c r="D926" s="299" t="s">
        <v>67</v>
      </c>
      <c r="E926" s="331">
        <v>650.88</v>
      </c>
      <c r="F926" s="331"/>
      <c r="G926" s="333">
        <f t="shared" si="28"/>
        <v>4131.6199999999853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6</v>
      </c>
      <c r="C927" s="298">
        <v>46133</v>
      </c>
      <c r="D927" s="299" t="s">
        <v>322</v>
      </c>
      <c r="E927" s="331">
        <v>15</v>
      </c>
      <c r="F927" s="331"/>
      <c r="G927" s="333">
        <f t="shared" si="28"/>
        <v>4782.4999999999854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5</v>
      </c>
      <c r="C928" s="298">
        <v>46133</v>
      </c>
      <c r="D928" s="299" t="s">
        <v>322</v>
      </c>
      <c r="E928" s="331">
        <v>250</v>
      </c>
      <c r="F928" s="331"/>
      <c r="G928" s="333">
        <f t="shared" si="28"/>
        <v>4797.4999999999854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294</v>
      </c>
      <c r="B929" s="330">
        <v>22</v>
      </c>
      <c r="C929" s="298">
        <v>46132</v>
      </c>
      <c r="D929" s="299" t="s">
        <v>323</v>
      </c>
      <c r="E929" s="331">
        <v>20.22</v>
      </c>
      <c r="F929" s="331"/>
      <c r="G929" s="333">
        <f t="shared" si="28"/>
        <v>5047.4999999999854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6</v>
      </c>
      <c r="C930" s="298">
        <v>46132</v>
      </c>
      <c r="D930" s="299" t="s">
        <v>403</v>
      </c>
      <c r="E930" s="331">
        <v>44</v>
      </c>
      <c r="F930" s="331"/>
      <c r="G930" s="333">
        <f t="shared" si="28"/>
        <v>5067.7199999999857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2</v>
      </c>
      <c r="C931" s="298">
        <v>46132</v>
      </c>
      <c r="D931" s="299" t="s">
        <v>324</v>
      </c>
      <c r="E931" s="331">
        <v>12.01</v>
      </c>
      <c r="F931" s="331"/>
      <c r="G931" s="333">
        <f t="shared" si="28"/>
        <v>5111.7199999999857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2</v>
      </c>
      <c r="C932" s="298">
        <v>46132</v>
      </c>
      <c r="D932" s="299" t="s">
        <v>296</v>
      </c>
      <c r="E932" s="331">
        <v>12.21</v>
      </c>
      <c r="F932" s="331"/>
      <c r="G932" s="333">
        <f t="shared" si="28"/>
        <v>5123.7299999999859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2</v>
      </c>
      <c r="C933" s="298">
        <v>46132</v>
      </c>
      <c r="D933" s="299" t="s">
        <v>325</v>
      </c>
      <c r="E933" s="331">
        <v>46.4</v>
      </c>
      <c r="F933" s="331"/>
      <c r="G933" s="333">
        <f t="shared" si="28"/>
        <v>5135.939999999986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2</v>
      </c>
      <c r="C934" s="298">
        <v>46131</v>
      </c>
      <c r="D934" s="299" t="s">
        <v>326</v>
      </c>
      <c r="E934" s="331">
        <v>31.7</v>
      </c>
      <c r="F934" s="331"/>
      <c r="G934" s="333">
        <f t="shared" si="28"/>
        <v>5182.3399999999856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8</v>
      </c>
      <c r="C935" s="298">
        <v>46131</v>
      </c>
      <c r="D935" s="299" t="s">
        <v>327</v>
      </c>
      <c r="E935" s="331">
        <v>11.11</v>
      </c>
      <c r="F935" s="331"/>
      <c r="G935" s="333">
        <f t="shared" si="28"/>
        <v>5214.0399999999854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1</v>
      </c>
      <c r="C936" s="298">
        <v>46131</v>
      </c>
      <c r="D936" s="299" t="s">
        <v>306</v>
      </c>
      <c r="E936" s="331">
        <v>79.16</v>
      </c>
      <c r="F936" s="331"/>
      <c r="G936" s="333">
        <f t="shared" si="28"/>
        <v>5225.1499999999851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294</v>
      </c>
      <c r="B937" s="330">
        <v>22</v>
      </c>
      <c r="C937" s="298">
        <v>46131</v>
      </c>
      <c r="D937" s="299" t="s">
        <v>328</v>
      </c>
      <c r="E937" s="331">
        <v>7.46</v>
      </c>
      <c r="F937" s="331"/>
      <c r="G937" s="333">
        <f t="shared" si="28"/>
        <v>5304.3099999999849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6</v>
      </c>
      <c r="C938" s="298">
        <v>46131</v>
      </c>
      <c r="D938" s="299" t="s">
        <v>300</v>
      </c>
      <c r="E938" s="331">
        <v>13.83</v>
      </c>
      <c r="F938" s="331"/>
      <c r="G938" s="333">
        <f t="shared" si="28"/>
        <v>5311.769999999985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6</v>
      </c>
      <c r="C939" s="298">
        <v>46131</v>
      </c>
      <c r="D939" s="299" t="s">
        <v>300</v>
      </c>
      <c r="E939" s="331">
        <v>30</v>
      </c>
      <c r="F939" s="331"/>
      <c r="G939" s="333">
        <f t="shared" si="28"/>
        <v>5325.5999999999849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6</v>
      </c>
      <c r="C940" s="298">
        <v>46131</v>
      </c>
      <c r="D940" s="299" t="s">
        <v>300</v>
      </c>
      <c r="E940" s="331">
        <v>15.17</v>
      </c>
      <c r="F940" s="331"/>
      <c r="G940" s="333">
        <f t="shared" si="28"/>
        <v>5355.5999999999849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1</v>
      </c>
      <c r="C941" s="298">
        <v>46130</v>
      </c>
      <c r="D941" s="299" t="s">
        <v>329</v>
      </c>
      <c r="E941" s="331">
        <v>75.55</v>
      </c>
      <c r="F941" s="331"/>
      <c r="G941" s="333">
        <f t="shared" si="28"/>
        <v>5370.769999999985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2</v>
      </c>
      <c r="C942" s="298">
        <v>46130</v>
      </c>
      <c r="D942" s="299" t="s">
        <v>330</v>
      </c>
      <c r="E942" s="331">
        <v>26</v>
      </c>
      <c r="F942" s="331"/>
      <c r="G942" s="333">
        <f t="shared" si="28"/>
        <v>5446.3199999999852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1</v>
      </c>
      <c r="C943" s="298">
        <v>46130</v>
      </c>
      <c r="D943" s="299" t="s">
        <v>311</v>
      </c>
      <c r="E943" s="331">
        <v>25.28</v>
      </c>
      <c r="F943" s="331"/>
      <c r="G943" s="333">
        <f t="shared" si="28"/>
        <v>5472.3199999999852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3</v>
      </c>
      <c r="C944" s="298">
        <v>46130</v>
      </c>
      <c r="D944" s="299" t="s">
        <v>296</v>
      </c>
      <c r="E944" s="331">
        <v>7.76</v>
      </c>
      <c r="F944" s="331"/>
      <c r="G944" s="333">
        <f t="shared" si="28"/>
        <v>5497.5999999999849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294</v>
      </c>
      <c r="B945" s="330">
        <v>22</v>
      </c>
      <c r="C945" s="298">
        <v>46130</v>
      </c>
      <c r="D945" s="299" t="s">
        <v>401</v>
      </c>
      <c r="E945" s="331">
        <v>13.84</v>
      </c>
      <c r="F945" s="331"/>
      <c r="G945" s="333">
        <f t="shared" si="28"/>
        <v>5505.3599999999851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287</v>
      </c>
      <c r="B946" s="330" t="s">
        <v>287</v>
      </c>
      <c r="C946" s="298">
        <v>46130</v>
      </c>
      <c r="D946" s="299" t="s">
        <v>331</v>
      </c>
      <c r="E946" s="331">
        <v>578.57000000000005</v>
      </c>
      <c r="F946" s="331">
        <v>578.57000000000005</v>
      </c>
      <c r="G946" s="333">
        <f t="shared" si="28"/>
        <v>5519.1999999999853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2</v>
      </c>
      <c r="C947" s="298">
        <v>46129</v>
      </c>
      <c r="D947" s="299" t="s">
        <v>324</v>
      </c>
      <c r="E947" s="331">
        <v>12.84</v>
      </c>
      <c r="F947" s="331"/>
      <c r="G947" s="333">
        <f t="shared" si="28"/>
        <v>5519.1999999999853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2</v>
      </c>
      <c r="C948" s="298">
        <v>46129</v>
      </c>
      <c r="D948" s="299" t="s">
        <v>332</v>
      </c>
      <c r="E948" s="331">
        <v>59.71</v>
      </c>
      <c r="F948" s="331"/>
      <c r="G948" s="333">
        <f t="shared" si="28"/>
        <v>5532.0399999999854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294</v>
      </c>
      <c r="B949" s="330">
        <v>21</v>
      </c>
      <c r="C949" s="298">
        <v>46129</v>
      </c>
      <c r="D949" s="299" t="s">
        <v>194</v>
      </c>
      <c r="E949" s="331">
        <v>75.599999999999994</v>
      </c>
      <c r="F949" s="331"/>
      <c r="G949" s="333">
        <f t="shared" si="28"/>
        <v>5591.7499999999854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294</v>
      </c>
      <c r="B950" s="330">
        <v>43</v>
      </c>
      <c r="C950" s="298">
        <v>46129</v>
      </c>
      <c r="D950" s="299" t="s">
        <v>333</v>
      </c>
      <c r="E950" s="331">
        <v>22.35</v>
      </c>
      <c r="F950" s="331"/>
      <c r="G950" s="333">
        <f t="shared" si="28"/>
        <v>5667.3499999999858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294</v>
      </c>
      <c r="B951" s="330">
        <v>42</v>
      </c>
      <c r="C951" s="298">
        <v>46129</v>
      </c>
      <c r="D951" s="299" t="s">
        <v>333</v>
      </c>
      <c r="E951" s="331">
        <v>37.25</v>
      </c>
      <c r="F951" s="331"/>
      <c r="G951" s="333">
        <f t="shared" si="28"/>
        <v>5689.6999999999862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8</v>
      </c>
      <c r="C952" s="298">
        <v>46129</v>
      </c>
      <c r="D952" s="299" t="s">
        <v>319</v>
      </c>
      <c r="E952" s="331">
        <v>35.119999999999997</v>
      </c>
      <c r="F952" s="331"/>
      <c r="G952" s="333">
        <f t="shared" si="28"/>
        <v>5726.9499999999862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3</v>
      </c>
      <c r="C953" s="298">
        <v>46129</v>
      </c>
      <c r="D953" s="299" t="s">
        <v>296</v>
      </c>
      <c r="E953" s="331">
        <v>8.7200000000000006</v>
      </c>
      <c r="F953" s="331"/>
      <c r="G953" s="333">
        <f t="shared" si="28"/>
        <v>5762.0699999999861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2</v>
      </c>
      <c r="C954" s="298">
        <v>46129</v>
      </c>
      <c r="D954" s="299" t="s">
        <v>334</v>
      </c>
      <c r="E954" s="331">
        <v>13.21</v>
      </c>
      <c r="F954" s="331"/>
      <c r="G954" s="333">
        <f t="shared" si="28"/>
        <v>5770.7899999999863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294</v>
      </c>
      <c r="B955" s="330">
        <v>17</v>
      </c>
      <c r="C955" s="298">
        <v>46129</v>
      </c>
      <c r="D955" s="299" t="s">
        <v>188</v>
      </c>
      <c r="E955" s="331">
        <v>42.65</v>
      </c>
      <c r="F955" s="331"/>
      <c r="G955" s="333">
        <f t="shared" si="28"/>
        <v>5783.9999999999864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335</v>
      </c>
      <c r="B956" s="330" t="s">
        <v>335</v>
      </c>
      <c r="C956" s="298">
        <v>46129</v>
      </c>
      <c r="D956" s="299" t="s">
        <v>336</v>
      </c>
      <c r="E956" s="331">
        <v>130.31</v>
      </c>
      <c r="F956" s="331"/>
      <c r="G956" s="333">
        <f t="shared" si="28"/>
        <v>5826.649999999986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294</v>
      </c>
      <c r="B957" s="330">
        <v>15</v>
      </c>
      <c r="C957" s="298">
        <v>46129</v>
      </c>
      <c r="D957" s="299" t="s">
        <v>185</v>
      </c>
      <c r="E957" s="331">
        <v>131.22999999999999</v>
      </c>
      <c r="F957" s="331"/>
      <c r="G957" s="333">
        <f t="shared" si="28"/>
        <v>5956.9599999999864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6</v>
      </c>
      <c r="C958" s="298">
        <v>46129</v>
      </c>
      <c r="D958" s="299" t="s">
        <v>337</v>
      </c>
      <c r="E958" s="331">
        <v>210</v>
      </c>
      <c r="F958" s="331"/>
      <c r="G958" s="333">
        <f t="shared" si="28"/>
        <v>6088.189999999986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294</v>
      </c>
      <c r="B959" s="330">
        <v>23</v>
      </c>
      <c r="C959" s="298">
        <v>46129</v>
      </c>
      <c r="D959" s="299" t="s">
        <v>63</v>
      </c>
      <c r="E959" s="331">
        <v>529.46</v>
      </c>
      <c r="F959" s="331"/>
      <c r="G959" s="333">
        <f t="shared" si="28"/>
        <v>6298.189999999986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7</v>
      </c>
      <c r="C960" s="298">
        <v>46129</v>
      </c>
      <c r="D960" s="299" t="s">
        <v>338</v>
      </c>
      <c r="E960" s="331">
        <v>32.78</v>
      </c>
      <c r="F960" s="331"/>
      <c r="G960" s="333">
        <f t="shared" si="28"/>
        <v>6827.649999999986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4</v>
      </c>
      <c r="C961" s="298">
        <v>46128</v>
      </c>
      <c r="D961" s="299" t="s">
        <v>310</v>
      </c>
      <c r="E961" s="331">
        <v>44.41</v>
      </c>
      <c r="F961" s="331"/>
      <c r="G961" s="333">
        <f t="shared" si="28"/>
        <v>6860.4299999999857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294</v>
      </c>
      <c r="B962" s="330">
        <v>16</v>
      </c>
      <c r="C962" s="298">
        <v>46128</v>
      </c>
      <c r="D962" s="299" t="s">
        <v>339</v>
      </c>
      <c r="E962" s="331">
        <v>15</v>
      </c>
      <c r="F962" s="331"/>
      <c r="G962" s="333">
        <f t="shared" si="28"/>
        <v>6904.8399999999856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2</v>
      </c>
      <c r="C963" s="298">
        <v>46128</v>
      </c>
      <c r="D963" s="299" t="s">
        <v>301</v>
      </c>
      <c r="E963" s="331">
        <v>41.95</v>
      </c>
      <c r="F963" s="331"/>
      <c r="G963" s="333">
        <f t="shared" si="28"/>
        <v>6919.8399999999856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5</v>
      </c>
      <c r="C964" s="298">
        <v>46128</v>
      </c>
      <c r="D964" s="299" t="s">
        <v>340</v>
      </c>
      <c r="E964" s="331">
        <v>21.3</v>
      </c>
      <c r="F964" s="331"/>
      <c r="G964" s="333">
        <f t="shared" si="28"/>
        <v>6961.7899999999854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4</v>
      </c>
      <c r="C965" s="298">
        <v>46128</v>
      </c>
      <c r="D965" s="299" t="s">
        <v>296</v>
      </c>
      <c r="E965" s="331">
        <v>70.03</v>
      </c>
      <c r="F965" s="331"/>
      <c r="G965" s="333">
        <f t="shared" si="28"/>
        <v>6983.0899999999856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2</v>
      </c>
      <c r="C966" s="298">
        <v>46128</v>
      </c>
      <c r="D966" s="299" t="s">
        <v>296</v>
      </c>
      <c r="E966" s="331">
        <v>11.48</v>
      </c>
      <c r="F966" s="331"/>
      <c r="G966" s="333">
        <f t="shared" si="28"/>
        <v>7053.1199999999853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6</v>
      </c>
      <c r="C967" s="298">
        <v>46128</v>
      </c>
      <c r="D967" s="299" t="s">
        <v>341</v>
      </c>
      <c r="E967" s="331">
        <v>26.61</v>
      </c>
      <c r="F967" s="331"/>
      <c r="G967" s="333">
        <f t="shared" si="28"/>
        <v>7064.5999999999849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6</v>
      </c>
      <c r="C968" s="298">
        <v>46128</v>
      </c>
      <c r="D968" s="299" t="s">
        <v>342</v>
      </c>
      <c r="E968" s="331">
        <v>42.59</v>
      </c>
      <c r="F968" s="331"/>
      <c r="G968" s="333">
        <f t="shared" si="28"/>
        <v>7091.2099999999846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6</v>
      </c>
      <c r="C969" s="298">
        <v>46128</v>
      </c>
      <c r="D969" s="299" t="s">
        <v>300</v>
      </c>
      <c r="E969" s="331">
        <v>20.58</v>
      </c>
      <c r="F969" s="331"/>
      <c r="G969" s="333">
        <f t="shared" si="28"/>
        <v>7133.7999999999847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294</v>
      </c>
      <c r="B970" s="330">
        <v>11</v>
      </c>
      <c r="C970" s="298">
        <v>46128</v>
      </c>
      <c r="D970" s="299" t="s">
        <v>178</v>
      </c>
      <c r="E970" s="331">
        <v>267.91000000000003</v>
      </c>
      <c r="F970" s="331"/>
      <c r="G970" s="333">
        <f t="shared" si="28"/>
        <v>7154.3799999999846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291</v>
      </c>
      <c r="B971" s="330">
        <v>41</v>
      </c>
      <c r="C971" s="298">
        <v>46128</v>
      </c>
      <c r="D971" s="299" t="s">
        <v>299</v>
      </c>
      <c r="E971" s="331"/>
      <c r="F971" s="331">
        <v>300</v>
      </c>
      <c r="G971" s="333">
        <f t="shared" si="28"/>
        <v>7422.2899999999845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291</v>
      </c>
      <c r="B972" s="330">
        <v>39</v>
      </c>
      <c r="C972" s="298">
        <v>46128</v>
      </c>
      <c r="D972" s="299" t="s">
        <v>292</v>
      </c>
      <c r="E972" s="331"/>
      <c r="F972" s="331">
        <v>2763.78</v>
      </c>
      <c r="G972" s="333">
        <f t="shared" si="28"/>
        <v>7122.2899999999845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287</v>
      </c>
      <c r="B973" s="330" t="s">
        <v>287</v>
      </c>
      <c r="C973" s="298">
        <v>46127</v>
      </c>
      <c r="D973" s="299" t="s">
        <v>343</v>
      </c>
      <c r="E973" s="331">
        <v>93.71</v>
      </c>
      <c r="F973" s="331">
        <v>93.71</v>
      </c>
      <c r="G973" s="333">
        <f t="shared" si="28"/>
        <v>4358.5099999999848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6</v>
      </c>
      <c r="C974" s="298">
        <v>46127</v>
      </c>
      <c r="D974" s="299" t="s">
        <v>344</v>
      </c>
      <c r="E974" s="331">
        <v>27</v>
      </c>
      <c r="F974" s="331"/>
      <c r="G974" s="333">
        <f t="shared" si="28"/>
        <v>4358.5099999999848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291</v>
      </c>
      <c r="B975" s="330">
        <v>38</v>
      </c>
      <c r="C975" s="298">
        <v>46127</v>
      </c>
      <c r="D975" s="299" t="s">
        <v>293</v>
      </c>
      <c r="E975" s="331"/>
      <c r="F975" s="331">
        <v>4597.82</v>
      </c>
      <c r="G975" s="333">
        <f t="shared" si="28"/>
        <v>4385.5099999999848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2</v>
      </c>
      <c r="C976" s="298">
        <v>46127</v>
      </c>
      <c r="D976" s="299" t="s">
        <v>296</v>
      </c>
      <c r="E976" s="331">
        <v>14.67</v>
      </c>
      <c r="F976" s="331"/>
      <c r="G976" s="333">
        <f t="shared" si="28"/>
        <v>-212.31000000001481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2</v>
      </c>
      <c r="C977" s="298">
        <v>46127</v>
      </c>
      <c r="D977" s="299" t="s">
        <v>345</v>
      </c>
      <c r="E977" s="331">
        <v>102.2</v>
      </c>
      <c r="F977" s="331"/>
      <c r="G977" s="333">
        <f t="shared" si="28"/>
        <v>-197.64000000001482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8</v>
      </c>
      <c r="C978" s="298">
        <v>46126</v>
      </c>
      <c r="D978" s="299" t="s">
        <v>319</v>
      </c>
      <c r="E978" s="331">
        <v>15.53</v>
      </c>
      <c r="F978" s="331"/>
      <c r="G978" s="333">
        <f t="shared" si="28"/>
        <v>-95.440000000014805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294</v>
      </c>
      <c r="B979" s="330">
        <v>24</v>
      </c>
      <c r="C979" s="298">
        <v>46126</v>
      </c>
      <c r="D979" s="299" t="s">
        <v>860</v>
      </c>
      <c r="E979" s="331">
        <v>105.33</v>
      </c>
      <c r="F979" s="331"/>
      <c r="G979" s="333">
        <f t="shared" si="28"/>
        <v>-79.910000000014804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2</v>
      </c>
      <c r="C980" s="298">
        <v>46125</v>
      </c>
      <c r="D980" s="299" t="s">
        <v>346</v>
      </c>
      <c r="E980" s="331">
        <v>11.64</v>
      </c>
      <c r="F980" s="331"/>
      <c r="G980" s="333">
        <f t="shared" si="28"/>
        <v>25.419999999985201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1</v>
      </c>
      <c r="C981" s="298">
        <v>46125</v>
      </c>
      <c r="D981" s="299" t="s">
        <v>306</v>
      </c>
      <c r="E981" s="331">
        <v>50.71</v>
      </c>
      <c r="F981" s="331"/>
      <c r="G981" s="333">
        <f t="shared" si="28"/>
        <v>37.059999999985202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2</v>
      </c>
      <c r="C982" s="298">
        <v>46125</v>
      </c>
      <c r="D982" s="299" t="s">
        <v>334</v>
      </c>
      <c r="E982" s="331">
        <v>11.06</v>
      </c>
      <c r="F982" s="331"/>
      <c r="G982" s="333">
        <f t="shared" si="28"/>
        <v>87.769999999985203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4</v>
      </c>
      <c r="C983" s="298">
        <v>46125</v>
      </c>
      <c r="D983" s="299" t="s">
        <v>295</v>
      </c>
      <c r="E983" s="331">
        <v>35.979999999999997</v>
      </c>
      <c r="F983" s="331"/>
      <c r="G983" s="333">
        <f t="shared" si="28"/>
        <v>98.829999999985205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8</v>
      </c>
      <c r="C984" s="298">
        <v>46125</v>
      </c>
      <c r="D984" s="299" t="s">
        <v>347</v>
      </c>
      <c r="E984" s="331">
        <v>7.83</v>
      </c>
      <c r="F984" s="331"/>
      <c r="G984" s="333">
        <f t="shared" si="28"/>
        <v>134.80999999998519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3</v>
      </c>
      <c r="C985" s="298">
        <v>46125</v>
      </c>
      <c r="D985" s="299" t="s">
        <v>348</v>
      </c>
      <c r="E985" s="331">
        <v>4.1900000000000004</v>
      </c>
      <c r="F985" s="331"/>
      <c r="G985" s="333">
        <f t="shared" si="28"/>
        <v>142.63999999998521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8</v>
      </c>
      <c r="C986" s="298">
        <v>46125</v>
      </c>
      <c r="D986" s="299" t="s">
        <v>349</v>
      </c>
      <c r="E986" s="331">
        <v>39.25</v>
      </c>
      <c r="F986" s="331"/>
      <c r="G986" s="333">
        <f t="shared" si="28"/>
        <v>146.8299999999852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287</v>
      </c>
      <c r="B987" s="330" t="s">
        <v>287</v>
      </c>
      <c r="C987" s="298">
        <v>46125</v>
      </c>
      <c r="D987" s="299" t="s">
        <v>350</v>
      </c>
      <c r="E987" s="331">
        <v>318.36</v>
      </c>
      <c r="F987" s="331">
        <v>318.36</v>
      </c>
      <c r="G987" s="333">
        <f t="shared" si="28"/>
        <v>186.0799999999852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294</v>
      </c>
      <c r="B988" s="330">
        <v>19</v>
      </c>
      <c r="C988" s="298">
        <v>46125</v>
      </c>
      <c r="D988" s="299" t="s">
        <v>191</v>
      </c>
      <c r="E988" s="331">
        <v>200</v>
      </c>
      <c r="F988" s="331"/>
      <c r="G988" s="333">
        <f t="shared" si="28"/>
        <v>186.0799999999852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1</v>
      </c>
      <c r="C989" s="298">
        <v>46124</v>
      </c>
      <c r="D989" s="299" t="s">
        <v>304</v>
      </c>
      <c r="E989" s="331">
        <v>136.05000000000001</v>
      </c>
      <c r="F989" s="331"/>
      <c r="G989" s="333">
        <f t="shared" si="28"/>
        <v>386.0799999999852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3</v>
      </c>
      <c r="C990" s="298">
        <v>46124</v>
      </c>
      <c r="D990" s="299" t="s">
        <v>348</v>
      </c>
      <c r="E990" s="331">
        <v>13.09</v>
      </c>
      <c r="F990" s="331"/>
      <c r="G990" s="333">
        <f t="shared" si="28"/>
        <v>522.12999999998522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8</v>
      </c>
      <c r="C991" s="298">
        <v>46124</v>
      </c>
      <c r="D991" s="299" t="s">
        <v>319</v>
      </c>
      <c r="E991" s="331">
        <v>24.47</v>
      </c>
      <c r="F991" s="331"/>
      <c r="G991" s="333">
        <f t="shared" si="28"/>
        <v>535.21999999998525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8</v>
      </c>
      <c r="C992" s="298">
        <v>46124</v>
      </c>
      <c r="D992" s="299" t="s">
        <v>319</v>
      </c>
      <c r="E992" s="331">
        <v>14.29</v>
      </c>
      <c r="F992" s="331"/>
      <c r="G992" s="333">
        <f t="shared" si="28"/>
        <v>559.68999999998528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294</v>
      </c>
      <c r="B993" s="330">
        <v>22</v>
      </c>
      <c r="C993" s="298">
        <v>46124</v>
      </c>
      <c r="D993" s="299" t="s">
        <v>835</v>
      </c>
      <c r="E993" s="331">
        <v>9.57</v>
      </c>
      <c r="F993" s="331"/>
      <c r="G993" s="333">
        <f t="shared" si="28"/>
        <v>573.97999999998524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3</v>
      </c>
      <c r="C994" s="298">
        <v>46124</v>
      </c>
      <c r="D994" s="299" t="s">
        <v>351</v>
      </c>
      <c r="E994" s="331">
        <v>25</v>
      </c>
      <c r="F994" s="331"/>
      <c r="G994" s="333">
        <f t="shared" si="28"/>
        <v>583.54999999998529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294</v>
      </c>
      <c r="B995" s="330">
        <v>22</v>
      </c>
      <c r="C995" s="298">
        <v>46123</v>
      </c>
      <c r="D995" s="299" t="s">
        <v>352</v>
      </c>
      <c r="E995" s="331">
        <v>19.16</v>
      </c>
      <c r="F995" s="331"/>
      <c r="G995" s="333">
        <f t="shared" si="28"/>
        <v>608.54999999998529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2</v>
      </c>
      <c r="C996" s="298">
        <v>46123</v>
      </c>
      <c r="D996" s="299" t="s">
        <v>301</v>
      </c>
      <c r="E996" s="331">
        <v>20.91</v>
      </c>
      <c r="F996" s="331"/>
      <c r="G996" s="333">
        <f t="shared" si="28"/>
        <v>627.70999999998526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2</v>
      </c>
      <c r="C997" s="298">
        <v>46123</v>
      </c>
      <c r="D997" s="299" t="s">
        <v>296</v>
      </c>
      <c r="E997" s="331">
        <v>12.44</v>
      </c>
      <c r="F997" s="331"/>
      <c r="G997" s="333">
        <f t="shared" si="28"/>
        <v>648.61999999998523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2</v>
      </c>
      <c r="C998" s="298">
        <v>46123</v>
      </c>
      <c r="D998" s="299" t="s">
        <v>353</v>
      </c>
      <c r="E998" s="331">
        <v>41.34</v>
      </c>
      <c r="F998" s="331"/>
      <c r="G998" s="333">
        <f t="shared" si="28"/>
        <v>661.05999999998528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6</v>
      </c>
      <c r="C999" s="298">
        <v>46122</v>
      </c>
      <c r="D999" s="299" t="s">
        <v>446</v>
      </c>
      <c r="E999" s="331">
        <v>-0.04</v>
      </c>
      <c r="F999" s="331"/>
      <c r="G999" s="333">
        <f t="shared" si="28"/>
        <v>702.39999999998531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5</v>
      </c>
      <c r="C1000" s="298">
        <v>46122</v>
      </c>
      <c r="D1000" s="299" t="s">
        <v>354</v>
      </c>
      <c r="E1000" s="331">
        <v>372</v>
      </c>
      <c r="F1000" s="331"/>
      <c r="G1000" s="333">
        <f t="shared" si="28"/>
        <v>702.35999999998535</v>
      </c>
      <c r="H1000" s="334" t="s">
        <v>298</v>
      </c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2</v>
      </c>
      <c r="C1001" s="298">
        <v>46122</v>
      </c>
      <c r="D1001" s="299" t="s">
        <v>355</v>
      </c>
      <c r="E1001" s="331">
        <v>15.22</v>
      </c>
      <c r="F1001" s="331"/>
      <c r="G1001" s="333">
        <f t="shared" si="28"/>
        <v>1074.3599999999853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3</v>
      </c>
      <c r="C1002" s="298">
        <v>46122</v>
      </c>
      <c r="D1002" s="299" t="s">
        <v>296</v>
      </c>
      <c r="E1002" s="331">
        <v>9.5500000000000007</v>
      </c>
      <c r="F1002" s="331"/>
      <c r="G1002" s="333">
        <f t="shared" si="28"/>
        <v>1089.5799999999854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8</v>
      </c>
      <c r="C1003" s="298">
        <v>46122</v>
      </c>
      <c r="D1003" s="299" t="s">
        <v>356</v>
      </c>
      <c r="E1003" s="331">
        <v>52.65</v>
      </c>
      <c r="F1003" s="331"/>
      <c r="G1003" s="333">
        <f t="shared" si="28"/>
        <v>1099.1299999999853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1</v>
      </c>
      <c r="C1004" s="298">
        <v>46122</v>
      </c>
      <c r="D1004" s="299" t="s">
        <v>311</v>
      </c>
      <c r="E1004" s="331">
        <v>68.989999999999995</v>
      </c>
      <c r="F1004" s="331"/>
      <c r="G1004" s="333">
        <f t="shared" si="28"/>
        <v>1151.7799999999854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2</v>
      </c>
      <c r="C1005" s="298">
        <v>46122</v>
      </c>
      <c r="D1005" s="299" t="s">
        <v>324</v>
      </c>
      <c r="E1005" s="331">
        <v>17.37</v>
      </c>
      <c r="F1005" s="331"/>
      <c r="G1005" s="333">
        <f t="shared" si="28"/>
        <v>1220.7699999999854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8</v>
      </c>
      <c r="C1006" s="298">
        <v>46121</v>
      </c>
      <c r="D1006" s="299" t="s">
        <v>357</v>
      </c>
      <c r="E1006" s="331">
        <v>64.42</v>
      </c>
      <c r="F1006" s="331"/>
      <c r="G1006" s="333">
        <f t="shared" si="28"/>
        <v>1238.1399999999853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2</v>
      </c>
      <c r="C1007" s="298">
        <v>46121</v>
      </c>
      <c r="D1007" s="299" t="s">
        <v>358</v>
      </c>
      <c r="E1007" s="331">
        <v>9.4700000000000006</v>
      </c>
      <c r="F1007" s="331"/>
      <c r="G1007" s="333">
        <f t="shared" si="28"/>
        <v>1302.5599999999854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5</v>
      </c>
      <c r="C1008" s="298">
        <v>46121</v>
      </c>
      <c r="D1008" s="299" t="s">
        <v>854</v>
      </c>
      <c r="E1008" s="331">
        <v>10.68</v>
      </c>
      <c r="F1008" s="331"/>
      <c r="G1008" s="333">
        <f t="shared" si="28"/>
        <v>1312.0299999999854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7</v>
      </c>
      <c r="C1009" s="298">
        <v>46121</v>
      </c>
      <c r="D1009" s="299" t="s">
        <v>359</v>
      </c>
      <c r="E1009" s="331">
        <v>68.010000000000005</v>
      </c>
      <c r="F1009" s="331"/>
      <c r="G1009" s="333">
        <f t="shared" si="28"/>
        <v>1322.7099999999855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4</v>
      </c>
      <c r="C1010" s="298">
        <v>46121</v>
      </c>
      <c r="D1010" s="299" t="s">
        <v>310</v>
      </c>
      <c r="E1010" s="331">
        <v>40.85</v>
      </c>
      <c r="F1010" s="331"/>
      <c r="G1010" s="333">
        <f t="shared" si="28"/>
        <v>1390.7199999999855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6</v>
      </c>
      <c r="C1011" s="298">
        <v>46121</v>
      </c>
      <c r="D1011" s="299" t="s">
        <v>360</v>
      </c>
      <c r="E1011" s="331">
        <v>25</v>
      </c>
      <c r="F1011" s="331"/>
      <c r="G1011" s="333">
        <f t="shared" si="28"/>
        <v>1431.5699999999854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294</v>
      </c>
      <c r="B1012" s="330">
        <v>18</v>
      </c>
      <c r="C1012" s="298">
        <v>46120</v>
      </c>
      <c r="D1012" s="299" t="s">
        <v>361</v>
      </c>
      <c r="E1012" s="331">
        <v>400</v>
      </c>
      <c r="F1012" s="331"/>
      <c r="G1012" s="333">
        <f t="shared" si="28"/>
        <v>1456.5699999999854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335</v>
      </c>
      <c r="B1013" s="330" t="s">
        <v>335</v>
      </c>
      <c r="C1013" s="298">
        <v>46120</v>
      </c>
      <c r="D1013" s="299" t="s">
        <v>447</v>
      </c>
      <c r="E1013" s="331">
        <v>44.96</v>
      </c>
      <c r="F1013" s="331"/>
      <c r="G1013" s="333">
        <f t="shared" si="28"/>
        <v>1856.5699999999854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294</v>
      </c>
      <c r="B1014" s="330">
        <v>13</v>
      </c>
      <c r="C1014" s="298">
        <v>46120</v>
      </c>
      <c r="D1014" s="299" t="s">
        <v>182</v>
      </c>
      <c r="E1014" s="331">
        <v>104.98</v>
      </c>
      <c r="F1014" s="331"/>
      <c r="G1014" s="333">
        <f t="shared" si="28"/>
        <v>1901.5299999999854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2</v>
      </c>
      <c r="C1015" s="298">
        <v>46120</v>
      </c>
      <c r="D1015" s="299" t="s">
        <v>296</v>
      </c>
      <c r="E1015" s="331">
        <v>13.8</v>
      </c>
      <c r="F1015" s="331"/>
      <c r="G1015" s="333">
        <f t="shared" si="28"/>
        <v>2006.5099999999854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4</v>
      </c>
      <c r="C1016" s="298">
        <v>46120</v>
      </c>
      <c r="D1016" s="299" t="s">
        <v>295</v>
      </c>
      <c r="E1016" s="331">
        <v>37.92</v>
      </c>
      <c r="F1016" s="331"/>
      <c r="G1016" s="333">
        <f t="shared" si="28"/>
        <v>2020.3099999999854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6</v>
      </c>
      <c r="C1017" s="298">
        <v>46120</v>
      </c>
      <c r="D1017" s="299" t="s">
        <v>300</v>
      </c>
      <c r="E1017" s="331">
        <v>56.68</v>
      </c>
      <c r="F1017" s="331"/>
      <c r="G1017" s="333">
        <f t="shared" si="28"/>
        <v>2058.2299999999855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6</v>
      </c>
      <c r="C1018" s="298">
        <v>46120</v>
      </c>
      <c r="D1018" s="299" t="s">
        <v>362</v>
      </c>
      <c r="E1018" s="331">
        <v>29.26</v>
      </c>
      <c r="F1018" s="331"/>
      <c r="G1018" s="333">
        <f t="shared" si="28"/>
        <v>2114.9099999999853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294</v>
      </c>
      <c r="B1019" s="330">
        <v>9</v>
      </c>
      <c r="C1019" s="298">
        <v>46119</v>
      </c>
      <c r="D1019" s="299" t="s">
        <v>58</v>
      </c>
      <c r="E1019" s="331">
        <v>1281.53</v>
      </c>
      <c r="F1019" s="331"/>
      <c r="G1019" s="333">
        <f t="shared" si="28"/>
        <v>2144.1699999999855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4</v>
      </c>
      <c r="C1020" s="298">
        <v>46119</v>
      </c>
      <c r="D1020" s="299" t="s">
        <v>363</v>
      </c>
      <c r="E1020" s="331">
        <v>25.84</v>
      </c>
      <c r="F1020" s="331"/>
      <c r="G1020" s="333">
        <f t="shared" si="28"/>
        <v>3425.6999999999853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8</v>
      </c>
      <c r="C1021" s="298">
        <v>46119</v>
      </c>
      <c r="D1021" s="299" t="s">
        <v>319</v>
      </c>
      <c r="E1021" s="331">
        <v>12.05</v>
      </c>
      <c r="F1021" s="331"/>
      <c r="G1021" s="333">
        <f t="shared" si="28"/>
        <v>3451.5399999999854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4</v>
      </c>
      <c r="C1022" s="298">
        <v>46119</v>
      </c>
      <c r="D1022" s="299" t="s">
        <v>334</v>
      </c>
      <c r="E1022" s="331">
        <v>82.04</v>
      </c>
      <c r="F1022" s="331"/>
      <c r="G1022" s="333">
        <f t="shared" si="28"/>
        <v>3463.5899999999856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2</v>
      </c>
      <c r="C1023" s="298">
        <v>46119</v>
      </c>
      <c r="D1023" s="299" t="s">
        <v>364</v>
      </c>
      <c r="E1023" s="331">
        <v>22.92</v>
      </c>
      <c r="F1023" s="331"/>
      <c r="G1023" s="333">
        <f t="shared" si="28"/>
        <v>3545.6299999999856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5</v>
      </c>
      <c r="C1024" s="298">
        <v>46118</v>
      </c>
      <c r="D1024" s="299" t="s">
        <v>365</v>
      </c>
      <c r="E1024" s="331">
        <v>400</v>
      </c>
      <c r="F1024" s="331"/>
      <c r="G1024" s="333">
        <f t="shared" si="28"/>
        <v>3568.5499999999856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294</v>
      </c>
      <c r="B1025" s="330">
        <v>14</v>
      </c>
      <c r="C1025" s="298">
        <v>46118</v>
      </c>
      <c r="D1025" s="299" t="s">
        <v>366</v>
      </c>
      <c r="E1025" s="331">
        <v>66.67</v>
      </c>
      <c r="F1025" s="331"/>
      <c r="G1025" s="333">
        <f t="shared" si="28"/>
        <v>3968.5499999999856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294</v>
      </c>
      <c r="B1026" s="330">
        <v>14</v>
      </c>
      <c r="C1026" s="298">
        <v>46118</v>
      </c>
      <c r="D1026" s="299" t="s">
        <v>367</v>
      </c>
      <c r="E1026" s="331">
        <v>70.25</v>
      </c>
      <c r="F1026" s="331"/>
      <c r="G1026" s="333">
        <f t="shared" si="28"/>
        <v>4035.2199999999857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1</v>
      </c>
      <c r="C1027" s="298">
        <v>46117</v>
      </c>
      <c r="D1027" s="299" t="s">
        <v>368</v>
      </c>
      <c r="E1027" s="331">
        <v>25.6</v>
      </c>
      <c r="F1027" s="331"/>
      <c r="G1027" s="333">
        <f t="shared" si="28"/>
        <v>4105.4699999999857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8</v>
      </c>
      <c r="C1028" s="298">
        <v>46117</v>
      </c>
      <c r="D1028" s="299" t="s">
        <v>319</v>
      </c>
      <c r="E1028" s="331">
        <v>8.56</v>
      </c>
      <c r="F1028" s="331"/>
      <c r="G1028" s="333">
        <f t="shared" si="28"/>
        <v>4131.0699999999861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6</v>
      </c>
      <c r="C1029" s="298">
        <v>46117</v>
      </c>
      <c r="D1029" s="299" t="s">
        <v>369</v>
      </c>
      <c r="E1029" s="331">
        <v>301.67</v>
      </c>
      <c r="F1029" s="331"/>
      <c r="G1029" s="333">
        <f t="shared" si="28"/>
        <v>4139.6299999999865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1</v>
      </c>
      <c r="C1030" s="298">
        <v>46116</v>
      </c>
      <c r="D1030" s="299" t="s">
        <v>306</v>
      </c>
      <c r="E1030" s="331">
        <v>176.85</v>
      </c>
      <c r="F1030" s="331"/>
      <c r="G1030" s="333">
        <f t="shared" si="28"/>
        <v>4441.2999999999865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1</v>
      </c>
      <c r="C1031" s="298">
        <v>46116</v>
      </c>
      <c r="D1031" s="299" t="s">
        <v>311</v>
      </c>
      <c r="E1031" s="331">
        <v>139.34</v>
      </c>
      <c r="F1031" s="331"/>
      <c r="G1031" s="333">
        <f t="shared" si="28"/>
        <v>4618.1499999999869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294</v>
      </c>
      <c r="B1032" s="330">
        <v>17</v>
      </c>
      <c r="C1032" s="298">
        <v>46116</v>
      </c>
      <c r="D1032" s="299" t="s">
        <v>370</v>
      </c>
      <c r="E1032" s="331">
        <v>99</v>
      </c>
      <c r="F1032" s="331"/>
      <c r="G1032" s="333">
        <f t="shared" si="28"/>
        <v>4757.489999999987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2</v>
      </c>
      <c r="C1033" s="298">
        <v>46116</v>
      </c>
      <c r="D1033" s="299" t="s">
        <v>371</v>
      </c>
      <c r="E1033" s="331">
        <v>34</v>
      </c>
      <c r="F1033" s="331"/>
      <c r="G1033" s="333">
        <f t="shared" si="28"/>
        <v>4856.489999999987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3</v>
      </c>
      <c r="C1034" s="298">
        <v>46116</v>
      </c>
      <c r="D1034" s="299" t="s">
        <v>348</v>
      </c>
      <c r="E1034" s="331">
        <v>10.24</v>
      </c>
      <c r="F1034" s="331"/>
      <c r="G1034" s="333">
        <f t="shared" si="28"/>
        <v>4890.489999999987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7</v>
      </c>
      <c r="C1035" s="298">
        <v>46115</v>
      </c>
      <c r="D1035" s="299" t="s">
        <v>372</v>
      </c>
      <c r="E1035" s="331">
        <v>100</v>
      </c>
      <c r="F1035" s="331"/>
      <c r="G1035" s="333">
        <f t="shared" si="28"/>
        <v>4900.7299999999868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6</v>
      </c>
      <c r="C1036" s="298">
        <v>46115</v>
      </c>
      <c r="D1036" s="299" t="s">
        <v>300</v>
      </c>
      <c r="E1036" s="331">
        <v>7.68</v>
      </c>
      <c r="F1036" s="331"/>
      <c r="G1036" s="333">
        <f t="shared" si="28"/>
        <v>5000.7299999999868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2</v>
      </c>
      <c r="C1037" s="298">
        <v>46115</v>
      </c>
      <c r="D1037" s="299" t="s">
        <v>296</v>
      </c>
      <c r="E1037" s="331">
        <v>8.7200000000000006</v>
      </c>
      <c r="F1037" s="331"/>
      <c r="G1037" s="333">
        <f t="shared" si="28"/>
        <v>5008.4099999999871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8</v>
      </c>
      <c r="C1038" s="298">
        <v>46114</v>
      </c>
      <c r="D1038" s="299" t="s">
        <v>373</v>
      </c>
      <c r="E1038" s="331">
        <v>81.739999999999995</v>
      </c>
      <c r="F1038" s="331"/>
      <c r="G1038" s="333">
        <f t="shared" si="28"/>
        <v>5017.1299999999874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284</v>
      </c>
      <c r="B1039" s="330">
        <v>36</v>
      </c>
      <c r="C1039" s="298">
        <v>46114</v>
      </c>
      <c r="D1039" s="299" t="s">
        <v>374</v>
      </c>
      <c r="E1039" s="331">
        <v>50</v>
      </c>
      <c r="F1039" s="331"/>
      <c r="G1039" s="333">
        <f t="shared" si="28"/>
        <v>5098.8699999999872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294</v>
      </c>
      <c r="B1040" s="330">
        <v>22</v>
      </c>
      <c r="C1040" s="298">
        <v>46114</v>
      </c>
      <c r="D1040" s="299" t="s">
        <v>375</v>
      </c>
      <c r="E1040" s="331">
        <v>6.37</v>
      </c>
      <c r="F1040" s="331"/>
      <c r="G1040" s="333">
        <f t="shared" si="28"/>
        <v>5148.8699999999872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2</v>
      </c>
      <c r="C1041" s="298">
        <v>46114</v>
      </c>
      <c r="D1041" s="299" t="s">
        <v>326</v>
      </c>
      <c r="E1041" s="331">
        <v>55.22</v>
      </c>
      <c r="F1041" s="331"/>
      <c r="G1041" s="333">
        <f t="shared" si="28"/>
        <v>5155.239999999987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8</v>
      </c>
      <c r="C1042" s="298">
        <v>46114</v>
      </c>
      <c r="D1042" s="299" t="s">
        <v>319</v>
      </c>
      <c r="E1042" s="331">
        <v>8.5</v>
      </c>
      <c r="F1042" s="331"/>
      <c r="G1042" s="333">
        <f t="shared" si="28"/>
        <v>5210.4599999999873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4</v>
      </c>
      <c r="C1043" s="298">
        <v>46114</v>
      </c>
      <c r="D1043" s="299" t="s">
        <v>334</v>
      </c>
      <c r="E1043" s="331">
        <v>38.99</v>
      </c>
      <c r="F1043" s="331"/>
      <c r="G1043" s="333">
        <f t="shared" si="28"/>
        <v>5218.9599999999873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291</v>
      </c>
      <c r="B1044" s="330">
        <v>39</v>
      </c>
      <c r="C1044" s="298">
        <v>46113</v>
      </c>
      <c r="D1044" s="299" t="s">
        <v>292</v>
      </c>
      <c r="E1044" s="331"/>
      <c r="F1044" s="331">
        <v>2763.78</v>
      </c>
      <c r="G1044" s="333">
        <f t="shared" si="28"/>
        <v>5257.9499999999871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4</v>
      </c>
      <c r="C1045" s="298">
        <v>46113</v>
      </c>
      <c r="D1045" s="299" t="s">
        <v>296</v>
      </c>
      <c r="E1045" s="331">
        <v>36.090000000000003</v>
      </c>
      <c r="F1045" s="331"/>
      <c r="G1045" s="333">
        <f t="shared" si="28"/>
        <v>2494.1699999999869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4</v>
      </c>
      <c r="C1046" s="298">
        <v>46113</v>
      </c>
      <c r="D1046" s="299" t="s">
        <v>310</v>
      </c>
      <c r="E1046" s="331">
        <v>80</v>
      </c>
      <c r="F1046" s="331"/>
      <c r="G1046" s="333">
        <f t="shared" si="28"/>
        <v>2530.259999999987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7</v>
      </c>
      <c r="C1047" s="298">
        <v>46113</v>
      </c>
      <c r="D1047" s="299" t="s">
        <v>320</v>
      </c>
      <c r="E1047" s="331">
        <v>47.84</v>
      </c>
      <c r="F1047" s="331"/>
      <c r="G1047" s="333">
        <f t="shared" si="28"/>
        <v>2610.259999999987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7</v>
      </c>
      <c r="C1048" s="298">
        <v>46113</v>
      </c>
      <c r="D1048" s="299" t="s">
        <v>320</v>
      </c>
      <c r="E1048" s="331">
        <v>21.25</v>
      </c>
      <c r="F1048" s="331"/>
      <c r="G1048" s="333">
        <f t="shared" si="28"/>
        <v>2658.0999999999872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2</v>
      </c>
      <c r="C1049" s="298">
        <v>46113</v>
      </c>
      <c r="D1049" s="299" t="s">
        <v>376</v>
      </c>
      <c r="E1049" s="331">
        <v>42.9</v>
      </c>
      <c r="F1049" s="331"/>
      <c r="G1049" s="333">
        <f t="shared" si="28"/>
        <v>2679.3499999999872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284</v>
      </c>
      <c r="B1050" s="330">
        <v>37</v>
      </c>
      <c r="C1050" s="298">
        <v>46112</v>
      </c>
      <c r="D1050" s="299" t="s">
        <v>377</v>
      </c>
      <c r="E1050" s="331">
        <v>4309.58</v>
      </c>
      <c r="F1050" s="331"/>
      <c r="G1050" s="333">
        <f t="shared" si="28"/>
        <v>2722.2499999999873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286</v>
      </c>
      <c r="B1051" s="330">
        <v>25</v>
      </c>
      <c r="C1051" s="298">
        <v>46112</v>
      </c>
      <c r="D1051" s="298" t="s">
        <v>204</v>
      </c>
      <c r="E1051" s="331">
        <v>350</v>
      </c>
      <c r="F1051" s="331"/>
      <c r="G1051" s="333">
        <f t="shared" si="28"/>
        <v>7031.8299999999872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286</v>
      </c>
      <c r="B1052" s="330">
        <v>26</v>
      </c>
      <c r="C1052" s="298">
        <v>46112</v>
      </c>
      <c r="D1052" s="298" t="s">
        <v>205</v>
      </c>
      <c r="E1052" s="331">
        <v>320</v>
      </c>
      <c r="F1052" s="331"/>
      <c r="G1052" s="333">
        <f t="shared" si="28"/>
        <v>7381.8299999999872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286</v>
      </c>
      <c r="B1053" s="330">
        <v>27</v>
      </c>
      <c r="C1053" s="298">
        <v>46112</v>
      </c>
      <c r="D1053" s="298" t="s">
        <v>206</v>
      </c>
      <c r="E1053" s="331">
        <v>25</v>
      </c>
      <c r="F1053" s="331"/>
      <c r="G1053" s="333">
        <f t="shared" si="28"/>
        <v>7701.8299999999872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286</v>
      </c>
      <c r="B1054" s="330">
        <v>28</v>
      </c>
      <c r="C1054" s="298">
        <v>46112</v>
      </c>
      <c r="D1054" s="298" t="s">
        <v>207</v>
      </c>
      <c r="E1054" s="331">
        <v>25</v>
      </c>
      <c r="F1054" s="331"/>
      <c r="G1054" s="333">
        <f t="shared" si="28"/>
        <v>7726.8299999999872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286</v>
      </c>
      <c r="B1055" s="330">
        <v>29</v>
      </c>
      <c r="C1055" s="298">
        <v>46112</v>
      </c>
      <c r="D1055" s="298" t="s">
        <v>208</v>
      </c>
      <c r="E1055" s="331">
        <v>45</v>
      </c>
      <c r="F1055" s="331"/>
      <c r="G1055" s="333">
        <f t="shared" si="28"/>
        <v>7751.8299999999872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286</v>
      </c>
      <c r="B1056" s="330">
        <v>30</v>
      </c>
      <c r="C1056" s="298">
        <v>46112</v>
      </c>
      <c r="D1056" s="298" t="s">
        <v>209</v>
      </c>
      <c r="E1056" s="331">
        <v>400</v>
      </c>
      <c r="F1056" s="331"/>
      <c r="G1056" s="333">
        <f t="shared" si="28"/>
        <v>7796.8299999999872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286</v>
      </c>
      <c r="B1057" s="330">
        <v>31</v>
      </c>
      <c r="C1057" s="298">
        <v>46112</v>
      </c>
      <c r="D1057" s="298" t="s">
        <v>210</v>
      </c>
      <c r="E1057" s="331">
        <v>375</v>
      </c>
      <c r="F1057" s="331"/>
      <c r="G1057" s="333">
        <f t="shared" si="28"/>
        <v>8196.8299999999872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286</v>
      </c>
      <c r="B1058" s="330">
        <v>32</v>
      </c>
      <c r="C1058" s="298">
        <v>46112</v>
      </c>
      <c r="D1058" s="298" t="s">
        <v>211</v>
      </c>
      <c r="E1058" s="331">
        <v>100</v>
      </c>
      <c r="F1058" s="331"/>
      <c r="G1058" s="333">
        <f t="shared" si="28"/>
        <v>8571.8299999999872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286</v>
      </c>
      <c r="B1059" s="330">
        <v>33</v>
      </c>
      <c r="C1059" s="298">
        <v>46112</v>
      </c>
      <c r="D1059" s="298" t="s">
        <v>212</v>
      </c>
      <c r="E1059" s="331">
        <v>85</v>
      </c>
      <c r="F1059" s="331"/>
      <c r="G1059" s="333">
        <f t="shared" si="28"/>
        <v>8671.8299999999872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286</v>
      </c>
      <c r="B1060" s="330">
        <v>34</v>
      </c>
      <c r="C1060" s="298">
        <v>46112</v>
      </c>
      <c r="D1060" s="298" t="s">
        <v>213</v>
      </c>
      <c r="E1060" s="331">
        <v>230</v>
      </c>
      <c r="F1060" s="331"/>
      <c r="G1060" s="333">
        <f t="shared" si="28"/>
        <v>8756.8299999999872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286</v>
      </c>
      <c r="B1061" s="330">
        <v>35</v>
      </c>
      <c r="C1061" s="298">
        <v>46112</v>
      </c>
      <c r="D1061" s="298" t="s">
        <v>214</v>
      </c>
      <c r="E1061" s="331">
        <v>45</v>
      </c>
      <c r="F1061" s="331"/>
      <c r="G1061" s="333">
        <f t="shared" si="28"/>
        <v>8986.8299999999872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6</v>
      </c>
      <c r="C1062" s="298">
        <v>46112</v>
      </c>
      <c r="D1062" s="298" t="s">
        <v>378</v>
      </c>
      <c r="E1062" s="331">
        <v>40</v>
      </c>
      <c r="F1062" s="331"/>
      <c r="G1062" s="333">
        <f t="shared" si="28"/>
        <v>9031.8299999999872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294</v>
      </c>
      <c r="B1063" s="330">
        <v>42</v>
      </c>
      <c r="C1063" s="298">
        <v>46112</v>
      </c>
      <c r="D1063" s="298" t="s">
        <v>200</v>
      </c>
      <c r="E1063" s="331">
        <v>59</v>
      </c>
      <c r="F1063" s="331"/>
      <c r="G1063" s="333">
        <f t="shared" si="28"/>
        <v>9071.8299999999872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294</v>
      </c>
      <c r="B1064" s="330">
        <v>43</v>
      </c>
      <c r="C1064" s="298">
        <v>46112</v>
      </c>
      <c r="D1064" s="298" t="s">
        <v>201</v>
      </c>
      <c r="E1064" s="331">
        <v>42.84</v>
      </c>
      <c r="F1064" s="331"/>
      <c r="G1064" s="333">
        <f t="shared" si="28"/>
        <v>9130.8299999999872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6</v>
      </c>
      <c r="C1065" s="298">
        <v>46112</v>
      </c>
      <c r="D1065" s="298" t="s">
        <v>300</v>
      </c>
      <c r="E1065" s="331">
        <v>57.21</v>
      </c>
      <c r="F1065" s="331"/>
      <c r="G1065" s="333">
        <f t="shared" si="28"/>
        <v>9173.6699999999873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8</v>
      </c>
      <c r="C1066" s="298">
        <v>46112</v>
      </c>
      <c r="D1066" s="298" t="s">
        <v>296</v>
      </c>
      <c r="E1066" s="331">
        <v>11.18</v>
      </c>
      <c r="F1066" s="331"/>
      <c r="G1066" s="333">
        <f t="shared" si="28"/>
        <v>9230.8799999999865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294</v>
      </c>
      <c r="B1067" s="330">
        <v>10</v>
      </c>
      <c r="C1067" s="298">
        <v>46112</v>
      </c>
      <c r="D1067" s="298" t="s">
        <v>176</v>
      </c>
      <c r="E1067" s="331">
        <v>17.899999999999999</v>
      </c>
      <c r="F1067" s="331"/>
      <c r="G1067" s="333">
        <f t="shared" si="28"/>
        <v>9242.0599999999868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2</v>
      </c>
      <c r="C1068" s="298">
        <v>46111</v>
      </c>
      <c r="D1068" s="298" t="s">
        <v>334</v>
      </c>
      <c r="E1068" s="331">
        <v>23.83</v>
      </c>
      <c r="F1068" s="331"/>
      <c r="G1068" s="333">
        <f t="shared" si="28"/>
        <v>9259.9599999999864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291</v>
      </c>
      <c r="B1069" s="330">
        <v>38</v>
      </c>
      <c r="C1069" s="298">
        <v>46111</v>
      </c>
      <c r="D1069" s="299" t="s">
        <v>293</v>
      </c>
      <c r="E1069" s="331"/>
      <c r="F1069" s="331">
        <v>4278.1400000000003</v>
      </c>
      <c r="G1069" s="333">
        <f t="shared" si="28"/>
        <v>9283.7899999999863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3</v>
      </c>
      <c r="C1070" s="298">
        <v>46111</v>
      </c>
      <c r="D1070" s="299" t="s">
        <v>351</v>
      </c>
      <c r="E1070" s="331">
        <v>30</v>
      </c>
      <c r="F1070" s="331"/>
      <c r="G1070" s="333">
        <f t="shared" si="28"/>
        <v>5005.649999999986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6</v>
      </c>
      <c r="C1071" s="298">
        <v>46111</v>
      </c>
      <c r="D1071" s="299" t="s">
        <v>300</v>
      </c>
      <c r="E1071" s="331">
        <v>15.96</v>
      </c>
      <c r="F1071" s="331"/>
      <c r="G1071" s="333">
        <f t="shared" si="28"/>
        <v>5035.649999999986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3</v>
      </c>
      <c r="C1072" s="298">
        <v>46111</v>
      </c>
      <c r="D1072" s="299" t="s">
        <v>379</v>
      </c>
      <c r="E1072" s="331">
        <v>18.96</v>
      </c>
      <c r="F1072" s="331"/>
      <c r="G1072" s="333">
        <f t="shared" si="28"/>
        <v>5051.609999999986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1</v>
      </c>
      <c r="C1073" s="298">
        <v>46110</v>
      </c>
      <c r="D1073" s="299" t="s">
        <v>311</v>
      </c>
      <c r="E1073" s="331">
        <v>144.22</v>
      </c>
      <c r="F1073" s="331"/>
      <c r="G1073" s="333">
        <f t="shared" si="28"/>
        <v>5070.5699999999861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7</v>
      </c>
      <c r="C1074" s="298">
        <v>46110</v>
      </c>
      <c r="D1074" s="299" t="s">
        <v>380</v>
      </c>
      <c r="E1074" s="331">
        <v>181.04</v>
      </c>
      <c r="F1074" s="331"/>
      <c r="G1074" s="333">
        <f t="shared" si="28"/>
        <v>5214.7899999999863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6</v>
      </c>
      <c r="C1075" s="298">
        <v>46110</v>
      </c>
      <c r="D1075" s="299" t="s">
        <v>381</v>
      </c>
      <c r="E1075" s="331">
        <v>196.9</v>
      </c>
      <c r="F1075" s="331"/>
      <c r="G1075" s="333">
        <f t="shared" si="28"/>
        <v>5395.8299999999863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3</v>
      </c>
      <c r="C1076" s="298">
        <v>46110</v>
      </c>
      <c r="D1076" s="299" t="s">
        <v>382</v>
      </c>
      <c r="E1076" s="331">
        <v>7.5</v>
      </c>
      <c r="F1076" s="331"/>
      <c r="G1076" s="333">
        <f t="shared" si="28"/>
        <v>5592.7299999999859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8</v>
      </c>
      <c r="C1077" s="298">
        <v>46109</v>
      </c>
      <c r="D1077" s="299" t="s">
        <v>319</v>
      </c>
      <c r="E1077" s="331">
        <v>11.7</v>
      </c>
      <c r="F1077" s="331"/>
      <c r="G1077" s="333">
        <f t="shared" si="28"/>
        <v>5600.2299999999859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2</v>
      </c>
      <c r="C1078" s="298">
        <v>46109</v>
      </c>
      <c r="D1078" s="299" t="s">
        <v>308</v>
      </c>
      <c r="E1078" s="331">
        <v>210.76</v>
      </c>
      <c r="F1078" s="331"/>
      <c r="G1078" s="333">
        <f t="shared" si="28"/>
        <v>5611.9299999999857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4</v>
      </c>
      <c r="C1079" s="298">
        <v>46109</v>
      </c>
      <c r="D1079" s="299" t="s">
        <v>310</v>
      </c>
      <c r="E1079" s="331">
        <v>46.9</v>
      </c>
      <c r="F1079" s="331"/>
      <c r="G1079" s="333">
        <f t="shared" si="28"/>
        <v>5822.689999999986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1</v>
      </c>
      <c r="C1080" s="298">
        <v>46109</v>
      </c>
      <c r="D1080" s="299" t="s">
        <v>329</v>
      </c>
      <c r="E1080" s="331">
        <v>179.1</v>
      </c>
      <c r="F1080" s="331"/>
      <c r="G1080" s="333">
        <f t="shared" si="28"/>
        <v>5869.5899999999856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8</v>
      </c>
      <c r="C1081" s="298">
        <v>46109</v>
      </c>
      <c r="D1081" s="299" t="s">
        <v>308</v>
      </c>
      <c r="E1081" s="331">
        <v>31.97</v>
      </c>
      <c r="F1081" s="331"/>
      <c r="G1081" s="333">
        <f t="shared" si="28"/>
        <v>6048.689999999986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8</v>
      </c>
      <c r="C1082" s="298">
        <v>46109</v>
      </c>
      <c r="D1082" s="299" t="s">
        <v>308</v>
      </c>
      <c r="E1082" s="331">
        <v>12.19</v>
      </c>
      <c r="F1082" s="331"/>
      <c r="G1082" s="333">
        <f t="shared" si="28"/>
        <v>6080.6599999999862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291</v>
      </c>
      <c r="B1083" s="330">
        <v>41</v>
      </c>
      <c r="C1083" s="298">
        <v>46108</v>
      </c>
      <c r="D1083" s="299" t="s">
        <v>383</v>
      </c>
      <c r="E1083" s="331"/>
      <c r="F1083" s="331">
        <v>400</v>
      </c>
      <c r="G1083" s="333">
        <f t="shared" si="28"/>
        <v>6092.8499999999858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2</v>
      </c>
      <c r="C1084" s="298">
        <v>46108</v>
      </c>
      <c r="D1084" s="299" t="s">
        <v>301</v>
      </c>
      <c r="E1084" s="331">
        <v>19.5</v>
      </c>
      <c r="F1084" s="331"/>
      <c r="G1084" s="333">
        <f t="shared" si="28"/>
        <v>5692.8499999999858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2</v>
      </c>
      <c r="C1085" s="298">
        <v>46108</v>
      </c>
      <c r="D1085" s="299" t="s">
        <v>296</v>
      </c>
      <c r="E1085" s="331">
        <v>11.48</v>
      </c>
      <c r="F1085" s="331"/>
      <c r="G1085" s="333">
        <f t="shared" si="28"/>
        <v>5712.3499999999858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8</v>
      </c>
      <c r="C1086" s="298">
        <v>46108</v>
      </c>
      <c r="D1086" s="299" t="s">
        <v>334</v>
      </c>
      <c r="E1086" s="331">
        <v>11.46</v>
      </c>
      <c r="F1086" s="331"/>
      <c r="G1086" s="333">
        <f t="shared" si="28"/>
        <v>5723.8299999999854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4</v>
      </c>
      <c r="C1087" s="298">
        <v>46108</v>
      </c>
      <c r="D1087" s="299" t="s">
        <v>334</v>
      </c>
      <c r="E1087" s="331">
        <v>38.21</v>
      </c>
      <c r="F1087" s="331"/>
      <c r="G1087" s="333">
        <f t="shared" si="28"/>
        <v>5735.2899999999854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2</v>
      </c>
      <c r="C1088" s="298">
        <v>46108</v>
      </c>
      <c r="D1088" s="299" t="s">
        <v>384</v>
      </c>
      <c r="E1088" s="331">
        <v>69.95</v>
      </c>
      <c r="F1088" s="331"/>
      <c r="G1088" s="333">
        <f t="shared" si="28"/>
        <v>5773.4999999999854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3</v>
      </c>
      <c r="C1089" s="298">
        <v>46108</v>
      </c>
      <c r="D1089" s="299" t="s">
        <v>348</v>
      </c>
      <c r="E1089" s="331">
        <v>10.78</v>
      </c>
      <c r="F1089" s="331"/>
      <c r="G1089" s="333">
        <f t="shared" si="28"/>
        <v>5843.4499999999853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6</v>
      </c>
      <c r="C1090" s="298">
        <v>46108</v>
      </c>
      <c r="D1090" s="299" t="s">
        <v>300</v>
      </c>
      <c r="E1090" s="331">
        <v>15.84</v>
      </c>
      <c r="F1090" s="331"/>
      <c r="G1090" s="333">
        <f t="shared" si="28"/>
        <v>5854.229999999985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8</v>
      </c>
      <c r="C1091" s="298">
        <v>46108</v>
      </c>
      <c r="D1091" s="299" t="s">
        <v>385</v>
      </c>
      <c r="E1091" s="331">
        <v>22.48</v>
      </c>
      <c r="F1091" s="331"/>
      <c r="G1091" s="333">
        <f t="shared" si="28"/>
        <v>5870.0699999999852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2</v>
      </c>
      <c r="C1092" s="298">
        <v>46107</v>
      </c>
      <c r="D1092" s="299" t="s">
        <v>358</v>
      </c>
      <c r="E1092" s="331">
        <v>11.17</v>
      </c>
      <c r="F1092" s="331"/>
      <c r="G1092" s="333">
        <f t="shared" si="28"/>
        <v>5892.5499999999847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2</v>
      </c>
      <c r="C1093" s="298">
        <v>46107</v>
      </c>
      <c r="D1093" s="299" t="s">
        <v>386</v>
      </c>
      <c r="E1093" s="331">
        <v>14.38</v>
      </c>
      <c r="F1093" s="331"/>
      <c r="G1093" s="333">
        <f t="shared" si="28"/>
        <v>5903.7199999999848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8</v>
      </c>
      <c r="C1094" s="298">
        <v>46107</v>
      </c>
      <c r="D1094" s="299" t="s">
        <v>387</v>
      </c>
      <c r="E1094" s="331">
        <v>45</v>
      </c>
      <c r="F1094" s="331"/>
      <c r="G1094" s="333">
        <f t="shared" si="28"/>
        <v>5918.0999999999849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2</v>
      </c>
      <c r="C1095" s="298">
        <v>46107</v>
      </c>
      <c r="D1095" s="299" t="s">
        <v>324</v>
      </c>
      <c r="E1095" s="331">
        <v>9.0299999999999994</v>
      </c>
      <c r="F1095" s="331"/>
      <c r="G1095" s="333">
        <f t="shared" si="28"/>
        <v>5963.0999999999849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2</v>
      </c>
      <c r="C1096" s="298">
        <v>46107</v>
      </c>
      <c r="D1096" s="299" t="s">
        <v>301</v>
      </c>
      <c r="E1096" s="331">
        <v>30</v>
      </c>
      <c r="F1096" s="331"/>
      <c r="G1096" s="333">
        <f t="shared" si="28"/>
        <v>5972.1299999999846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6</v>
      </c>
      <c r="C1097" s="298">
        <v>46106</v>
      </c>
      <c r="D1097" s="299" t="s">
        <v>388</v>
      </c>
      <c r="E1097" s="331">
        <v>12</v>
      </c>
      <c r="F1097" s="331"/>
      <c r="G1097" s="333">
        <f t="shared" si="28"/>
        <v>6002.1299999999846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6</v>
      </c>
      <c r="C1098" s="298">
        <v>46106</v>
      </c>
      <c r="D1098" s="299" t="s">
        <v>389</v>
      </c>
      <c r="E1098" s="331">
        <v>20</v>
      </c>
      <c r="F1098" s="331"/>
      <c r="G1098" s="333">
        <f t="shared" si="28"/>
        <v>6014.1299999999846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2</v>
      </c>
      <c r="C1099" s="298">
        <v>46106</v>
      </c>
      <c r="D1099" s="299" t="s">
        <v>296</v>
      </c>
      <c r="E1099" s="331">
        <v>21.05</v>
      </c>
      <c r="F1099" s="331"/>
      <c r="G1099" s="333">
        <f t="shared" si="28"/>
        <v>6034.1299999999846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4</v>
      </c>
      <c r="C1100" s="298">
        <v>46106</v>
      </c>
      <c r="D1100" s="299" t="s">
        <v>296</v>
      </c>
      <c r="E1100" s="331">
        <v>38.58</v>
      </c>
      <c r="F1100" s="331"/>
      <c r="G1100" s="333">
        <f t="shared" si="28"/>
        <v>6055.1799999999848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294</v>
      </c>
      <c r="B1101" s="330">
        <v>12</v>
      </c>
      <c r="C1101" s="298">
        <v>46106</v>
      </c>
      <c r="D1101" s="299" t="s">
        <v>314</v>
      </c>
      <c r="E1101" s="331">
        <v>204.47</v>
      </c>
      <c r="F1101" s="331"/>
      <c r="G1101" s="333">
        <f t="shared" si="28"/>
        <v>6093.7599999999848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294</v>
      </c>
      <c r="B1102" s="330">
        <v>24</v>
      </c>
      <c r="C1102" s="298">
        <v>46105</v>
      </c>
      <c r="D1102" s="299" t="s">
        <v>860</v>
      </c>
      <c r="E1102" s="331">
        <v>86.58</v>
      </c>
      <c r="F1102" s="331"/>
      <c r="G1102" s="333">
        <f t="shared" si="28"/>
        <v>6298.229999999985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6</v>
      </c>
      <c r="C1103" s="298">
        <v>46105</v>
      </c>
      <c r="D1103" s="299" t="s">
        <v>389</v>
      </c>
      <c r="E1103" s="331">
        <v>20</v>
      </c>
      <c r="F1103" s="331"/>
      <c r="G1103" s="333">
        <f t="shared" si="28"/>
        <v>6384.8099999999849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2</v>
      </c>
      <c r="C1104" s="298">
        <v>46105</v>
      </c>
      <c r="D1104" s="299" t="s">
        <v>390</v>
      </c>
      <c r="E1104" s="331">
        <v>15.29</v>
      </c>
      <c r="F1104" s="331"/>
      <c r="G1104" s="333">
        <f t="shared" si="28"/>
        <v>6404.8099999999849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8</v>
      </c>
      <c r="C1105" s="298">
        <v>46105</v>
      </c>
      <c r="D1105" s="299" t="s">
        <v>308</v>
      </c>
      <c r="E1105" s="331">
        <v>47.99</v>
      </c>
      <c r="F1105" s="331"/>
      <c r="G1105" s="333">
        <f t="shared" si="28"/>
        <v>6420.0999999999849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294</v>
      </c>
      <c r="B1106" s="330">
        <v>23</v>
      </c>
      <c r="C1106" s="298">
        <v>46104</v>
      </c>
      <c r="D1106" s="299" t="s">
        <v>67</v>
      </c>
      <c r="E1106" s="331">
        <v>650.88</v>
      </c>
      <c r="F1106" s="331"/>
      <c r="G1106" s="333">
        <f t="shared" si="28"/>
        <v>6468.0899999999847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2</v>
      </c>
      <c r="C1107" s="298">
        <v>46104</v>
      </c>
      <c r="D1107" s="299" t="s">
        <v>391</v>
      </c>
      <c r="E1107" s="331">
        <v>46</v>
      </c>
      <c r="F1107" s="331"/>
      <c r="G1107" s="333">
        <f t="shared" si="28"/>
        <v>7118.9699999999848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2</v>
      </c>
      <c r="C1108" s="298">
        <v>46103</v>
      </c>
      <c r="D1108" s="299" t="s">
        <v>392</v>
      </c>
      <c r="E1108" s="331">
        <v>24.81</v>
      </c>
      <c r="F1108" s="331"/>
      <c r="G1108" s="333">
        <f t="shared" si="28"/>
        <v>7164.9699999999848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289</v>
      </c>
      <c r="B1109" s="330">
        <v>4</v>
      </c>
      <c r="C1109" s="298">
        <v>46103</v>
      </c>
      <c r="D1109" s="299" t="s">
        <v>296</v>
      </c>
      <c r="E1109" s="331">
        <v>28.77</v>
      </c>
      <c r="F1109" s="331"/>
      <c r="G1109" s="333">
        <f t="shared" si="28"/>
        <v>7189.7799999999852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8</v>
      </c>
      <c r="C1110" s="298">
        <v>46103</v>
      </c>
      <c r="D1110" s="299" t="s">
        <v>296</v>
      </c>
      <c r="E1110" s="331">
        <v>11.9</v>
      </c>
      <c r="F1110" s="331"/>
      <c r="G1110" s="333">
        <f t="shared" si="28"/>
        <v>7218.5499999999856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1</v>
      </c>
      <c r="C1111" s="298">
        <v>46103</v>
      </c>
      <c r="D1111" s="299" t="s">
        <v>300</v>
      </c>
      <c r="E1111" s="331">
        <v>42.59</v>
      </c>
      <c r="F1111" s="331"/>
      <c r="G1111" s="333">
        <f t="shared" si="28"/>
        <v>7230.4499999999853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6</v>
      </c>
      <c r="C1112" s="298">
        <v>46103</v>
      </c>
      <c r="D1112" s="299" t="s">
        <v>300</v>
      </c>
      <c r="E1112" s="331">
        <v>17.579999999999998</v>
      </c>
      <c r="F1112" s="331"/>
      <c r="G1112" s="333">
        <f t="shared" si="28"/>
        <v>7273.0399999999854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1</v>
      </c>
      <c r="C1113" s="298">
        <v>46103</v>
      </c>
      <c r="D1113" s="299" t="s">
        <v>300</v>
      </c>
      <c r="E1113" s="331">
        <v>11.99</v>
      </c>
      <c r="F1113" s="331"/>
      <c r="G1113" s="333">
        <f t="shared" si="28"/>
        <v>7290.6199999999853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1</v>
      </c>
      <c r="C1114" s="298">
        <v>46103</v>
      </c>
      <c r="D1114" s="299" t="s">
        <v>311</v>
      </c>
      <c r="E1114" s="331">
        <v>81.31</v>
      </c>
      <c r="F1114" s="331"/>
      <c r="G1114" s="333">
        <f t="shared" si="28"/>
        <v>7302.6099999999851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1</v>
      </c>
      <c r="C1115" s="298">
        <v>46103</v>
      </c>
      <c r="D1115" s="299" t="s">
        <v>393</v>
      </c>
      <c r="E1115" s="331">
        <v>38.44</v>
      </c>
      <c r="F1115" s="331"/>
      <c r="G1115" s="333">
        <f t="shared" si="28"/>
        <v>7383.9199999999855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2</v>
      </c>
      <c r="C1116" s="298">
        <v>46103</v>
      </c>
      <c r="D1116" s="299" t="s">
        <v>394</v>
      </c>
      <c r="E1116" s="331">
        <v>35.700000000000003</v>
      </c>
      <c r="F1116" s="331"/>
      <c r="G1116" s="333">
        <f t="shared" si="28"/>
        <v>7422.3599999999851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289</v>
      </c>
      <c r="B1117" s="330">
        <v>6</v>
      </c>
      <c r="C1117" s="298">
        <v>46102</v>
      </c>
      <c r="D1117" s="299" t="s">
        <v>300</v>
      </c>
      <c r="E1117" s="331">
        <v>10.64</v>
      </c>
      <c r="F1117" s="331"/>
      <c r="G1117" s="333">
        <f t="shared" si="28"/>
        <v>7458.0599999999849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1</v>
      </c>
      <c r="C1118" s="298">
        <v>46102</v>
      </c>
      <c r="D1118" s="299" t="s">
        <v>300</v>
      </c>
      <c r="E1118" s="331">
        <v>28.69</v>
      </c>
      <c r="F1118" s="331"/>
      <c r="G1118" s="333">
        <f t="shared" si="28"/>
        <v>7468.6999999999853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3</v>
      </c>
      <c r="C1119" s="298">
        <v>46102</v>
      </c>
      <c r="D1119" s="299" t="s">
        <v>348</v>
      </c>
      <c r="E1119" s="331">
        <v>11.59</v>
      </c>
      <c r="F1119" s="331"/>
      <c r="G1119" s="333">
        <f t="shared" si="28"/>
        <v>7497.3899999999849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291</v>
      </c>
      <c r="B1120" s="330">
        <v>41</v>
      </c>
      <c r="C1120" s="298">
        <v>46102</v>
      </c>
      <c r="D1120" s="299" t="s">
        <v>383</v>
      </c>
      <c r="E1120" s="331"/>
      <c r="F1120" s="331">
        <v>400</v>
      </c>
      <c r="G1120" s="333">
        <f t="shared" si="28"/>
        <v>7508.979999999985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5</v>
      </c>
      <c r="C1121" s="298">
        <v>46102</v>
      </c>
      <c r="D1121" s="299" t="s">
        <v>395</v>
      </c>
      <c r="E1121" s="331">
        <v>170</v>
      </c>
      <c r="F1121" s="331"/>
      <c r="G1121" s="333">
        <f t="shared" si="28"/>
        <v>7108.979999999985</v>
      </c>
      <c r="H1121" s="334" t="s">
        <v>298</v>
      </c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5</v>
      </c>
      <c r="C1122" s="298">
        <v>46102</v>
      </c>
      <c r="D1122" s="299" t="s">
        <v>354</v>
      </c>
      <c r="E1122" s="331">
        <v>70</v>
      </c>
      <c r="F1122" s="331"/>
      <c r="G1122" s="333">
        <f t="shared" si="28"/>
        <v>7278.979999999985</v>
      </c>
      <c r="H1122" s="334" t="s">
        <v>298</v>
      </c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5</v>
      </c>
      <c r="C1123" s="298">
        <v>46102</v>
      </c>
      <c r="D1123" s="299" t="s">
        <v>396</v>
      </c>
      <c r="E1123" s="331">
        <v>40</v>
      </c>
      <c r="F1123" s="331"/>
      <c r="G1123" s="333">
        <f t="shared" ref="G1123:G1377" si="29">G1124-E1123+F1123</f>
        <v>7348.979999999985</v>
      </c>
      <c r="H1123" s="334" t="s">
        <v>298</v>
      </c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3</v>
      </c>
      <c r="C1124" s="298">
        <v>46102</v>
      </c>
      <c r="D1124" s="299" t="s">
        <v>348</v>
      </c>
      <c r="E1124" s="331">
        <v>25</v>
      </c>
      <c r="F1124" s="331"/>
      <c r="G1124" s="333">
        <f t="shared" si="29"/>
        <v>7388.979999999985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1</v>
      </c>
      <c r="C1125" s="298">
        <v>46102</v>
      </c>
      <c r="D1125" s="299" t="s">
        <v>304</v>
      </c>
      <c r="E1125" s="331">
        <v>65.19</v>
      </c>
      <c r="F1125" s="331"/>
      <c r="G1125" s="333">
        <f t="shared" si="29"/>
        <v>7413.979999999985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4</v>
      </c>
      <c r="C1126" s="298">
        <v>46102</v>
      </c>
      <c r="D1126" s="299" t="s">
        <v>310</v>
      </c>
      <c r="E1126" s="331">
        <v>37.450000000000003</v>
      </c>
      <c r="F1126" s="331"/>
      <c r="G1126" s="333">
        <f t="shared" si="29"/>
        <v>7479.1699999999846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8</v>
      </c>
      <c r="C1127" s="298">
        <v>46101</v>
      </c>
      <c r="D1127" s="299" t="s">
        <v>356</v>
      </c>
      <c r="E1127" s="331">
        <v>65.099999999999994</v>
      </c>
      <c r="F1127" s="331"/>
      <c r="G1127" s="333">
        <f t="shared" si="29"/>
        <v>7516.6199999999844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294</v>
      </c>
      <c r="B1128" s="330">
        <v>22</v>
      </c>
      <c r="C1128" s="298">
        <v>46101</v>
      </c>
      <c r="D1128" s="299" t="s">
        <v>323</v>
      </c>
      <c r="E1128" s="331">
        <v>20.22</v>
      </c>
      <c r="F1128" s="331"/>
      <c r="G1128" s="333">
        <f t="shared" si="29"/>
        <v>7581.7199999999848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6</v>
      </c>
      <c r="C1129" s="298">
        <v>46101</v>
      </c>
      <c r="D1129" s="299" t="s">
        <v>433</v>
      </c>
      <c r="E1129" s="331">
        <v>-73</v>
      </c>
      <c r="F1129" s="331"/>
      <c r="G1129" s="333">
        <f t="shared" si="29"/>
        <v>7601.939999999985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6</v>
      </c>
      <c r="C1130" s="298">
        <v>46101</v>
      </c>
      <c r="D1130" s="299" t="s">
        <v>300</v>
      </c>
      <c r="E1130" s="331">
        <v>34.68</v>
      </c>
      <c r="F1130" s="331"/>
      <c r="G1130" s="333">
        <f t="shared" si="29"/>
        <v>7528.939999999985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6</v>
      </c>
      <c r="C1131" s="298">
        <v>46101</v>
      </c>
      <c r="D1131" s="299" t="s">
        <v>397</v>
      </c>
      <c r="E1131" s="331">
        <v>10.63</v>
      </c>
      <c r="F1131" s="331"/>
      <c r="G1131" s="333">
        <f t="shared" si="29"/>
        <v>7563.6199999999853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5</v>
      </c>
      <c r="C1132" s="298">
        <v>46101</v>
      </c>
      <c r="D1132" s="299" t="s">
        <v>398</v>
      </c>
      <c r="E1132" s="331">
        <v>106.49</v>
      </c>
      <c r="F1132" s="331"/>
      <c r="G1132" s="333">
        <f t="shared" si="29"/>
        <v>7574.2499999999854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8</v>
      </c>
      <c r="C1133" s="298">
        <v>46100</v>
      </c>
      <c r="D1133" s="299" t="s">
        <v>357</v>
      </c>
      <c r="E1133" s="331">
        <v>16.739999999999998</v>
      </c>
      <c r="F1133" s="331"/>
      <c r="G1133" s="333">
        <f t="shared" si="29"/>
        <v>7680.7399999999852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8</v>
      </c>
      <c r="C1134" s="298">
        <v>46100</v>
      </c>
      <c r="D1134" s="299" t="s">
        <v>399</v>
      </c>
      <c r="E1134" s="331">
        <v>108.54</v>
      </c>
      <c r="F1134" s="331"/>
      <c r="G1134" s="333">
        <f t="shared" si="29"/>
        <v>7697.479999999985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294</v>
      </c>
      <c r="B1135" s="330">
        <v>22</v>
      </c>
      <c r="C1135" s="298">
        <v>46100</v>
      </c>
      <c r="D1135" s="299" t="s">
        <v>835</v>
      </c>
      <c r="E1135" s="331">
        <v>12.77</v>
      </c>
      <c r="F1135" s="331"/>
      <c r="G1135" s="333">
        <f t="shared" si="29"/>
        <v>7806.019999999985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8</v>
      </c>
      <c r="C1136" s="298">
        <v>46100</v>
      </c>
      <c r="D1136" s="299" t="s">
        <v>334</v>
      </c>
      <c r="E1136" s="331">
        <v>28.33</v>
      </c>
      <c r="F1136" s="331"/>
      <c r="G1136" s="333">
        <f t="shared" si="29"/>
        <v>7818.7899999999854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289</v>
      </c>
      <c r="B1137" s="330">
        <v>2</v>
      </c>
      <c r="C1137" s="298">
        <v>46100</v>
      </c>
      <c r="D1137" s="299" t="s">
        <v>358</v>
      </c>
      <c r="E1137" s="331">
        <v>17.45</v>
      </c>
      <c r="F1137" s="331"/>
      <c r="G1137" s="333">
        <f t="shared" si="29"/>
        <v>7847.1199999999853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294</v>
      </c>
      <c r="B1138" s="330">
        <v>22</v>
      </c>
      <c r="C1138" s="298">
        <v>46100</v>
      </c>
      <c r="D1138" s="299" t="s">
        <v>328</v>
      </c>
      <c r="E1138" s="331">
        <v>7.46</v>
      </c>
      <c r="F1138" s="331"/>
      <c r="G1138" s="333">
        <f t="shared" si="29"/>
        <v>7864.5699999999852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335</v>
      </c>
      <c r="B1139" s="330" t="s">
        <v>335</v>
      </c>
      <c r="C1139" s="298">
        <v>46100</v>
      </c>
      <c r="D1139" s="299" t="s">
        <v>336</v>
      </c>
      <c r="E1139" s="331">
        <v>172.29</v>
      </c>
      <c r="F1139" s="331"/>
      <c r="G1139" s="333">
        <f t="shared" si="29"/>
        <v>7872.0299999999852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294</v>
      </c>
      <c r="B1140" s="330">
        <v>15</v>
      </c>
      <c r="C1140" s="298">
        <v>46100</v>
      </c>
      <c r="D1140" s="299" t="s">
        <v>185</v>
      </c>
      <c r="E1140" s="331">
        <v>175.09</v>
      </c>
      <c r="F1140" s="331"/>
      <c r="G1140" s="333">
        <f t="shared" si="29"/>
        <v>8044.3199999999852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291</v>
      </c>
      <c r="B1141" s="330">
        <v>39</v>
      </c>
      <c r="C1141" s="298">
        <v>46100</v>
      </c>
      <c r="D1141" s="299" t="s">
        <v>292</v>
      </c>
      <c r="E1141" s="331"/>
      <c r="F1141" s="331">
        <v>2763.78</v>
      </c>
      <c r="G1141" s="333">
        <f t="shared" si="29"/>
        <v>8219.4099999999853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2</v>
      </c>
      <c r="C1142" s="298">
        <v>46099</v>
      </c>
      <c r="D1142" s="299" t="s">
        <v>400</v>
      </c>
      <c r="E1142" s="331">
        <v>47.46</v>
      </c>
      <c r="F1142" s="331"/>
      <c r="G1142" s="333">
        <f t="shared" si="29"/>
        <v>5455.6299999999856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8</v>
      </c>
      <c r="C1143" s="298">
        <v>46099</v>
      </c>
      <c r="D1143" s="299" t="s">
        <v>400</v>
      </c>
      <c r="E1143" s="331">
        <v>15.01</v>
      </c>
      <c r="F1143" s="331"/>
      <c r="G1143" s="333">
        <f t="shared" si="29"/>
        <v>5503.0899999999856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291</v>
      </c>
      <c r="B1144" s="330">
        <v>40</v>
      </c>
      <c r="C1144" s="298">
        <v>46099</v>
      </c>
      <c r="D1144" s="299" t="s">
        <v>316</v>
      </c>
      <c r="E1144" s="331"/>
      <c r="F1144" s="331">
        <v>838.67</v>
      </c>
      <c r="G1144" s="333">
        <f t="shared" si="29"/>
        <v>5518.0999999999858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2</v>
      </c>
      <c r="C1145" s="298">
        <v>46099</v>
      </c>
      <c r="D1145" s="299" t="s">
        <v>296</v>
      </c>
      <c r="E1145" s="331">
        <v>14.67</v>
      </c>
      <c r="F1145" s="331"/>
      <c r="G1145" s="333">
        <f t="shared" si="29"/>
        <v>4679.4299999999857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4</v>
      </c>
      <c r="C1146" s="298">
        <v>46099</v>
      </c>
      <c r="D1146" s="299" t="s">
        <v>296</v>
      </c>
      <c r="E1146" s="331">
        <v>40.22</v>
      </c>
      <c r="F1146" s="331"/>
      <c r="G1146" s="333">
        <f t="shared" si="29"/>
        <v>4694.0999999999858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8</v>
      </c>
      <c r="C1147" s="298">
        <v>46099</v>
      </c>
      <c r="D1147" s="299" t="s">
        <v>295</v>
      </c>
      <c r="E1147" s="331">
        <v>3.49</v>
      </c>
      <c r="F1147" s="331"/>
      <c r="G1147" s="333">
        <f t="shared" si="29"/>
        <v>4734.3199999999861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294</v>
      </c>
      <c r="B1148" s="330">
        <v>22</v>
      </c>
      <c r="C1148" s="298">
        <v>46099</v>
      </c>
      <c r="D1148" s="299" t="s">
        <v>401</v>
      </c>
      <c r="E1148" s="331">
        <v>13.84</v>
      </c>
      <c r="F1148" s="331"/>
      <c r="G1148" s="333">
        <f t="shared" si="29"/>
        <v>4737.8099999999858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294</v>
      </c>
      <c r="B1149" s="330">
        <v>17</v>
      </c>
      <c r="C1149" s="298">
        <v>46098</v>
      </c>
      <c r="D1149" s="299" t="s">
        <v>188</v>
      </c>
      <c r="E1149" s="331">
        <v>42.65</v>
      </c>
      <c r="F1149" s="331"/>
      <c r="G1149" s="333">
        <f t="shared" si="29"/>
        <v>4751.649999999986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294</v>
      </c>
      <c r="B1150" s="330">
        <v>23</v>
      </c>
      <c r="C1150" s="298">
        <v>46098</v>
      </c>
      <c r="D1150" s="299" t="s">
        <v>402</v>
      </c>
      <c r="E1150" s="331">
        <v>529.46</v>
      </c>
      <c r="F1150" s="331"/>
      <c r="G1150" s="333">
        <f t="shared" si="29"/>
        <v>4794.2999999999856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294</v>
      </c>
      <c r="B1151" s="330">
        <v>43</v>
      </c>
      <c r="C1151" s="298">
        <v>46098</v>
      </c>
      <c r="D1151" s="299" t="s">
        <v>333</v>
      </c>
      <c r="E1151" s="331">
        <v>22.35</v>
      </c>
      <c r="F1151" s="331"/>
      <c r="G1151" s="333">
        <f t="shared" si="29"/>
        <v>5323.7599999999857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294</v>
      </c>
      <c r="B1152" s="330">
        <v>42</v>
      </c>
      <c r="C1152" s="298">
        <v>46098</v>
      </c>
      <c r="D1152" s="299" t="s">
        <v>333</v>
      </c>
      <c r="E1152" s="331">
        <v>37.25</v>
      </c>
      <c r="F1152" s="331"/>
      <c r="G1152" s="333">
        <f t="shared" si="29"/>
        <v>5346.109999999986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8</v>
      </c>
      <c r="C1153" s="298">
        <v>46098</v>
      </c>
      <c r="D1153" s="299" t="s">
        <v>319</v>
      </c>
      <c r="E1153" s="331">
        <v>3.99</v>
      </c>
      <c r="F1153" s="331"/>
      <c r="G1153" s="333">
        <f t="shared" si="29"/>
        <v>5383.359999999986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8</v>
      </c>
      <c r="C1154" s="298">
        <v>46098</v>
      </c>
      <c r="D1154" s="299" t="s">
        <v>319</v>
      </c>
      <c r="E1154" s="331">
        <v>24.47</v>
      </c>
      <c r="F1154" s="331"/>
      <c r="G1154" s="333">
        <f t="shared" si="29"/>
        <v>5387.3499999999858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294</v>
      </c>
      <c r="B1155" s="330">
        <v>21</v>
      </c>
      <c r="C1155" s="298">
        <v>46098</v>
      </c>
      <c r="D1155" s="299" t="s">
        <v>194</v>
      </c>
      <c r="E1155" s="331">
        <v>75.599999999999994</v>
      </c>
      <c r="F1155" s="331"/>
      <c r="G1155" s="333">
        <f t="shared" si="29"/>
        <v>5411.8199999999861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5</v>
      </c>
      <c r="C1156" s="298">
        <v>46097</v>
      </c>
      <c r="D1156" s="299" t="s">
        <v>340</v>
      </c>
      <c r="E1156" s="331">
        <v>21.3</v>
      </c>
      <c r="F1156" s="331"/>
      <c r="G1156" s="333">
        <f t="shared" si="29"/>
        <v>5487.4199999999864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294</v>
      </c>
      <c r="B1157" s="330">
        <v>11</v>
      </c>
      <c r="C1157" s="298">
        <v>46097</v>
      </c>
      <c r="D1157" s="299" t="s">
        <v>178</v>
      </c>
      <c r="E1157" s="331">
        <v>267.91000000000003</v>
      </c>
      <c r="F1157" s="331"/>
      <c r="G1157" s="333">
        <f t="shared" si="29"/>
        <v>5508.7199999999866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287</v>
      </c>
      <c r="B1158" s="330" t="s">
        <v>287</v>
      </c>
      <c r="C1158" s="298">
        <v>46097</v>
      </c>
      <c r="D1158" s="299" t="s">
        <v>403</v>
      </c>
      <c r="E1158" s="331"/>
      <c r="F1158" s="331">
        <v>80</v>
      </c>
      <c r="G1158" s="333">
        <f t="shared" si="29"/>
        <v>5776.6299999999865</v>
      </c>
      <c r="H1158" s="334" t="s">
        <v>298</v>
      </c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287</v>
      </c>
      <c r="B1159" s="330" t="s">
        <v>287</v>
      </c>
      <c r="C1159" s="298">
        <v>46097</v>
      </c>
      <c r="D1159" s="299" t="s">
        <v>302</v>
      </c>
      <c r="E1159" s="331">
        <v>80</v>
      </c>
      <c r="F1159" s="331"/>
      <c r="G1159" s="333">
        <f t="shared" si="29"/>
        <v>5696.6299999999865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4</v>
      </c>
      <c r="C1160" s="298">
        <v>46097</v>
      </c>
      <c r="D1160" s="299" t="s">
        <v>310</v>
      </c>
      <c r="E1160" s="331">
        <v>42.47</v>
      </c>
      <c r="F1160" s="331"/>
      <c r="G1160" s="333">
        <f t="shared" si="29"/>
        <v>5776.6299999999865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2</v>
      </c>
      <c r="C1161" s="298">
        <v>46097</v>
      </c>
      <c r="D1161" s="299" t="s">
        <v>296</v>
      </c>
      <c r="E1161" s="331">
        <v>11.18</v>
      </c>
      <c r="F1161" s="331"/>
      <c r="G1161" s="333">
        <f t="shared" si="29"/>
        <v>5819.0999999999867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2</v>
      </c>
      <c r="C1162" s="298">
        <v>46096</v>
      </c>
      <c r="D1162" s="299" t="s">
        <v>404</v>
      </c>
      <c r="E1162" s="331">
        <v>38.67</v>
      </c>
      <c r="F1162" s="331"/>
      <c r="G1162" s="333">
        <f t="shared" si="29"/>
        <v>5830.279999999987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3</v>
      </c>
      <c r="C1163" s="298">
        <v>46096</v>
      </c>
      <c r="D1163" s="299" t="s">
        <v>348</v>
      </c>
      <c r="E1163" s="331">
        <v>7.11</v>
      </c>
      <c r="F1163" s="331"/>
      <c r="G1163" s="333">
        <f t="shared" si="29"/>
        <v>5868.9499999999871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1</v>
      </c>
      <c r="C1164" s="298">
        <v>46096</v>
      </c>
      <c r="D1164" s="299" t="s">
        <v>304</v>
      </c>
      <c r="E1164" s="331">
        <v>126.64</v>
      </c>
      <c r="F1164" s="331"/>
      <c r="G1164" s="333">
        <f t="shared" si="29"/>
        <v>5876.0599999999868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1</v>
      </c>
      <c r="C1165" s="298">
        <v>46096</v>
      </c>
      <c r="D1165" s="299" t="s">
        <v>311</v>
      </c>
      <c r="E1165" s="331">
        <v>125.2</v>
      </c>
      <c r="F1165" s="331"/>
      <c r="G1165" s="333">
        <f t="shared" si="29"/>
        <v>6002.6999999999871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1</v>
      </c>
      <c r="C1166" s="298">
        <v>46096</v>
      </c>
      <c r="D1166" s="299" t="s">
        <v>306</v>
      </c>
      <c r="E1166" s="331">
        <v>37.159999999999997</v>
      </c>
      <c r="F1166" s="331"/>
      <c r="G1166" s="333">
        <f t="shared" si="29"/>
        <v>6127.8999999999869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294</v>
      </c>
      <c r="B1167" s="330">
        <v>16</v>
      </c>
      <c r="C1167" s="298">
        <v>46096</v>
      </c>
      <c r="D1167" s="299" t="s">
        <v>405</v>
      </c>
      <c r="E1167" s="331">
        <v>713.06</v>
      </c>
      <c r="F1167" s="331"/>
      <c r="G1167" s="333">
        <f t="shared" si="29"/>
        <v>6165.0599999999868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5</v>
      </c>
      <c r="C1168" s="298">
        <v>46095</v>
      </c>
      <c r="D1168" s="299" t="s">
        <v>406</v>
      </c>
      <c r="E1168" s="331">
        <v>24</v>
      </c>
      <c r="F1168" s="331"/>
      <c r="G1168" s="333">
        <f t="shared" si="29"/>
        <v>6878.1199999999862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289</v>
      </c>
      <c r="B1169" s="330">
        <v>3</v>
      </c>
      <c r="C1169" s="298">
        <v>46095</v>
      </c>
      <c r="D1169" s="299" t="s">
        <v>348</v>
      </c>
      <c r="E1169" s="331">
        <v>14.58</v>
      </c>
      <c r="F1169" s="331"/>
      <c r="G1169" s="333">
        <f t="shared" si="29"/>
        <v>6902.1199999999862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291</v>
      </c>
      <c r="B1170" s="330">
        <v>41</v>
      </c>
      <c r="C1170" s="298">
        <v>46094</v>
      </c>
      <c r="D1170" s="299" t="s">
        <v>407</v>
      </c>
      <c r="E1170" s="331"/>
      <c r="F1170" s="331">
        <v>300</v>
      </c>
      <c r="G1170" s="333">
        <f t="shared" si="29"/>
        <v>6916.6999999999862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1</v>
      </c>
      <c r="C1171" s="298">
        <v>46094</v>
      </c>
      <c r="D1171" s="299" t="s">
        <v>311</v>
      </c>
      <c r="E1171" s="331">
        <v>17.71</v>
      </c>
      <c r="F1171" s="331"/>
      <c r="G1171" s="333">
        <f t="shared" si="29"/>
        <v>6616.6999999999862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4</v>
      </c>
      <c r="C1172" s="298">
        <v>46094</v>
      </c>
      <c r="D1172" s="299" t="s">
        <v>296</v>
      </c>
      <c r="E1172" s="331">
        <v>31.56</v>
      </c>
      <c r="F1172" s="331"/>
      <c r="G1172" s="333">
        <f t="shared" si="29"/>
        <v>6634.4099999999862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2</v>
      </c>
      <c r="C1173" s="298">
        <v>46094</v>
      </c>
      <c r="D1173" s="299" t="s">
        <v>296</v>
      </c>
      <c r="E1173" s="331">
        <v>34.79</v>
      </c>
      <c r="F1173" s="331"/>
      <c r="G1173" s="333">
        <f t="shared" si="29"/>
        <v>6665.9699999999866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2</v>
      </c>
      <c r="C1174" s="298">
        <v>46094</v>
      </c>
      <c r="D1174" s="299" t="s">
        <v>408</v>
      </c>
      <c r="E1174" s="331">
        <v>23.9</v>
      </c>
      <c r="F1174" s="331"/>
      <c r="G1174" s="333">
        <f t="shared" si="29"/>
        <v>6700.7599999999866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3</v>
      </c>
      <c r="C1175" s="298">
        <v>46094</v>
      </c>
      <c r="D1175" s="299" t="s">
        <v>348</v>
      </c>
      <c r="E1175" s="331">
        <v>7.26</v>
      </c>
      <c r="F1175" s="331"/>
      <c r="G1175" s="333">
        <f t="shared" si="29"/>
        <v>6724.6599999999862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5</v>
      </c>
      <c r="C1176" s="298">
        <v>46094</v>
      </c>
      <c r="D1176" s="299" t="s">
        <v>354</v>
      </c>
      <c r="E1176" s="331">
        <v>85</v>
      </c>
      <c r="F1176" s="331"/>
      <c r="G1176" s="333">
        <f t="shared" si="29"/>
        <v>6731.9199999999864</v>
      </c>
      <c r="H1176" s="334" t="s">
        <v>298</v>
      </c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8</v>
      </c>
      <c r="C1177" s="298">
        <v>46093</v>
      </c>
      <c r="D1177" s="299" t="s">
        <v>409</v>
      </c>
      <c r="E1177" s="331">
        <v>51.22</v>
      </c>
      <c r="F1177" s="331"/>
      <c r="G1177" s="333">
        <f t="shared" si="29"/>
        <v>6816.9199999999864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2</v>
      </c>
      <c r="C1178" s="298">
        <v>46093</v>
      </c>
      <c r="D1178" s="299" t="s">
        <v>410</v>
      </c>
      <c r="E1178" s="331">
        <v>57.43</v>
      </c>
      <c r="F1178" s="331"/>
      <c r="G1178" s="333">
        <f t="shared" si="29"/>
        <v>6868.1399999999867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289</v>
      </c>
      <c r="B1179" s="330">
        <v>2</v>
      </c>
      <c r="C1179" s="298">
        <v>46093</v>
      </c>
      <c r="D1179" s="299" t="s">
        <v>358</v>
      </c>
      <c r="E1179" s="331">
        <v>17.45</v>
      </c>
      <c r="F1179" s="331"/>
      <c r="G1179" s="333">
        <f t="shared" si="29"/>
        <v>6925.569999999987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8</v>
      </c>
      <c r="C1180" s="298">
        <v>46093</v>
      </c>
      <c r="D1180" s="299" t="s">
        <v>319</v>
      </c>
      <c r="E1180" s="331">
        <v>7.92</v>
      </c>
      <c r="F1180" s="331"/>
      <c r="G1180" s="333">
        <f t="shared" si="29"/>
        <v>6943.0199999999868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291</v>
      </c>
      <c r="B1181" s="330">
        <v>38</v>
      </c>
      <c r="C1181" s="298">
        <v>46093</v>
      </c>
      <c r="D1181" s="299" t="s">
        <v>293</v>
      </c>
      <c r="E1181" s="331"/>
      <c r="F1181" s="331">
        <v>4726.92</v>
      </c>
      <c r="G1181" s="333">
        <f t="shared" si="29"/>
        <v>6950.9399999999869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2</v>
      </c>
      <c r="C1182" s="298">
        <v>46093</v>
      </c>
      <c r="D1182" s="299" t="s">
        <v>386</v>
      </c>
      <c r="E1182" s="331">
        <v>15</v>
      </c>
      <c r="F1182" s="331"/>
      <c r="G1182" s="333">
        <f t="shared" si="29"/>
        <v>2224.0199999999868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6</v>
      </c>
      <c r="C1183" s="298">
        <v>46093</v>
      </c>
      <c r="D1183" s="299" t="s">
        <v>411</v>
      </c>
      <c r="E1183" s="331">
        <v>12</v>
      </c>
      <c r="F1183" s="331"/>
      <c r="G1183" s="333">
        <f t="shared" si="29"/>
        <v>2239.0199999999868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294</v>
      </c>
      <c r="B1184" s="330">
        <v>19</v>
      </c>
      <c r="C1184" s="298">
        <v>46093</v>
      </c>
      <c r="D1184" s="299" t="s">
        <v>191</v>
      </c>
      <c r="E1184" s="331">
        <v>200</v>
      </c>
      <c r="F1184" s="331"/>
      <c r="G1184" s="333">
        <f t="shared" si="29"/>
        <v>2251.0199999999868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6</v>
      </c>
      <c r="C1185" s="298">
        <v>46092</v>
      </c>
      <c r="D1185" s="299" t="s">
        <v>412</v>
      </c>
      <c r="E1185" s="331">
        <v>-10.050000000000001</v>
      </c>
      <c r="F1185" s="331"/>
      <c r="G1185" s="333">
        <f t="shared" si="29"/>
        <v>2451.0199999999868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6</v>
      </c>
      <c r="C1186" s="298">
        <v>46092</v>
      </c>
      <c r="D1186" s="299" t="s">
        <v>413</v>
      </c>
      <c r="E1186" s="331">
        <v>25</v>
      </c>
      <c r="F1186" s="331"/>
      <c r="G1186" s="333">
        <f t="shared" si="29"/>
        <v>2440.9699999999866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2</v>
      </c>
      <c r="C1187" s="298">
        <v>46092</v>
      </c>
      <c r="D1187" s="299" t="s">
        <v>301</v>
      </c>
      <c r="E1187" s="331">
        <v>-9</v>
      </c>
      <c r="F1187" s="331"/>
      <c r="G1187" s="333">
        <f t="shared" si="29"/>
        <v>2465.9699999999866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291</v>
      </c>
      <c r="B1188" s="330">
        <v>41</v>
      </c>
      <c r="C1188" s="298">
        <v>46092</v>
      </c>
      <c r="D1188" s="299" t="s">
        <v>407</v>
      </c>
      <c r="E1188" s="331"/>
      <c r="F1188" s="331">
        <v>500</v>
      </c>
      <c r="G1188" s="333">
        <f t="shared" si="29"/>
        <v>2456.9699999999866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289</v>
      </c>
      <c r="B1189" s="330">
        <v>2</v>
      </c>
      <c r="C1189" s="298">
        <v>46092</v>
      </c>
      <c r="D1189" s="299" t="s">
        <v>296</v>
      </c>
      <c r="E1189" s="331">
        <v>16.170000000000002</v>
      </c>
      <c r="F1189" s="331"/>
      <c r="G1189" s="333">
        <f t="shared" si="29"/>
        <v>1956.9699999999864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294</v>
      </c>
      <c r="B1190" s="330">
        <v>22</v>
      </c>
      <c r="C1190" s="298">
        <v>46092</v>
      </c>
      <c r="D1190" s="299" t="s">
        <v>352</v>
      </c>
      <c r="E1190" s="331">
        <v>19.16</v>
      </c>
      <c r="F1190" s="331"/>
      <c r="G1190" s="333">
        <f t="shared" si="29"/>
        <v>1973.1399999999865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335</v>
      </c>
      <c r="B1191" s="330" t="s">
        <v>335</v>
      </c>
      <c r="C1191" s="298">
        <v>46091</v>
      </c>
      <c r="D1191" s="299" t="s">
        <v>447</v>
      </c>
      <c r="E1191" s="331">
        <v>47.28</v>
      </c>
      <c r="F1191" s="331"/>
      <c r="G1191" s="333">
        <f t="shared" si="29"/>
        <v>1992.2999999999865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294</v>
      </c>
      <c r="B1192" s="330">
        <v>13</v>
      </c>
      <c r="C1192" s="298">
        <v>46091</v>
      </c>
      <c r="D1192" s="299" t="s">
        <v>182</v>
      </c>
      <c r="E1192" s="331">
        <v>134.93</v>
      </c>
      <c r="F1192" s="331"/>
      <c r="G1192" s="333">
        <f t="shared" si="29"/>
        <v>2039.5799999999865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8</v>
      </c>
      <c r="C1193" s="298">
        <v>46091</v>
      </c>
      <c r="D1193" s="299" t="s">
        <v>295</v>
      </c>
      <c r="E1193" s="331">
        <v>7.44</v>
      </c>
      <c r="F1193" s="331"/>
      <c r="G1193" s="333">
        <f t="shared" si="29"/>
        <v>2174.5099999999866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4</v>
      </c>
      <c r="C1194" s="298">
        <v>46091</v>
      </c>
      <c r="D1194" s="299" t="s">
        <v>295</v>
      </c>
      <c r="E1194" s="331">
        <v>29.53</v>
      </c>
      <c r="F1194" s="331"/>
      <c r="G1194" s="333">
        <f t="shared" si="29"/>
        <v>2181.9499999999866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4</v>
      </c>
      <c r="C1195" s="298">
        <v>46091</v>
      </c>
      <c r="D1195" s="299" t="s">
        <v>310</v>
      </c>
      <c r="E1195" s="331">
        <v>34.119999999999997</v>
      </c>
      <c r="F1195" s="331"/>
      <c r="G1195" s="333">
        <f t="shared" si="29"/>
        <v>2211.4799999999868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2</v>
      </c>
      <c r="C1196" s="298">
        <v>46091</v>
      </c>
      <c r="D1196" s="299" t="s">
        <v>414</v>
      </c>
      <c r="E1196" s="331">
        <v>18.57</v>
      </c>
      <c r="F1196" s="331"/>
      <c r="G1196" s="333">
        <f t="shared" si="29"/>
        <v>2245.5999999999867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294</v>
      </c>
      <c r="B1197" s="330">
        <v>16</v>
      </c>
      <c r="C1197" s="298">
        <v>46091</v>
      </c>
      <c r="D1197" s="299" t="s">
        <v>415</v>
      </c>
      <c r="E1197" s="331">
        <v>107</v>
      </c>
      <c r="F1197" s="331"/>
      <c r="G1197" s="333">
        <f t="shared" si="29"/>
        <v>2264.1699999999869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294</v>
      </c>
      <c r="B1198" s="330">
        <v>18</v>
      </c>
      <c r="C1198" s="298">
        <v>46090</v>
      </c>
      <c r="D1198" s="299" t="s">
        <v>361</v>
      </c>
      <c r="E1198" s="331">
        <v>400</v>
      </c>
      <c r="F1198" s="331"/>
      <c r="G1198" s="333">
        <f t="shared" si="29"/>
        <v>2371.1699999999869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4</v>
      </c>
      <c r="C1199" s="298">
        <v>46090</v>
      </c>
      <c r="D1199" s="299" t="s">
        <v>296</v>
      </c>
      <c r="E1199" s="331">
        <v>24.69</v>
      </c>
      <c r="F1199" s="331"/>
      <c r="G1199" s="333">
        <f t="shared" si="29"/>
        <v>2771.1699999999869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3</v>
      </c>
      <c r="C1200" s="298">
        <v>46090</v>
      </c>
      <c r="D1200" s="299" t="s">
        <v>416</v>
      </c>
      <c r="E1200" s="331">
        <v>4.59</v>
      </c>
      <c r="F1200" s="331"/>
      <c r="G1200" s="333">
        <f t="shared" si="29"/>
        <v>2795.8599999999869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294</v>
      </c>
      <c r="B1201" s="330">
        <v>9</v>
      </c>
      <c r="C1201" s="298">
        <v>46090</v>
      </c>
      <c r="D1201" s="299" t="s">
        <v>58</v>
      </c>
      <c r="E1201" s="331">
        <v>1281.53</v>
      </c>
      <c r="F1201" s="331"/>
      <c r="G1201" s="333">
        <f t="shared" si="29"/>
        <v>2800.4499999999871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289</v>
      </c>
      <c r="B1202" s="330">
        <v>7</v>
      </c>
      <c r="C1202" s="298">
        <v>46090</v>
      </c>
      <c r="D1202" s="299" t="s">
        <v>338</v>
      </c>
      <c r="E1202" s="331">
        <v>40.61</v>
      </c>
      <c r="F1202" s="331"/>
      <c r="G1202" s="333">
        <f t="shared" si="29"/>
        <v>4081.9799999999873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287</v>
      </c>
      <c r="B1203" s="330" t="s">
        <v>287</v>
      </c>
      <c r="C1203" s="298">
        <v>46090</v>
      </c>
      <c r="D1203" s="299" t="s">
        <v>417</v>
      </c>
      <c r="E1203" s="331">
        <v>380</v>
      </c>
      <c r="F1203" s="331">
        <v>380</v>
      </c>
      <c r="G1203" s="333">
        <f t="shared" si="29"/>
        <v>4122.5899999999874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2</v>
      </c>
      <c r="C1204" s="298">
        <v>46090</v>
      </c>
      <c r="D1204" s="299" t="s">
        <v>418</v>
      </c>
      <c r="E1204" s="331">
        <v>15</v>
      </c>
      <c r="F1204" s="331"/>
      <c r="G1204" s="333">
        <f t="shared" si="29"/>
        <v>4122.5899999999874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289</v>
      </c>
      <c r="B1205" s="330">
        <v>2</v>
      </c>
      <c r="C1205" s="298">
        <v>46090</v>
      </c>
      <c r="D1205" s="299" t="s">
        <v>386</v>
      </c>
      <c r="E1205" s="331">
        <v>15</v>
      </c>
      <c r="F1205" s="331"/>
      <c r="G1205" s="333">
        <f t="shared" si="29"/>
        <v>4137.5899999999874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6</v>
      </c>
      <c r="C1206" s="298">
        <v>46090</v>
      </c>
      <c r="D1206" s="299" t="s">
        <v>300</v>
      </c>
      <c r="E1206" s="331">
        <v>70.66</v>
      </c>
      <c r="F1206" s="331"/>
      <c r="G1206" s="333">
        <f t="shared" si="29"/>
        <v>4152.5899999999874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1</v>
      </c>
      <c r="C1207" s="298">
        <v>46089</v>
      </c>
      <c r="D1207" s="299" t="s">
        <v>311</v>
      </c>
      <c r="E1207" s="331">
        <v>109.77</v>
      </c>
      <c r="F1207" s="331"/>
      <c r="G1207" s="333">
        <f t="shared" si="29"/>
        <v>4223.2499999999873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6</v>
      </c>
      <c r="C1208" s="298">
        <v>46089</v>
      </c>
      <c r="D1208" s="299" t="s">
        <v>306</v>
      </c>
      <c r="E1208" s="331">
        <v>9.3800000000000008</v>
      </c>
      <c r="F1208" s="331"/>
      <c r="G1208" s="333">
        <f t="shared" si="29"/>
        <v>4333.0199999999877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3</v>
      </c>
      <c r="C1209" s="298">
        <v>46089</v>
      </c>
      <c r="D1209" s="299" t="s">
        <v>419</v>
      </c>
      <c r="E1209" s="331">
        <v>3.85</v>
      </c>
      <c r="F1209" s="331"/>
      <c r="G1209" s="333">
        <f t="shared" si="29"/>
        <v>4342.3999999999878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289</v>
      </c>
      <c r="B1210" s="330">
        <v>2</v>
      </c>
      <c r="C1210" s="298">
        <v>46089</v>
      </c>
      <c r="D1210" s="299" t="s">
        <v>404</v>
      </c>
      <c r="E1210" s="331">
        <v>88.54</v>
      </c>
      <c r="F1210" s="331"/>
      <c r="G1210" s="333">
        <f t="shared" si="29"/>
        <v>4346.2499999999882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2</v>
      </c>
      <c r="C1211" s="298">
        <v>46089</v>
      </c>
      <c r="D1211" s="299" t="s">
        <v>358</v>
      </c>
      <c r="E1211" s="331">
        <v>8.3800000000000008</v>
      </c>
      <c r="F1211" s="331"/>
      <c r="G1211" s="333">
        <f t="shared" si="29"/>
        <v>4434.7899999999881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289</v>
      </c>
      <c r="B1212" s="330">
        <v>2</v>
      </c>
      <c r="C1212" s="298">
        <v>46089</v>
      </c>
      <c r="D1212" s="299" t="s">
        <v>301</v>
      </c>
      <c r="E1212" s="331">
        <v>39.549999999999997</v>
      </c>
      <c r="F1212" s="331"/>
      <c r="G1212" s="333">
        <f t="shared" si="29"/>
        <v>4443.1699999999882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289</v>
      </c>
      <c r="B1213" s="330">
        <v>4</v>
      </c>
      <c r="C1213" s="298">
        <v>46089</v>
      </c>
      <c r="D1213" s="299" t="s">
        <v>420</v>
      </c>
      <c r="E1213" s="331">
        <v>31.68</v>
      </c>
      <c r="F1213" s="331"/>
      <c r="G1213" s="333">
        <f t="shared" si="29"/>
        <v>4482.7199999999884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8</v>
      </c>
      <c r="C1214" s="298">
        <v>46088</v>
      </c>
      <c r="D1214" s="299" t="s">
        <v>308</v>
      </c>
      <c r="E1214" s="331">
        <v>24.65</v>
      </c>
      <c r="F1214" s="331"/>
      <c r="G1214" s="333">
        <f t="shared" si="29"/>
        <v>4514.3999999999887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2</v>
      </c>
      <c r="C1215" s="298">
        <v>46088</v>
      </c>
      <c r="D1215" s="299" t="s">
        <v>346</v>
      </c>
      <c r="E1215" s="331">
        <v>11.04</v>
      </c>
      <c r="F1215" s="331"/>
      <c r="G1215" s="333">
        <f t="shared" si="29"/>
        <v>4539.0499999999884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289</v>
      </c>
      <c r="B1216" s="330">
        <v>8</v>
      </c>
      <c r="C1216" s="298">
        <v>46088</v>
      </c>
      <c r="D1216" s="299" t="s">
        <v>319</v>
      </c>
      <c r="E1216" s="331">
        <v>11.5</v>
      </c>
      <c r="F1216" s="331"/>
      <c r="G1216" s="333">
        <f t="shared" si="29"/>
        <v>4550.0899999999883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8</v>
      </c>
      <c r="C1217" s="298">
        <v>46088</v>
      </c>
      <c r="D1217" s="299" t="s">
        <v>296</v>
      </c>
      <c r="E1217" s="331">
        <v>12.44</v>
      </c>
      <c r="F1217" s="331"/>
      <c r="G1217" s="333">
        <f t="shared" si="29"/>
        <v>4561.5899999999883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4</v>
      </c>
      <c r="C1218" s="298">
        <v>46088</v>
      </c>
      <c r="D1218" s="299" t="s">
        <v>296</v>
      </c>
      <c r="E1218" s="331">
        <v>23.62</v>
      </c>
      <c r="F1218" s="331"/>
      <c r="G1218" s="333">
        <f t="shared" si="29"/>
        <v>4574.0299999999879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289</v>
      </c>
      <c r="B1219" s="330">
        <v>2</v>
      </c>
      <c r="C1219" s="298">
        <v>46088</v>
      </c>
      <c r="D1219" s="299" t="s">
        <v>301</v>
      </c>
      <c r="E1219" s="331">
        <v>36.049999999999997</v>
      </c>
      <c r="F1219" s="331"/>
      <c r="G1219" s="333">
        <f t="shared" si="29"/>
        <v>4597.6499999999878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294</v>
      </c>
      <c r="B1220" s="330">
        <v>14</v>
      </c>
      <c r="C1220" s="298">
        <v>46087</v>
      </c>
      <c r="D1220" s="299" t="s">
        <v>366</v>
      </c>
      <c r="E1220" s="331">
        <v>66.67</v>
      </c>
      <c r="F1220" s="331"/>
      <c r="G1220" s="333">
        <f t="shared" si="29"/>
        <v>4633.699999999988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2</v>
      </c>
      <c r="C1221" s="298">
        <v>46087</v>
      </c>
      <c r="D1221" s="299" t="s">
        <v>296</v>
      </c>
      <c r="E1221" s="331">
        <v>17.850000000000001</v>
      </c>
      <c r="F1221" s="331"/>
      <c r="G1221" s="333">
        <f t="shared" si="29"/>
        <v>4700.3699999999881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1</v>
      </c>
      <c r="C1222" s="298">
        <v>46087</v>
      </c>
      <c r="D1222" s="299" t="s">
        <v>304</v>
      </c>
      <c r="E1222" s="331">
        <v>112.13</v>
      </c>
      <c r="F1222" s="331"/>
      <c r="G1222" s="333">
        <f t="shared" si="29"/>
        <v>4718.2199999999884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289</v>
      </c>
      <c r="B1223" s="330">
        <v>3</v>
      </c>
      <c r="C1223" s="298">
        <v>46087</v>
      </c>
      <c r="D1223" s="299" t="s">
        <v>324</v>
      </c>
      <c r="E1223" s="331">
        <v>7.31</v>
      </c>
      <c r="F1223" s="331"/>
      <c r="G1223" s="333">
        <f t="shared" si="29"/>
        <v>4830.3499999999885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291</v>
      </c>
      <c r="B1224" s="330">
        <v>39</v>
      </c>
      <c r="C1224" s="298">
        <v>46086</v>
      </c>
      <c r="D1224" s="299" t="s">
        <v>292</v>
      </c>
      <c r="E1224" s="331"/>
      <c r="F1224" s="331">
        <v>2763.78</v>
      </c>
      <c r="G1224" s="333">
        <f t="shared" si="29"/>
        <v>4837.6599999999889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289</v>
      </c>
      <c r="B1225" s="330">
        <v>4</v>
      </c>
      <c r="C1225" s="298">
        <v>46086</v>
      </c>
      <c r="D1225" s="299" t="s">
        <v>295</v>
      </c>
      <c r="E1225" s="331">
        <v>31.52</v>
      </c>
      <c r="F1225" s="331"/>
      <c r="G1225" s="333">
        <f t="shared" si="29"/>
        <v>2073.8799999999892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289</v>
      </c>
      <c r="B1226" s="330">
        <v>2</v>
      </c>
      <c r="C1226" s="298">
        <v>46086</v>
      </c>
      <c r="D1226" s="299" t="s">
        <v>358</v>
      </c>
      <c r="E1226" s="331">
        <v>14.86</v>
      </c>
      <c r="F1226" s="331"/>
      <c r="G1226" s="333">
        <f t="shared" si="29"/>
        <v>2105.3999999999892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8</v>
      </c>
      <c r="C1227" s="298">
        <v>46086</v>
      </c>
      <c r="D1227" s="299" t="s">
        <v>409</v>
      </c>
      <c r="E1227" s="331">
        <v>44.99</v>
      </c>
      <c r="F1227" s="331"/>
      <c r="G1227" s="333">
        <f t="shared" si="29"/>
        <v>2120.2599999999893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289</v>
      </c>
      <c r="B1228" s="330">
        <v>2</v>
      </c>
      <c r="C1228" s="298">
        <v>46085</v>
      </c>
      <c r="D1228" s="299" t="s">
        <v>421</v>
      </c>
      <c r="E1228" s="331">
        <v>15</v>
      </c>
      <c r="F1228" s="331"/>
      <c r="G1228" s="333">
        <f t="shared" si="29"/>
        <v>2165.2499999999891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2</v>
      </c>
      <c r="C1229" s="298">
        <v>46085</v>
      </c>
      <c r="D1229" s="299" t="s">
        <v>296</v>
      </c>
      <c r="E1229" s="331">
        <v>10.84</v>
      </c>
      <c r="F1229" s="331"/>
      <c r="G1229" s="333">
        <f t="shared" si="29"/>
        <v>2180.2499999999891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294</v>
      </c>
      <c r="B1230" s="330">
        <v>14</v>
      </c>
      <c r="C1230" s="298">
        <v>46085</v>
      </c>
      <c r="D1230" s="299" t="s">
        <v>367</v>
      </c>
      <c r="E1230" s="331">
        <v>68.739999999999995</v>
      </c>
      <c r="F1230" s="331"/>
      <c r="G1230" s="333">
        <f t="shared" si="29"/>
        <v>2191.0899999999892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289</v>
      </c>
      <c r="B1231" s="330">
        <v>4</v>
      </c>
      <c r="C1231" s="298">
        <v>46085</v>
      </c>
      <c r="D1231" s="299" t="s">
        <v>310</v>
      </c>
      <c r="E1231" s="331">
        <v>30.67</v>
      </c>
      <c r="F1231" s="331"/>
      <c r="G1231" s="333">
        <f t="shared" si="29"/>
        <v>2259.829999999989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294</v>
      </c>
      <c r="B1232" s="330">
        <v>17</v>
      </c>
      <c r="C1232" s="298">
        <v>46085</v>
      </c>
      <c r="D1232" s="299" t="s">
        <v>370</v>
      </c>
      <c r="E1232" s="331">
        <v>99</v>
      </c>
      <c r="F1232" s="331"/>
      <c r="G1232" s="333">
        <f t="shared" si="29"/>
        <v>2290.4999999999891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294</v>
      </c>
      <c r="B1233" s="330">
        <v>21</v>
      </c>
      <c r="C1233" s="298">
        <v>46084</v>
      </c>
      <c r="D1233" s="299" t="s">
        <v>194</v>
      </c>
      <c r="E1233" s="331">
        <v>40.72</v>
      </c>
      <c r="F1233" s="331"/>
      <c r="G1233" s="333">
        <f t="shared" si="29"/>
        <v>2389.4999999999891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284</v>
      </c>
      <c r="B1234" s="330">
        <v>36</v>
      </c>
      <c r="C1234" s="298">
        <v>46084</v>
      </c>
      <c r="D1234" s="299" t="s">
        <v>374</v>
      </c>
      <c r="E1234" s="331">
        <v>50</v>
      </c>
      <c r="F1234" s="331"/>
      <c r="G1234" s="333">
        <f t="shared" si="29"/>
        <v>2430.2199999999889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2</v>
      </c>
      <c r="C1235" s="298">
        <v>46084</v>
      </c>
      <c r="D1235" s="299" t="s">
        <v>296</v>
      </c>
      <c r="E1235" s="331">
        <v>14.67</v>
      </c>
      <c r="F1235" s="331"/>
      <c r="G1235" s="333">
        <f t="shared" si="29"/>
        <v>2480.2199999999889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289</v>
      </c>
      <c r="B1236" s="330">
        <v>4</v>
      </c>
      <c r="C1236" s="298">
        <v>46084</v>
      </c>
      <c r="D1236" s="299" t="s">
        <v>296</v>
      </c>
      <c r="E1236" s="331">
        <v>27.42</v>
      </c>
      <c r="F1236" s="331"/>
      <c r="G1236" s="333">
        <f t="shared" si="29"/>
        <v>2494.889999999989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289</v>
      </c>
      <c r="B1237" s="330">
        <v>6</v>
      </c>
      <c r="C1237" s="298">
        <v>46084</v>
      </c>
      <c r="D1237" s="299" t="s">
        <v>422</v>
      </c>
      <c r="E1237" s="331">
        <v>106.27</v>
      </c>
      <c r="F1237" s="331"/>
      <c r="G1237" s="333">
        <f t="shared" si="29"/>
        <v>2522.309999999989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6</v>
      </c>
      <c r="C1238" s="298">
        <v>46084</v>
      </c>
      <c r="D1238" s="299" t="s">
        <v>422</v>
      </c>
      <c r="E1238" s="331">
        <v>-107</v>
      </c>
      <c r="F1238" s="331"/>
      <c r="G1238" s="333">
        <f t="shared" si="29"/>
        <v>2628.579999999989</v>
      </c>
      <c r="H1238" s="334" t="s">
        <v>298</v>
      </c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2</v>
      </c>
      <c r="C1239" s="298">
        <v>46083</v>
      </c>
      <c r="D1239" s="299" t="s">
        <v>301</v>
      </c>
      <c r="E1239" s="331">
        <v>20</v>
      </c>
      <c r="F1239" s="331"/>
      <c r="G1239" s="333">
        <f t="shared" si="29"/>
        <v>2521.579999999989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287</v>
      </c>
      <c r="B1240" s="330" t="s">
        <v>287</v>
      </c>
      <c r="C1240" s="298">
        <v>46083</v>
      </c>
      <c r="D1240" s="299" t="s">
        <v>288</v>
      </c>
      <c r="E1240" s="331">
        <v>185.64</v>
      </c>
      <c r="F1240" s="331">
        <v>185.64</v>
      </c>
      <c r="G1240" s="333">
        <f t="shared" si="29"/>
        <v>2541.579999999989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289</v>
      </c>
      <c r="B1241" s="330">
        <v>2</v>
      </c>
      <c r="C1241" s="298">
        <v>46083</v>
      </c>
      <c r="D1241" s="299" t="s">
        <v>424</v>
      </c>
      <c r="E1241" s="331">
        <v>70.12</v>
      </c>
      <c r="F1241" s="331"/>
      <c r="G1241" s="333">
        <f t="shared" si="29"/>
        <v>2541.579999999989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294</v>
      </c>
      <c r="B1242" s="330">
        <v>17</v>
      </c>
      <c r="C1242" s="298">
        <v>46083</v>
      </c>
      <c r="D1242" s="299" t="s">
        <v>188</v>
      </c>
      <c r="E1242" s="331">
        <v>41.44</v>
      </c>
      <c r="F1242" s="331"/>
      <c r="G1242" s="333">
        <f t="shared" si="29"/>
        <v>2611.6999999999889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289</v>
      </c>
      <c r="B1243" s="330">
        <v>8</v>
      </c>
      <c r="C1243" s="298">
        <v>46083</v>
      </c>
      <c r="D1243" s="299" t="s">
        <v>296</v>
      </c>
      <c r="E1243" s="331">
        <v>8.7200000000000006</v>
      </c>
      <c r="F1243" s="331"/>
      <c r="G1243" s="333">
        <f t="shared" si="29"/>
        <v>2653.139999999989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294</v>
      </c>
      <c r="B1244" s="330">
        <v>22</v>
      </c>
      <c r="C1244" s="298">
        <v>46082</v>
      </c>
      <c r="D1244" s="299" t="s">
        <v>375</v>
      </c>
      <c r="E1244" s="331">
        <v>6.37</v>
      </c>
      <c r="F1244" s="331"/>
      <c r="G1244" s="333">
        <f t="shared" si="29"/>
        <v>2661.8599999999888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2</v>
      </c>
      <c r="C1245" s="298">
        <v>46082</v>
      </c>
      <c r="D1245" s="299" t="s">
        <v>296</v>
      </c>
      <c r="E1245" s="331">
        <v>9.8699999999999992</v>
      </c>
      <c r="F1245" s="331"/>
      <c r="G1245" s="333">
        <f t="shared" si="29"/>
        <v>2668.2299999999886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1</v>
      </c>
      <c r="C1246" s="298">
        <v>46082</v>
      </c>
      <c r="D1246" s="299" t="s">
        <v>311</v>
      </c>
      <c r="E1246" s="331">
        <v>119.55</v>
      </c>
      <c r="F1246" s="331"/>
      <c r="G1246" s="333">
        <f t="shared" si="29"/>
        <v>2678.0999999999885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289</v>
      </c>
      <c r="B1247" s="330">
        <v>3</v>
      </c>
      <c r="C1247" s="298">
        <v>46082</v>
      </c>
      <c r="D1247" s="299" t="s">
        <v>348</v>
      </c>
      <c r="E1247" s="331">
        <v>25</v>
      </c>
      <c r="F1247" s="331"/>
      <c r="G1247" s="333">
        <f t="shared" si="29"/>
        <v>2797.6499999999887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1</v>
      </c>
      <c r="C1248" s="298">
        <v>46082</v>
      </c>
      <c r="D1248" s="299" t="s">
        <v>304</v>
      </c>
      <c r="E1248" s="331">
        <v>119.17</v>
      </c>
      <c r="F1248" s="331"/>
      <c r="G1248" s="333">
        <f t="shared" si="29"/>
        <v>2822.6499999999887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284</v>
      </c>
      <c r="B1249" s="330">
        <v>37</v>
      </c>
      <c r="C1249" s="298">
        <v>46081</v>
      </c>
      <c r="D1249" s="299" t="s">
        <v>425</v>
      </c>
      <c r="E1249" s="331">
        <v>3764.91</v>
      </c>
      <c r="F1249" s="331"/>
      <c r="G1249" s="333">
        <f t="shared" si="29"/>
        <v>2941.8199999999888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286</v>
      </c>
      <c r="B1250" s="330">
        <v>25</v>
      </c>
      <c r="C1250" s="298">
        <v>46081</v>
      </c>
      <c r="D1250" s="298" t="s">
        <v>204</v>
      </c>
      <c r="E1250" s="331">
        <v>350</v>
      </c>
      <c r="F1250" s="331"/>
      <c r="G1250" s="333">
        <f t="shared" si="29"/>
        <v>6706.7299999999886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286</v>
      </c>
      <c r="B1251" s="330">
        <v>26</v>
      </c>
      <c r="C1251" s="298">
        <v>46081</v>
      </c>
      <c r="D1251" s="298" t="s">
        <v>205</v>
      </c>
      <c r="E1251" s="331">
        <v>320</v>
      </c>
      <c r="F1251" s="331"/>
      <c r="G1251" s="333">
        <f t="shared" si="29"/>
        <v>7056.7299999999886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286</v>
      </c>
      <c r="B1252" s="330">
        <v>27</v>
      </c>
      <c r="C1252" s="298">
        <v>46081</v>
      </c>
      <c r="D1252" s="298" t="s">
        <v>206</v>
      </c>
      <c r="E1252" s="331">
        <v>25</v>
      </c>
      <c r="F1252" s="331"/>
      <c r="G1252" s="333">
        <f t="shared" si="29"/>
        <v>7376.7299999999886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286</v>
      </c>
      <c r="B1253" s="330">
        <v>28</v>
      </c>
      <c r="C1253" s="298">
        <v>46081</v>
      </c>
      <c r="D1253" s="298" t="s">
        <v>207</v>
      </c>
      <c r="E1253" s="331">
        <v>25</v>
      </c>
      <c r="F1253" s="331"/>
      <c r="G1253" s="333">
        <f t="shared" si="29"/>
        <v>7401.7299999999886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286</v>
      </c>
      <c r="B1254" s="330">
        <v>29</v>
      </c>
      <c r="C1254" s="298">
        <v>46081</v>
      </c>
      <c r="D1254" s="298" t="s">
        <v>208</v>
      </c>
      <c r="E1254" s="331">
        <v>45</v>
      </c>
      <c r="F1254" s="331"/>
      <c r="G1254" s="333">
        <f t="shared" si="29"/>
        <v>7426.7299999999886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286</v>
      </c>
      <c r="B1255" s="330">
        <v>30</v>
      </c>
      <c r="C1255" s="298">
        <v>46081</v>
      </c>
      <c r="D1255" s="298" t="s">
        <v>209</v>
      </c>
      <c r="E1255" s="331">
        <v>400</v>
      </c>
      <c r="F1255" s="331"/>
      <c r="G1255" s="333">
        <f t="shared" si="29"/>
        <v>7471.7299999999886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286</v>
      </c>
      <c r="B1256" s="330">
        <v>31</v>
      </c>
      <c r="C1256" s="298">
        <v>46081</v>
      </c>
      <c r="D1256" s="298" t="s">
        <v>210</v>
      </c>
      <c r="E1256" s="331">
        <v>375</v>
      </c>
      <c r="F1256" s="331"/>
      <c r="G1256" s="333">
        <f t="shared" si="29"/>
        <v>7871.7299999999886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286</v>
      </c>
      <c r="B1257" s="330">
        <v>32</v>
      </c>
      <c r="C1257" s="298">
        <v>46081</v>
      </c>
      <c r="D1257" s="298" t="s">
        <v>211</v>
      </c>
      <c r="E1257" s="331">
        <v>100</v>
      </c>
      <c r="F1257" s="331"/>
      <c r="G1257" s="333">
        <f t="shared" si="29"/>
        <v>8246.7299999999886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286</v>
      </c>
      <c r="B1258" s="330">
        <v>33</v>
      </c>
      <c r="C1258" s="298">
        <v>46081</v>
      </c>
      <c r="D1258" s="298" t="s">
        <v>212</v>
      </c>
      <c r="E1258" s="331">
        <v>85</v>
      </c>
      <c r="F1258" s="331"/>
      <c r="G1258" s="333">
        <f t="shared" si="29"/>
        <v>8346.7299999999886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286</v>
      </c>
      <c r="B1259" s="330">
        <v>34</v>
      </c>
      <c r="C1259" s="298">
        <v>46081</v>
      </c>
      <c r="D1259" s="298" t="s">
        <v>213</v>
      </c>
      <c r="E1259" s="331">
        <v>230</v>
      </c>
      <c r="F1259" s="331"/>
      <c r="G1259" s="333">
        <f t="shared" si="29"/>
        <v>8431.7299999999886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286</v>
      </c>
      <c r="B1260" s="330">
        <v>35</v>
      </c>
      <c r="C1260" s="298">
        <v>46081</v>
      </c>
      <c r="D1260" s="298" t="s">
        <v>214</v>
      </c>
      <c r="E1260" s="331">
        <v>45</v>
      </c>
      <c r="F1260" s="331"/>
      <c r="G1260" s="333">
        <f t="shared" si="29"/>
        <v>8661.7299999999886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294</v>
      </c>
      <c r="B1261" s="330">
        <v>42</v>
      </c>
      <c r="C1261" s="298">
        <v>46081</v>
      </c>
      <c r="D1261" s="298" t="s">
        <v>200</v>
      </c>
      <c r="E1261" s="331">
        <v>51.19</v>
      </c>
      <c r="F1261" s="331"/>
      <c r="G1261" s="333">
        <f t="shared" si="29"/>
        <v>8706.7299999999886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294</v>
      </c>
      <c r="B1262" s="330">
        <v>43</v>
      </c>
      <c r="C1262" s="298">
        <v>46081</v>
      </c>
      <c r="D1262" s="298" t="s">
        <v>201</v>
      </c>
      <c r="E1262" s="331">
        <v>37.17</v>
      </c>
      <c r="F1262" s="331"/>
      <c r="G1262" s="333">
        <f t="shared" si="29"/>
        <v>8757.9199999999892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294</v>
      </c>
      <c r="B1263" s="330">
        <v>10</v>
      </c>
      <c r="C1263" s="298">
        <v>46081</v>
      </c>
      <c r="D1263" s="298" t="s">
        <v>176</v>
      </c>
      <c r="E1263" s="331">
        <v>17.899999999999999</v>
      </c>
      <c r="F1263" s="331"/>
      <c r="G1263" s="333">
        <f t="shared" si="29"/>
        <v>8795.0899999999892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289</v>
      </c>
      <c r="B1264" s="330">
        <v>2</v>
      </c>
      <c r="C1264" s="298">
        <v>46080</v>
      </c>
      <c r="D1264" s="298" t="s">
        <v>358</v>
      </c>
      <c r="E1264" s="331">
        <v>11.17</v>
      </c>
      <c r="F1264" s="331"/>
      <c r="G1264" s="333">
        <f t="shared" si="29"/>
        <v>8812.9899999999889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289</v>
      </c>
      <c r="B1265" s="330">
        <v>2</v>
      </c>
      <c r="C1265" s="298">
        <v>46080</v>
      </c>
      <c r="D1265" s="299" t="s">
        <v>426</v>
      </c>
      <c r="E1265" s="331">
        <v>25</v>
      </c>
      <c r="F1265" s="331"/>
      <c r="G1265" s="333">
        <f t="shared" si="29"/>
        <v>8824.1599999999889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2</v>
      </c>
      <c r="C1266" s="298">
        <v>46080</v>
      </c>
      <c r="D1266" s="299" t="s">
        <v>358</v>
      </c>
      <c r="E1266" s="331">
        <v>22.84</v>
      </c>
      <c r="F1266" s="331"/>
      <c r="G1266" s="333">
        <f t="shared" si="29"/>
        <v>8849.1599999999889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289</v>
      </c>
      <c r="B1267" s="330">
        <v>6</v>
      </c>
      <c r="C1267" s="298">
        <v>46080</v>
      </c>
      <c r="D1267" s="299" t="s">
        <v>427</v>
      </c>
      <c r="E1267" s="331">
        <v>-88</v>
      </c>
      <c r="F1267" s="331"/>
      <c r="G1267" s="333">
        <f t="shared" si="29"/>
        <v>8871.9999999999891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291</v>
      </c>
      <c r="B1268" s="330">
        <v>38</v>
      </c>
      <c r="C1268" s="298">
        <v>46080</v>
      </c>
      <c r="D1268" s="299" t="s">
        <v>293</v>
      </c>
      <c r="E1268" s="331"/>
      <c r="F1268" s="331">
        <v>4278.1499999999996</v>
      </c>
      <c r="G1268" s="333">
        <f t="shared" si="29"/>
        <v>8783.9999999999891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289</v>
      </c>
      <c r="B1269" s="330">
        <v>6</v>
      </c>
      <c r="C1269" s="298">
        <v>46080</v>
      </c>
      <c r="D1269" s="299" t="s">
        <v>428</v>
      </c>
      <c r="E1269" s="331">
        <v>25.93</v>
      </c>
      <c r="F1269" s="331"/>
      <c r="G1269" s="333">
        <f t="shared" si="29"/>
        <v>4505.8499999999904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289</v>
      </c>
      <c r="B1270" s="330">
        <v>4</v>
      </c>
      <c r="C1270" s="298">
        <v>46079</v>
      </c>
      <c r="D1270" s="299" t="s">
        <v>310</v>
      </c>
      <c r="E1270" s="331">
        <v>29.84</v>
      </c>
      <c r="F1270" s="331"/>
      <c r="G1270" s="333">
        <f t="shared" si="29"/>
        <v>4531.7799999999907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289</v>
      </c>
      <c r="B1271" s="330">
        <v>5</v>
      </c>
      <c r="C1271" s="298">
        <v>46079</v>
      </c>
      <c r="D1271" s="299" t="s">
        <v>429</v>
      </c>
      <c r="E1271" s="331">
        <v>103.25</v>
      </c>
      <c r="F1271" s="331"/>
      <c r="G1271" s="333">
        <f t="shared" si="29"/>
        <v>4561.6199999999908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289</v>
      </c>
      <c r="B1272" s="330">
        <v>8</v>
      </c>
      <c r="C1272" s="298">
        <v>46079</v>
      </c>
      <c r="D1272" s="299" t="s">
        <v>357</v>
      </c>
      <c r="E1272" s="331">
        <v>26.02</v>
      </c>
      <c r="F1272" s="331"/>
      <c r="G1272" s="333">
        <f t="shared" si="29"/>
        <v>4664.8699999999908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294</v>
      </c>
      <c r="B1273" s="330">
        <v>24</v>
      </c>
      <c r="C1273" s="298">
        <v>46079</v>
      </c>
      <c r="D1273" s="299" t="s">
        <v>860</v>
      </c>
      <c r="E1273" s="331">
        <v>84.83</v>
      </c>
      <c r="F1273" s="331"/>
      <c r="G1273" s="333">
        <f t="shared" si="29"/>
        <v>4690.8899999999912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2</v>
      </c>
      <c r="C1274" s="298">
        <v>46079</v>
      </c>
      <c r="D1274" s="299" t="s">
        <v>296</v>
      </c>
      <c r="E1274" s="331">
        <v>17.87</v>
      </c>
      <c r="F1274" s="331"/>
      <c r="G1274" s="333">
        <f t="shared" si="29"/>
        <v>4775.7199999999912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289</v>
      </c>
      <c r="B1275" s="330">
        <v>5</v>
      </c>
      <c r="C1275" s="298">
        <v>46079</v>
      </c>
      <c r="D1275" s="299" t="s">
        <v>430</v>
      </c>
      <c r="E1275" s="331">
        <v>123.64</v>
      </c>
      <c r="F1275" s="331"/>
      <c r="G1275" s="333">
        <f t="shared" si="29"/>
        <v>4793.5899999999911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289</v>
      </c>
      <c r="B1276" s="330">
        <v>8</v>
      </c>
      <c r="C1276" s="298">
        <v>46078</v>
      </c>
      <c r="D1276" s="299" t="s">
        <v>319</v>
      </c>
      <c r="E1276" s="331">
        <v>18.5</v>
      </c>
      <c r="F1276" s="331"/>
      <c r="G1276" s="333">
        <f t="shared" si="29"/>
        <v>4917.2299999999914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289</v>
      </c>
      <c r="B1277" s="330">
        <v>4</v>
      </c>
      <c r="C1277" s="298">
        <v>46078</v>
      </c>
      <c r="D1277" s="299" t="s">
        <v>296</v>
      </c>
      <c r="E1277" s="331">
        <v>50.96</v>
      </c>
      <c r="F1277" s="331"/>
      <c r="G1277" s="333">
        <f t="shared" si="29"/>
        <v>4935.7299999999914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289</v>
      </c>
      <c r="B1278" s="330">
        <v>8</v>
      </c>
      <c r="C1278" s="298">
        <v>46078</v>
      </c>
      <c r="D1278" s="299" t="s">
        <v>296</v>
      </c>
      <c r="E1278" s="331">
        <v>11.28</v>
      </c>
      <c r="F1278" s="331"/>
      <c r="G1278" s="333">
        <f t="shared" si="29"/>
        <v>4986.6899999999914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294</v>
      </c>
      <c r="B1279" s="330">
        <v>12</v>
      </c>
      <c r="C1279" s="298">
        <v>46078</v>
      </c>
      <c r="D1279" s="299" t="s">
        <v>314</v>
      </c>
      <c r="E1279" s="331">
        <v>204.47</v>
      </c>
      <c r="F1279" s="331"/>
      <c r="G1279" s="333">
        <f t="shared" si="29"/>
        <v>4997.9699999999912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289</v>
      </c>
      <c r="B1280" s="330">
        <v>8</v>
      </c>
      <c r="C1280" s="298">
        <v>46078</v>
      </c>
      <c r="D1280" s="299" t="s">
        <v>308</v>
      </c>
      <c r="E1280" s="331">
        <v>47.99</v>
      </c>
      <c r="F1280" s="331"/>
      <c r="G1280" s="333">
        <f t="shared" si="29"/>
        <v>5202.4399999999914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289</v>
      </c>
      <c r="B1281" s="330">
        <v>1</v>
      </c>
      <c r="C1281" s="298">
        <v>46078</v>
      </c>
      <c r="D1281" s="299" t="s">
        <v>304</v>
      </c>
      <c r="E1281" s="331">
        <v>19.09</v>
      </c>
      <c r="F1281" s="331"/>
      <c r="G1281" s="333">
        <f t="shared" si="29"/>
        <v>5250.4299999999912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294</v>
      </c>
      <c r="B1282" s="330">
        <v>23</v>
      </c>
      <c r="C1282" s="298">
        <v>46076</v>
      </c>
      <c r="D1282" s="299" t="s">
        <v>67</v>
      </c>
      <c r="E1282" s="331">
        <v>650.88</v>
      </c>
      <c r="F1282" s="331"/>
      <c r="G1282" s="333">
        <f t="shared" si="29"/>
        <v>5269.5199999999913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289</v>
      </c>
      <c r="B1283" s="330">
        <v>6</v>
      </c>
      <c r="C1283" s="298">
        <v>46076</v>
      </c>
      <c r="D1283" s="299" t="s">
        <v>351</v>
      </c>
      <c r="E1283" s="331">
        <v>35</v>
      </c>
      <c r="F1283" s="331"/>
      <c r="G1283" s="333">
        <f t="shared" si="29"/>
        <v>5920.3999999999915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289</v>
      </c>
      <c r="B1284" s="330">
        <v>1</v>
      </c>
      <c r="C1284" s="298">
        <v>46076</v>
      </c>
      <c r="D1284" s="299" t="s">
        <v>306</v>
      </c>
      <c r="E1284" s="331">
        <v>128.97999999999999</v>
      </c>
      <c r="F1284" s="331"/>
      <c r="G1284" s="333">
        <f t="shared" si="29"/>
        <v>5955.3999999999915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289</v>
      </c>
      <c r="B1285" s="330">
        <v>1</v>
      </c>
      <c r="C1285" s="298">
        <v>46076</v>
      </c>
      <c r="D1285" s="299" t="s">
        <v>320</v>
      </c>
      <c r="E1285" s="331">
        <v>52.55</v>
      </c>
      <c r="F1285" s="331"/>
      <c r="G1285" s="333">
        <f t="shared" si="29"/>
        <v>6084.379999999991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289</v>
      </c>
      <c r="B1286" s="330">
        <v>3</v>
      </c>
      <c r="C1286" s="298">
        <v>46075</v>
      </c>
      <c r="D1286" s="299" t="s">
        <v>348</v>
      </c>
      <c r="E1286" s="331">
        <v>13.76</v>
      </c>
      <c r="F1286" s="331"/>
      <c r="G1286" s="333">
        <f t="shared" si="29"/>
        <v>6136.9299999999912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289</v>
      </c>
      <c r="B1287" s="330">
        <v>1</v>
      </c>
      <c r="C1287" s="298">
        <v>46075</v>
      </c>
      <c r="D1287" s="299" t="s">
        <v>311</v>
      </c>
      <c r="E1287" s="331">
        <v>187.64</v>
      </c>
      <c r="F1287" s="331"/>
      <c r="G1287" s="333">
        <f t="shared" si="29"/>
        <v>6150.6899999999914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289</v>
      </c>
      <c r="B1288" s="330">
        <v>1</v>
      </c>
      <c r="C1288" s="298">
        <v>46074</v>
      </c>
      <c r="D1288" s="299" t="s">
        <v>393</v>
      </c>
      <c r="E1288" s="331">
        <v>75.78</v>
      </c>
      <c r="F1288" s="331"/>
      <c r="G1288" s="333">
        <f t="shared" si="29"/>
        <v>6338.3299999999917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289</v>
      </c>
      <c r="B1289" s="330">
        <v>2</v>
      </c>
      <c r="C1289" s="298">
        <v>46074</v>
      </c>
      <c r="D1289" s="299" t="s">
        <v>392</v>
      </c>
      <c r="E1289" s="331">
        <v>27.41</v>
      </c>
      <c r="F1289" s="331"/>
      <c r="G1289" s="333">
        <f t="shared" si="29"/>
        <v>6414.1099999999915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289</v>
      </c>
      <c r="B1290" s="330">
        <v>4</v>
      </c>
      <c r="C1290" s="298">
        <v>46074</v>
      </c>
      <c r="D1290" s="299" t="s">
        <v>431</v>
      </c>
      <c r="E1290" s="331">
        <v>32.049999999999997</v>
      </c>
      <c r="F1290" s="331"/>
      <c r="G1290" s="333">
        <f t="shared" si="29"/>
        <v>6441.5199999999913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289</v>
      </c>
      <c r="B1291" s="330">
        <v>2</v>
      </c>
      <c r="C1291" s="298">
        <v>46074</v>
      </c>
      <c r="D1291" s="299" t="s">
        <v>358</v>
      </c>
      <c r="E1291" s="331">
        <v>9.4700000000000006</v>
      </c>
      <c r="F1291" s="331"/>
      <c r="G1291" s="333">
        <f t="shared" si="29"/>
        <v>6473.5699999999915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289</v>
      </c>
      <c r="B1292" s="330">
        <v>2</v>
      </c>
      <c r="C1292" s="298">
        <v>46073</v>
      </c>
      <c r="D1292" s="299" t="s">
        <v>296</v>
      </c>
      <c r="E1292" s="331">
        <v>14.47</v>
      </c>
      <c r="F1292" s="331"/>
      <c r="G1292" s="333">
        <f t="shared" si="29"/>
        <v>6483.0399999999918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289</v>
      </c>
      <c r="B1293" s="330">
        <v>3</v>
      </c>
      <c r="C1293" s="298">
        <v>46073</v>
      </c>
      <c r="D1293" s="299" t="s">
        <v>355</v>
      </c>
      <c r="E1293" s="331">
        <v>11.97</v>
      </c>
      <c r="F1293" s="331"/>
      <c r="G1293" s="333">
        <f t="shared" si="29"/>
        <v>6497.509999999992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289</v>
      </c>
      <c r="B1294" s="330">
        <v>4</v>
      </c>
      <c r="C1294" s="298">
        <v>46073</v>
      </c>
      <c r="D1294" s="299" t="s">
        <v>355</v>
      </c>
      <c r="E1294" s="331">
        <v>59.88</v>
      </c>
      <c r="F1294" s="331"/>
      <c r="G1294" s="333">
        <f t="shared" si="29"/>
        <v>6509.4799999999923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289</v>
      </c>
      <c r="B1295" s="330">
        <v>2</v>
      </c>
      <c r="C1295" s="298">
        <v>46073</v>
      </c>
      <c r="D1295" s="299" t="s">
        <v>418</v>
      </c>
      <c r="E1295" s="331">
        <v>19.57</v>
      </c>
      <c r="F1295" s="331"/>
      <c r="G1295" s="333">
        <f t="shared" si="29"/>
        <v>6569.3599999999924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294</v>
      </c>
      <c r="B1296" s="330">
        <v>22</v>
      </c>
      <c r="C1296" s="298">
        <v>46073</v>
      </c>
      <c r="D1296" s="299" t="s">
        <v>323</v>
      </c>
      <c r="E1296" s="331">
        <v>20.22</v>
      </c>
      <c r="F1296" s="331"/>
      <c r="G1296" s="333">
        <f t="shared" si="29"/>
        <v>6588.9299999999921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289</v>
      </c>
      <c r="B1297" s="330">
        <v>2</v>
      </c>
      <c r="C1297" s="298">
        <v>46073</v>
      </c>
      <c r="D1297" s="299" t="s">
        <v>358</v>
      </c>
      <c r="E1297" s="331">
        <v>5.3</v>
      </c>
      <c r="F1297" s="331"/>
      <c r="G1297" s="333">
        <f t="shared" si="29"/>
        <v>6609.1499999999924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289</v>
      </c>
      <c r="B1298" s="330">
        <v>3</v>
      </c>
      <c r="C1298" s="298">
        <v>46073</v>
      </c>
      <c r="D1298" s="299" t="s">
        <v>324</v>
      </c>
      <c r="E1298" s="331">
        <v>8.1300000000000008</v>
      </c>
      <c r="F1298" s="331"/>
      <c r="G1298" s="333">
        <f t="shared" si="29"/>
        <v>6614.4499999999925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289</v>
      </c>
      <c r="B1299" s="330">
        <v>4</v>
      </c>
      <c r="C1299" s="298">
        <v>46073</v>
      </c>
      <c r="D1299" s="299" t="s">
        <v>310</v>
      </c>
      <c r="E1299" s="331">
        <v>32.43</v>
      </c>
      <c r="F1299" s="331"/>
      <c r="G1299" s="333">
        <f t="shared" si="29"/>
        <v>6622.5799999999927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289</v>
      </c>
      <c r="B1300" s="330">
        <v>8</v>
      </c>
      <c r="C1300" s="298">
        <v>46073</v>
      </c>
      <c r="D1300" s="299" t="s">
        <v>432</v>
      </c>
      <c r="E1300" s="331">
        <v>98.65</v>
      </c>
      <c r="F1300" s="331"/>
      <c r="G1300" s="333">
        <f t="shared" si="29"/>
        <v>6655.0099999999929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289</v>
      </c>
      <c r="B1301" s="330">
        <v>6</v>
      </c>
      <c r="C1301" s="298">
        <v>46072</v>
      </c>
      <c r="D1301" s="299" t="s">
        <v>300</v>
      </c>
      <c r="E1301" s="331">
        <v>30.87</v>
      </c>
      <c r="F1301" s="331"/>
      <c r="G1301" s="333">
        <f t="shared" si="29"/>
        <v>6753.6599999999926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289</v>
      </c>
      <c r="B1302" s="330">
        <v>6</v>
      </c>
      <c r="C1302" s="298">
        <v>46072</v>
      </c>
      <c r="D1302" s="299" t="s">
        <v>300</v>
      </c>
      <c r="E1302" s="331">
        <v>15.96</v>
      </c>
      <c r="F1302" s="331"/>
      <c r="G1302" s="333">
        <f t="shared" si="29"/>
        <v>6784.5299999999925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289</v>
      </c>
      <c r="B1303" s="330">
        <v>2</v>
      </c>
      <c r="C1303" s="298">
        <v>46072</v>
      </c>
      <c r="D1303" s="299" t="s">
        <v>296</v>
      </c>
      <c r="E1303" s="331">
        <v>17.36</v>
      </c>
      <c r="F1303" s="331"/>
      <c r="G1303" s="333">
        <f t="shared" si="29"/>
        <v>6800.4899999999925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294</v>
      </c>
      <c r="B1304" s="330">
        <v>22</v>
      </c>
      <c r="C1304" s="298">
        <v>46072</v>
      </c>
      <c r="D1304" s="299" t="s">
        <v>328</v>
      </c>
      <c r="E1304" s="331">
        <v>7.46</v>
      </c>
      <c r="F1304" s="331"/>
      <c r="G1304" s="333">
        <f t="shared" si="29"/>
        <v>6817.8499999999922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291</v>
      </c>
      <c r="B1305" s="330">
        <v>39</v>
      </c>
      <c r="C1305" s="298">
        <v>46072</v>
      </c>
      <c r="D1305" s="299" t="s">
        <v>292</v>
      </c>
      <c r="E1305" s="331"/>
      <c r="F1305" s="331">
        <v>2763.77</v>
      </c>
      <c r="G1305" s="333">
        <f t="shared" si="29"/>
        <v>6825.3099999999922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335</v>
      </c>
      <c r="B1306" s="330" t="s">
        <v>335</v>
      </c>
      <c r="C1306" s="298">
        <v>46071</v>
      </c>
      <c r="D1306" s="299" t="s">
        <v>336</v>
      </c>
      <c r="E1306" s="331">
        <v>182.55</v>
      </c>
      <c r="F1306" s="331"/>
      <c r="G1306" s="333">
        <f t="shared" si="29"/>
        <v>4061.5399999999927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294</v>
      </c>
      <c r="B1307" s="330">
        <v>15</v>
      </c>
      <c r="C1307" s="298">
        <v>46071</v>
      </c>
      <c r="D1307" s="299" t="s">
        <v>185</v>
      </c>
      <c r="E1307" s="331">
        <v>188.16</v>
      </c>
      <c r="F1307" s="331"/>
      <c r="G1307" s="333">
        <f t="shared" si="29"/>
        <v>4244.0899999999929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291</v>
      </c>
      <c r="B1308" s="330">
        <v>40</v>
      </c>
      <c r="C1308" s="298">
        <v>46071</v>
      </c>
      <c r="D1308" s="299" t="s">
        <v>316</v>
      </c>
      <c r="E1308" s="331"/>
      <c r="F1308" s="331">
        <v>1281.58</v>
      </c>
      <c r="G1308" s="333">
        <f t="shared" si="29"/>
        <v>4432.2499999999927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289</v>
      </c>
      <c r="B1309" s="330">
        <v>6</v>
      </c>
      <c r="C1309" s="298">
        <v>46071</v>
      </c>
      <c r="D1309" s="299" t="s">
        <v>433</v>
      </c>
      <c r="E1309" s="331">
        <v>-146</v>
      </c>
      <c r="F1309" s="331"/>
      <c r="G1309" s="333">
        <f t="shared" si="29"/>
        <v>3150.6699999999933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289</v>
      </c>
      <c r="B1310" s="330">
        <v>2</v>
      </c>
      <c r="C1310" s="298">
        <v>46071</v>
      </c>
      <c r="D1310" s="299" t="s">
        <v>434</v>
      </c>
      <c r="E1310" s="331">
        <v>-13</v>
      </c>
      <c r="F1310" s="331"/>
      <c r="G1310" s="333">
        <f t="shared" si="29"/>
        <v>3004.6699999999933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335</v>
      </c>
      <c r="B1311" s="330" t="s">
        <v>335</v>
      </c>
      <c r="C1311" s="298">
        <v>46071</v>
      </c>
      <c r="D1311" s="299" t="s">
        <v>460</v>
      </c>
      <c r="E1311" s="331"/>
      <c r="F1311" s="331">
        <v>191</v>
      </c>
      <c r="G1311" s="333">
        <f t="shared" si="29"/>
        <v>2991.6699999999933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289</v>
      </c>
      <c r="B1312" s="330">
        <v>6</v>
      </c>
      <c r="C1312" s="298">
        <v>46071</v>
      </c>
      <c r="D1312" s="299" t="s">
        <v>300</v>
      </c>
      <c r="E1312" s="331">
        <v>43.63</v>
      </c>
      <c r="F1312" s="331"/>
      <c r="G1312" s="333">
        <f t="shared" si="29"/>
        <v>2800.6699999999933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289</v>
      </c>
      <c r="B1313" s="330">
        <v>6</v>
      </c>
      <c r="C1313" s="298">
        <v>46071</v>
      </c>
      <c r="D1313" s="299" t="s">
        <v>300</v>
      </c>
      <c r="E1313" s="331">
        <v>10.64</v>
      </c>
      <c r="F1313" s="331"/>
      <c r="G1313" s="333">
        <f t="shared" si="29"/>
        <v>2844.2999999999934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289</v>
      </c>
      <c r="B1314" s="330">
        <v>8</v>
      </c>
      <c r="C1314" s="298">
        <v>46071</v>
      </c>
      <c r="D1314" s="299" t="s">
        <v>296</v>
      </c>
      <c r="E1314" s="331">
        <v>14.87</v>
      </c>
      <c r="F1314" s="331"/>
      <c r="G1314" s="333">
        <f t="shared" si="29"/>
        <v>2854.9399999999932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289</v>
      </c>
      <c r="B1315" s="330">
        <v>2</v>
      </c>
      <c r="C1315" s="298">
        <v>46071</v>
      </c>
      <c r="D1315" s="299" t="s">
        <v>295</v>
      </c>
      <c r="E1315" s="331">
        <v>12.99</v>
      </c>
      <c r="F1315" s="331"/>
      <c r="G1315" s="333">
        <f t="shared" si="29"/>
        <v>2869.8099999999931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289</v>
      </c>
      <c r="B1316" s="330">
        <v>4</v>
      </c>
      <c r="C1316" s="298">
        <v>46071</v>
      </c>
      <c r="D1316" s="299" t="s">
        <v>295</v>
      </c>
      <c r="E1316" s="331">
        <v>29.47</v>
      </c>
      <c r="F1316" s="331"/>
      <c r="G1316" s="333">
        <f t="shared" si="29"/>
        <v>2882.7999999999929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294</v>
      </c>
      <c r="B1317" s="330">
        <v>22</v>
      </c>
      <c r="C1317" s="298">
        <v>46071</v>
      </c>
      <c r="D1317" s="299" t="s">
        <v>401</v>
      </c>
      <c r="E1317" s="331">
        <v>13.84</v>
      </c>
      <c r="F1317" s="331"/>
      <c r="G1317" s="333">
        <f t="shared" si="29"/>
        <v>2912.2699999999927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289</v>
      </c>
      <c r="B1318" s="330">
        <v>2</v>
      </c>
      <c r="C1318" s="298">
        <v>46071</v>
      </c>
      <c r="D1318" s="299" t="s">
        <v>435</v>
      </c>
      <c r="E1318" s="331">
        <v>64.569999999999993</v>
      </c>
      <c r="F1318" s="331"/>
      <c r="G1318" s="333">
        <f t="shared" si="29"/>
        <v>2926.1099999999929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294</v>
      </c>
      <c r="B1319" s="330">
        <v>21</v>
      </c>
      <c r="C1319" s="298">
        <v>46070</v>
      </c>
      <c r="D1319" s="299" t="s">
        <v>194</v>
      </c>
      <c r="E1319" s="331">
        <v>81</v>
      </c>
      <c r="F1319" s="331"/>
      <c r="G1319" s="333">
        <f t="shared" si="29"/>
        <v>2990.679999999993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289</v>
      </c>
      <c r="B1320" s="330">
        <v>2</v>
      </c>
      <c r="C1320" s="298">
        <v>46070</v>
      </c>
      <c r="D1320" s="299" t="s">
        <v>384</v>
      </c>
      <c r="E1320" s="331">
        <v>81.41</v>
      </c>
      <c r="F1320" s="331"/>
      <c r="G1320" s="333">
        <f t="shared" si="29"/>
        <v>3071.679999999993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289</v>
      </c>
      <c r="B1321" s="330">
        <v>6</v>
      </c>
      <c r="C1321" s="298">
        <v>46070</v>
      </c>
      <c r="D1321" s="299" t="s">
        <v>300</v>
      </c>
      <c r="E1321" s="331">
        <v>113.74</v>
      </c>
      <c r="F1321" s="331"/>
      <c r="G1321" s="333">
        <f t="shared" si="29"/>
        <v>3153.0899999999929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294</v>
      </c>
      <c r="B1322" s="330">
        <v>43</v>
      </c>
      <c r="C1322" s="298">
        <v>46070</v>
      </c>
      <c r="D1322" s="299" t="s">
        <v>333</v>
      </c>
      <c r="E1322" s="331">
        <v>29.8</v>
      </c>
      <c r="F1322" s="331"/>
      <c r="G1322" s="333">
        <f t="shared" si="29"/>
        <v>3266.8299999999927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294</v>
      </c>
      <c r="B1323" s="330">
        <v>42</v>
      </c>
      <c r="C1323" s="298">
        <v>46070</v>
      </c>
      <c r="D1323" s="299" t="s">
        <v>333</v>
      </c>
      <c r="E1323" s="331">
        <v>37.25</v>
      </c>
      <c r="F1323" s="331"/>
      <c r="G1323" s="333">
        <f t="shared" si="29"/>
        <v>3296.6299999999928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289</v>
      </c>
      <c r="B1324" s="330">
        <v>2</v>
      </c>
      <c r="C1324" s="298">
        <v>46070</v>
      </c>
      <c r="D1324" s="299" t="s">
        <v>424</v>
      </c>
      <c r="E1324" s="331">
        <v>7.97</v>
      </c>
      <c r="F1324" s="331"/>
      <c r="G1324" s="333">
        <f t="shared" si="29"/>
        <v>3333.8799999999928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294</v>
      </c>
      <c r="B1325" s="330">
        <v>17</v>
      </c>
      <c r="C1325" s="298">
        <v>46070</v>
      </c>
      <c r="D1325" s="299" t="s">
        <v>188</v>
      </c>
      <c r="E1325" s="331">
        <v>42.65</v>
      </c>
      <c r="F1325" s="331"/>
      <c r="G1325" s="333">
        <f t="shared" si="29"/>
        <v>3341.8499999999926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289</v>
      </c>
      <c r="B1326" s="330">
        <v>6</v>
      </c>
      <c r="C1326" s="298">
        <v>46070</v>
      </c>
      <c r="D1326" s="299" t="s">
        <v>436</v>
      </c>
      <c r="E1326" s="331">
        <v>40</v>
      </c>
      <c r="F1326" s="331"/>
      <c r="G1326" s="333">
        <f t="shared" si="29"/>
        <v>3384.4999999999927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294</v>
      </c>
      <c r="B1327" s="330">
        <v>11</v>
      </c>
      <c r="C1327" s="298">
        <v>46070</v>
      </c>
      <c r="D1327" s="299" t="s">
        <v>178</v>
      </c>
      <c r="E1327" s="331">
        <v>480.91</v>
      </c>
      <c r="F1327" s="331"/>
      <c r="G1327" s="333">
        <f t="shared" si="29"/>
        <v>3424.4999999999927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294</v>
      </c>
      <c r="B1328" s="330">
        <v>23</v>
      </c>
      <c r="C1328" s="298">
        <v>46070</v>
      </c>
      <c r="D1328" s="299" t="s">
        <v>63</v>
      </c>
      <c r="E1328" s="331">
        <v>529.46</v>
      </c>
      <c r="F1328" s="331"/>
      <c r="G1328" s="333">
        <f t="shared" si="29"/>
        <v>3905.4099999999926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289</v>
      </c>
      <c r="B1329" s="330">
        <v>2</v>
      </c>
      <c r="C1329" s="298">
        <v>46069</v>
      </c>
      <c r="D1329" s="299" t="s">
        <v>324</v>
      </c>
      <c r="E1329" s="331">
        <v>16.079999999999998</v>
      </c>
      <c r="F1329" s="331"/>
      <c r="G1329" s="333">
        <f t="shared" si="29"/>
        <v>4434.8699999999926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289</v>
      </c>
      <c r="B1330" s="330">
        <v>6</v>
      </c>
      <c r="C1330" s="298">
        <v>46069</v>
      </c>
      <c r="D1330" s="299" t="s">
        <v>300</v>
      </c>
      <c r="E1330" s="331">
        <v>21.17</v>
      </c>
      <c r="F1330" s="331"/>
      <c r="G1330" s="333">
        <f t="shared" si="29"/>
        <v>4450.9499999999925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289</v>
      </c>
      <c r="B1331" s="330">
        <v>6</v>
      </c>
      <c r="C1331" s="298">
        <v>46069</v>
      </c>
      <c r="D1331" s="299" t="s">
        <v>300</v>
      </c>
      <c r="E1331" s="331">
        <v>17.03</v>
      </c>
      <c r="F1331" s="331"/>
      <c r="G1331" s="333">
        <f t="shared" si="29"/>
        <v>4472.1199999999926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289</v>
      </c>
      <c r="B1332" s="330">
        <v>2</v>
      </c>
      <c r="C1332" s="298">
        <v>46069</v>
      </c>
      <c r="D1332" s="299" t="s">
        <v>296</v>
      </c>
      <c r="E1332" s="331">
        <v>18.309999999999999</v>
      </c>
      <c r="F1332" s="331"/>
      <c r="G1332" s="333">
        <f t="shared" si="29"/>
        <v>4489.1499999999924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289</v>
      </c>
      <c r="B1333" s="330">
        <v>2</v>
      </c>
      <c r="C1333" s="298">
        <v>46069</v>
      </c>
      <c r="D1333" s="299" t="s">
        <v>301</v>
      </c>
      <c r="E1333" s="331">
        <v>19.3</v>
      </c>
      <c r="F1333" s="331"/>
      <c r="G1333" s="333">
        <f t="shared" si="29"/>
        <v>4507.4599999999928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289</v>
      </c>
      <c r="B1334" s="330">
        <v>6</v>
      </c>
      <c r="C1334" s="298">
        <v>46069</v>
      </c>
      <c r="D1334" s="299" t="s">
        <v>397</v>
      </c>
      <c r="E1334" s="331">
        <v>24.67</v>
      </c>
      <c r="F1334" s="331"/>
      <c r="G1334" s="333">
        <f t="shared" si="29"/>
        <v>4526.7599999999929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287</v>
      </c>
      <c r="B1335" s="330" t="s">
        <v>287</v>
      </c>
      <c r="C1335" s="298">
        <v>46069</v>
      </c>
      <c r="D1335" s="299" t="s">
        <v>397</v>
      </c>
      <c r="E1335" s="331">
        <v>152.41999999999999</v>
      </c>
      <c r="F1335" s="331">
        <v>152.41999999999999</v>
      </c>
      <c r="G1335" s="333">
        <f t="shared" si="29"/>
        <v>4551.429999999993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289</v>
      </c>
      <c r="B1336" s="330">
        <v>6</v>
      </c>
      <c r="C1336" s="298">
        <v>46068</v>
      </c>
      <c r="D1336" s="299" t="s">
        <v>437</v>
      </c>
      <c r="E1336" s="331">
        <v>233.83</v>
      </c>
      <c r="F1336" s="331"/>
      <c r="G1336" s="333">
        <f t="shared" si="29"/>
        <v>4551.429999999993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289</v>
      </c>
      <c r="B1337" s="330">
        <v>2</v>
      </c>
      <c r="C1337" s="298">
        <v>46068</v>
      </c>
      <c r="D1337" s="299" t="s">
        <v>326</v>
      </c>
      <c r="E1337" s="331">
        <v>50.87</v>
      </c>
      <c r="F1337" s="331"/>
      <c r="G1337" s="333">
        <f t="shared" si="29"/>
        <v>4785.2599999999929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289</v>
      </c>
      <c r="B1338" s="330">
        <v>2</v>
      </c>
      <c r="C1338" s="298">
        <v>46068</v>
      </c>
      <c r="D1338" s="299" t="s">
        <v>438</v>
      </c>
      <c r="E1338" s="331">
        <v>16</v>
      </c>
      <c r="F1338" s="331"/>
      <c r="G1338" s="333">
        <f t="shared" si="29"/>
        <v>4836.1299999999928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289</v>
      </c>
      <c r="B1339" s="330">
        <v>2</v>
      </c>
      <c r="C1339" s="298">
        <v>46068</v>
      </c>
      <c r="D1339" s="299" t="s">
        <v>353</v>
      </c>
      <c r="E1339" s="331">
        <v>30</v>
      </c>
      <c r="F1339" s="331"/>
      <c r="G1339" s="333">
        <f t="shared" si="29"/>
        <v>4852.1299999999928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289</v>
      </c>
      <c r="B1340" s="330">
        <v>6</v>
      </c>
      <c r="C1340" s="298">
        <v>46068</v>
      </c>
      <c r="D1340" s="299" t="s">
        <v>306</v>
      </c>
      <c r="E1340" s="331">
        <v>76</v>
      </c>
      <c r="F1340" s="331"/>
      <c r="G1340" s="333">
        <f t="shared" si="29"/>
        <v>4882.1299999999928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289</v>
      </c>
      <c r="B1341" s="330">
        <v>3</v>
      </c>
      <c r="C1341" s="298">
        <v>46068</v>
      </c>
      <c r="D1341" s="299" t="s">
        <v>348</v>
      </c>
      <c r="E1341" s="331">
        <v>3.59</v>
      </c>
      <c r="F1341" s="331"/>
      <c r="G1341" s="333">
        <f t="shared" si="29"/>
        <v>4958.1299999999928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289</v>
      </c>
      <c r="B1342" s="330">
        <v>6</v>
      </c>
      <c r="C1342" s="298">
        <v>46068</v>
      </c>
      <c r="D1342" s="299" t="s">
        <v>439</v>
      </c>
      <c r="E1342" s="331">
        <v>70</v>
      </c>
      <c r="F1342" s="331"/>
      <c r="G1342" s="333">
        <f t="shared" si="29"/>
        <v>4961.719999999993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289</v>
      </c>
      <c r="B1343" s="330">
        <v>8</v>
      </c>
      <c r="C1343" s="298">
        <v>46068</v>
      </c>
      <c r="D1343" s="299" t="s">
        <v>440</v>
      </c>
      <c r="E1343" s="331">
        <v>175</v>
      </c>
      <c r="F1343" s="331"/>
      <c r="G1343" s="333">
        <f t="shared" si="29"/>
        <v>5031.719999999993</v>
      </c>
      <c r="H1343" s="334" t="s">
        <v>298</v>
      </c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289</v>
      </c>
      <c r="B1344" s="330">
        <v>8</v>
      </c>
      <c r="C1344" s="298">
        <v>46067</v>
      </c>
      <c r="D1344" s="299" t="s">
        <v>319</v>
      </c>
      <c r="E1344" s="331">
        <v>13.09</v>
      </c>
      <c r="F1344" s="331"/>
      <c r="G1344" s="333">
        <f t="shared" si="29"/>
        <v>5206.719999999993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289</v>
      </c>
      <c r="B1345" s="330">
        <v>3</v>
      </c>
      <c r="C1345" s="298">
        <v>46067</v>
      </c>
      <c r="D1345" s="299" t="s">
        <v>296</v>
      </c>
      <c r="E1345" s="331">
        <v>7.56</v>
      </c>
      <c r="F1345" s="331"/>
      <c r="G1345" s="333">
        <f t="shared" si="29"/>
        <v>5219.8099999999931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289</v>
      </c>
      <c r="B1346" s="330">
        <v>4</v>
      </c>
      <c r="C1346" s="298">
        <v>46067</v>
      </c>
      <c r="D1346" s="299" t="s">
        <v>296</v>
      </c>
      <c r="E1346" s="331">
        <v>32.409999999999997</v>
      </c>
      <c r="F1346" s="331"/>
      <c r="G1346" s="333">
        <f t="shared" si="29"/>
        <v>5227.3699999999935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289</v>
      </c>
      <c r="B1347" s="330">
        <v>5</v>
      </c>
      <c r="C1347" s="298">
        <v>46067</v>
      </c>
      <c r="D1347" s="299" t="s">
        <v>441</v>
      </c>
      <c r="E1347" s="331">
        <v>400</v>
      </c>
      <c r="F1347" s="331"/>
      <c r="G1347" s="333">
        <f t="shared" si="29"/>
        <v>5259.7799999999934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289</v>
      </c>
      <c r="B1348" s="330">
        <v>8</v>
      </c>
      <c r="C1348" s="298">
        <v>46066</v>
      </c>
      <c r="D1348" s="299" t="s">
        <v>319</v>
      </c>
      <c r="E1348" s="331">
        <v>41.51</v>
      </c>
      <c r="F1348" s="331"/>
      <c r="G1348" s="333">
        <f t="shared" si="29"/>
        <v>5659.7799999999934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289</v>
      </c>
      <c r="B1349" s="330">
        <v>4</v>
      </c>
      <c r="C1349" s="298">
        <v>46066</v>
      </c>
      <c r="D1349" s="299" t="s">
        <v>296</v>
      </c>
      <c r="E1349" s="331">
        <v>21.55</v>
      </c>
      <c r="F1349" s="331"/>
      <c r="G1349" s="333">
        <f t="shared" si="29"/>
        <v>5701.2899999999936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289</v>
      </c>
      <c r="B1350" s="330">
        <v>2</v>
      </c>
      <c r="C1350" s="298">
        <v>46066</v>
      </c>
      <c r="D1350" s="299" t="s">
        <v>358</v>
      </c>
      <c r="E1350" s="331">
        <v>12.45</v>
      </c>
      <c r="F1350" s="331"/>
      <c r="G1350" s="333">
        <f t="shared" si="29"/>
        <v>5722.8399999999938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287</v>
      </c>
      <c r="B1351" s="330" t="s">
        <v>287</v>
      </c>
      <c r="C1351" s="298">
        <v>46066</v>
      </c>
      <c r="D1351" s="299" t="s">
        <v>397</v>
      </c>
      <c r="E1351" s="331">
        <v>91.38</v>
      </c>
      <c r="F1351" s="331">
        <v>91.38</v>
      </c>
      <c r="G1351" s="333">
        <f t="shared" si="29"/>
        <v>5735.2899999999936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289</v>
      </c>
      <c r="B1352" s="330">
        <v>1</v>
      </c>
      <c r="C1352" s="298">
        <v>46066</v>
      </c>
      <c r="D1352" s="299" t="s">
        <v>311</v>
      </c>
      <c r="E1352" s="331">
        <v>16.48</v>
      </c>
      <c r="F1352" s="331"/>
      <c r="G1352" s="333">
        <f t="shared" si="29"/>
        <v>5735.2899999999936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289</v>
      </c>
      <c r="B1353" s="330">
        <v>1</v>
      </c>
      <c r="C1353" s="298">
        <v>46066</v>
      </c>
      <c r="D1353" s="299" t="s">
        <v>428</v>
      </c>
      <c r="E1353" s="331">
        <v>12.76</v>
      </c>
      <c r="F1353" s="331"/>
      <c r="G1353" s="333">
        <f t="shared" si="29"/>
        <v>5751.7699999999932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289</v>
      </c>
      <c r="B1354" s="330">
        <v>4</v>
      </c>
      <c r="C1354" s="298">
        <v>46066</v>
      </c>
      <c r="D1354" s="299" t="s">
        <v>329</v>
      </c>
      <c r="E1354" s="331">
        <v>37.9</v>
      </c>
      <c r="F1354" s="331"/>
      <c r="G1354" s="333">
        <f t="shared" si="29"/>
        <v>5764.5299999999934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291</v>
      </c>
      <c r="B1355" s="330">
        <v>40</v>
      </c>
      <c r="C1355" s="298">
        <v>46066</v>
      </c>
      <c r="D1355" s="299" t="s">
        <v>316</v>
      </c>
      <c r="E1355" s="331"/>
      <c r="F1355" s="331">
        <v>427.18</v>
      </c>
      <c r="G1355" s="333">
        <f t="shared" si="29"/>
        <v>5802.429999999993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291</v>
      </c>
      <c r="B1356" s="330">
        <v>38</v>
      </c>
      <c r="C1356" s="298">
        <v>46066</v>
      </c>
      <c r="D1356" s="299" t="s">
        <v>293</v>
      </c>
      <c r="E1356" s="331"/>
      <c r="F1356" s="331">
        <v>4278.16</v>
      </c>
      <c r="G1356" s="333">
        <f t="shared" si="29"/>
        <v>5375.2499999999927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289</v>
      </c>
      <c r="B1357" s="330">
        <v>8</v>
      </c>
      <c r="C1357" s="298">
        <v>46065</v>
      </c>
      <c r="D1357" s="299" t="s">
        <v>357</v>
      </c>
      <c r="E1357" s="331">
        <v>111.36</v>
      </c>
      <c r="F1357" s="331"/>
      <c r="G1357" s="333">
        <f t="shared" si="29"/>
        <v>1097.0899999999931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289</v>
      </c>
      <c r="B1358" s="330">
        <v>6</v>
      </c>
      <c r="C1358" s="298">
        <v>46065</v>
      </c>
      <c r="D1358" s="299" t="s">
        <v>442</v>
      </c>
      <c r="E1358" s="331">
        <v>16</v>
      </c>
      <c r="F1358" s="331"/>
      <c r="G1358" s="333">
        <f t="shared" si="29"/>
        <v>1208.449999999993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289</v>
      </c>
      <c r="B1359" s="330">
        <v>6</v>
      </c>
      <c r="C1359" s="298">
        <v>46065</v>
      </c>
      <c r="D1359" s="299" t="s">
        <v>300</v>
      </c>
      <c r="E1359" s="331">
        <v>29.81</v>
      </c>
      <c r="F1359" s="331"/>
      <c r="G1359" s="333">
        <f t="shared" si="29"/>
        <v>1224.449999999993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294</v>
      </c>
      <c r="B1360" s="330">
        <v>19</v>
      </c>
      <c r="C1360" s="298">
        <v>46065</v>
      </c>
      <c r="D1360" s="299" t="s">
        <v>191</v>
      </c>
      <c r="E1360" s="331">
        <v>200</v>
      </c>
      <c r="F1360" s="331"/>
      <c r="G1360" s="333">
        <f t="shared" si="29"/>
        <v>1254.2599999999929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289</v>
      </c>
      <c r="B1361" s="330">
        <v>2</v>
      </c>
      <c r="C1361" s="298">
        <v>46065</v>
      </c>
      <c r="D1361" s="299" t="s">
        <v>296</v>
      </c>
      <c r="E1361" s="331">
        <v>7.56</v>
      </c>
      <c r="F1361" s="331"/>
      <c r="G1361" s="333">
        <f t="shared" si="29"/>
        <v>1454.2599999999929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289</v>
      </c>
      <c r="B1362" s="330">
        <v>4</v>
      </c>
      <c r="C1362" s="298">
        <v>46065</v>
      </c>
      <c r="D1362" s="299" t="s">
        <v>296</v>
      </c>
      <c r="E1362" s="331">
        <v>65.78</v>
      </c>
      <c r="F1362" s="331"/>
      <c r="G1362" s="333">
        <f t="shared" si="29"/>
        <v>1461.8199999999929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3">
      <c r="A1363" s="329" t="s">
        <v>289</v>
      </c>
      <c r="B1363" s="330">
        <v>3</v>
      </c>
      <c r="C1363" s="298">
        <v>46065</v>
      </c>
      <c r="D1363" s="299" t="s">
        <v>296</v>
      </c>
      <c r="E1363" s="331">
        <v>3.93</v>
      </c>
      <c r="F1363" s="331"/>
      <c r="G1363" s="333">
        <f t="shared" si="29"/>
        <v>1527.5999999999929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3">
      <c r="A1364" s="329" t="s">
        <v>289</v>
      </c>
      <c r="B1364" s="330">
        <v>7</v>
      </c>
      <c r="C1364" s="298">
        <v>46065</v>
      </c>
      <c r="D1364" s="299" t="s">
        <v>443</v>
      </c>
      <c r="E1364" s="331">
        <v>564.83000000000004</v>
      </c>
      <c r="F1364" s="331"/>
      <c r="G1364" s="333">
        <f t="shared" si="29"/>
        <v>1531.5299999999929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3">
      <c r="A1365" s="329" t="s">
        <v>289</v>
      </c>
      <c r="B1365" s="330">
        <v>7</v>
      </c>
      <c r="C1365" s="298">
        <v>46065</v>
      </c>
      <c r="D1365" s="299" t="s">
        <v>444</v>
      </c>
      <c r="E1365" s="331">
        <v>70.180000000000007</v>
      </c>
      <c r="F1365" s="331"/>
      <c r="G1365" s="333">
        <f t="shared" si="29"/>
        <v>2096.3599999999929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3">
      <c r="A1366" s="329" t="s">
        <v>289</v>
      </c>
      <c r="B1366" s="330">
        <v>6</v>
      </c>
      <c r="C1366" s="298">
        <v>46065</v>
      </c>
      <c r="D1366" s="299" t="s">
        <v>445</v>
      </c>
      <c r="E1366" s="331">
        <v>2.66</v>
      </c>
      <c r="F1366" s="331"/>
      <c r="G1366" s="333">
        <f t="shared" si="29"/>
        <v>2166.5399999999927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3">
      <c r="A1367" s="329" t="s">
        <v>289</v>
      </c>
      <c r="B1367" s="330">
        <v>5</v>
      </c>
      <c r="C1367" s="298">
        <v>46064</v>
      </c>
      <c r="D1367" s="299" t="s">
        <v>429</v>
      </c>
      <c r="E1367" s="331">
        <v>103.25</v>
      </c>
      <c r="F1367" s="331"/>
      <c r="G1367" s="333">
        <f t="shared" si="29"/>
        <v>2169.1999999999925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3">
      <c r="A1368" s="329" t="s">
        <v>289</v>
      </c>
      <c r="B1368" s="330">
        <v>4</v>
      </c>
      <c r="C1368" s="298">
        <v>46064</v>
      </c>
      <c r="D1368" s="299" t="s">
        <v>363</v>
      </c>
      <c r="E1368" s="331">
        <v>30.39</v>
      </c>
      <c r="F1368" s="331"/>
      <c r="G1368" s="333">
        <f t="shared" si="29"/>
        <v>2272.4499999999925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3">
      <c r="A1369" s="329" t="s">
        <v>289</v>
      </c>
      <c r="B1369" s="330">
        <v>2</v>
      </c>
      <c r="C1369" s="298">
        <v>46064</v>
      </c>
      <c r="D1369" s="299" t="s">
        <v>296</v>
      </c>
      <c r="E1369" s="331">
        <v>9.92</v>
      </c>
      <c r="F1369" s="331"/>
      <c r="G1369" s="333">
        <f t="shared" si="29"/>
        <v>2302.8399999999924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3">
      <c r="A1370" s="329" t="s">
        <v>289</v>
      </c>
      <c r="B1370" s="330">
        <v>3</v>
      </c>
      <c r="C1370" s="298">
        <v>46064</v>
      </c>
      <c r="D1370" s="299" t="s">
        <v>295</v>
      </c>
      <c r="E1370" s="331">
        <v>3.49</v>
      </c>
      <c r="F1370" s="331"/>
      <c r="G1370" s="333">
        <f t="shared" si="29"/>
        <v>2312.7599999999925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3">
      <c r="A1371" s="329" t="s">
        <v>294</v>
      </c>
      <c r="B1371" s="330">
        <v>22</v>
      </c>
      <c r="C1371" s="298">
        <v>46064</v>
      </c>
      <c r="D1371" s="299" t="s">
        <v>352</v>
      </c>
      <c r="E1371" s="331">
        <v>19.16</v>
      </c>
      <c r="F1371" s="331"/>
      <c r="G1371" s="333">
        <f t="shared" si="29"/>
        <v>2316.2499999999923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3">
      <c r="A1372" s="329" t="s">
        <v>289</v>
      </c>
      <c r="B1372" s="330">
        <v>6</v>
      </c>
      <c r="C1372" s="298">
        <v>46063</v>
      </c>
      <c r="D1372" s="299" t="s">
        <v>412</v>
      </c>
      <c r="E1372" s="331">
        <v>-8</v>
      </c>
      <c r="F1372" s="331"/>
      <c r="G1372" s="333">
        <f t="shared" si="29"/>
        <v>2335.4099999999921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3">
      <c r="A1373" s="329" t="s">
        <v>289</v>
      </c>
      <c r="B1373" s="330">
        <v>6</v>
      </c>
      <c r="C1373" s="298">
        <v>46063</v>
      </c>
      <c r="D1373" s="299" t="s">
        <v>446</v>
      </c>
      <c r="E1373" s="331">
        <v>-0.04</v>
      </c>
      <c r="F1373" s="331"/>
      <c r="G1373" s="333">
        <f t="shared" si="29"/>
        <v>2327.4099999999921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3">
      <c r="A1374" s="329" t="s">
        <v>335</v>
      </c>
      <c r="B1374" s="330" t="s">
        <v>335</v>
      </c>
      <c r="C1374" s="298">
        <v>46063</v>
      </c>
      <c r="D1374" s="299" t="s">
        <v>447</v>
      </c>
      <c r="E1374" s="331">
        <v>65.78</v>
      </c>
      <c r="F1374" s="331"/>
      <c r="G1374" s="333">
        <f t="shared" si="29"/>
        <v>2327.3699999999922</v>
      </c>
      <c r="H1374" s="334"/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3">
      <c r="A1375" s="329" t="s">
        <v>294</v>
      </c>
      <c r="B1375" s="330">
        <v>13</v>
      </c>
      <c r="C1375" s="298">
        <v>46063</v>
      </c>
      <c r="D1375" s="299" t="s">
        <v>182</v>
      </c>
      <c r="E1375" s="331">
        <v>159.35</v>
      </c>
      <c r="F1375" s="331"/>
      <c r="G1375" s="333">
        <f t="shared" si="29"/>
        <v>2393.1499999999924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3">
      <c r="A1376" s="329" t="s">
        <v>289</v>
      </c>
      <c r="B1376" s="330">
        <v>2</v>
      </c>
      <c r="C1376" s="298">
        <v>46063</v>
      </c>
      <c r="D1376" s="299" t="s">
        <v>296</v>
      </c>
      <c r="E1376" s="331">
        <v>16.29</v>
      </c>
      <c r="F1376" s="331"/>
      <c r="G1376" s="333">
        <f t="shared" si="29"/>
        <v>2552.4999999999923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3">
      <c r="A1377" s="329" t="s">
        <v>289</v>
      </c>
      <c r="B1377" s="330">
        <v>1</v>
      </c>
      <c r="C1377" s="298">
        <v>46063</v>
      </c>
      <c r="D1377" s="299" t="s">
        <v>311</v>
      </c>
      <c r="E1377" s="331">
        <v>19.329999999999998</v>
      </c>
      <c r="F1377" s="331"/>
      <c r="G1377" s="333">
        <f t="shared" si="29"/>
        <v>2568.7899999999922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3">
      <c r="A1378" s="329" t="s">
        <v>289</v>
      </c>
      <c r="B1378" s="330">
        <v>3</v>
      </c>
      <c r="C1378" s="298">
        <v>46062</v>
      </c>
      <c r="D1378" s="299" t="s">
        <v>448</v>
      </c>
      <c r="E1378" s="331">
        <v>8.61</v>
      </c>
      <c r="F1378" s="331"/>
      <c r="G1378" s="333">
        <f t="shared" ref="G1378:G1623" si="30">G1379-E1378+F1378</f>
        <v>2588.1199999999922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3">
      <c r="A1379" s="329" t="s">
        <v>289</v>
      </c>
      <c r="B1379" s="330">
        <v>2</v>
      </c>
      <c r="C1379" s="298">
        <v>46062</v>
      </c>
      <c r="D1379" s="299" t="s">
        <v>296</v>
      </c>
      <c r="E1379" s="331">
        <v>13.41</v>
      </c>
      <c r="F1379" s="331"/>
      <c r="G1379" s="333">
        <f t="shared" si="30"/>
        <v>2596.7299999999923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3">
      <c r="A1380" s="329" t="s">
        <v>294</v>
      </c>
      <c r="B1380" s="330">
        <v>18</v>
      </c>
      <c r="C1380" s="298">
        <v>46062</v>
      </c>
      <c r="D1380" s="299" t="s">
        <v>361</v>
      </c>
      <c r="E1380" s="331">
        <v>400</v>
      </c>
      <c r="F1380" s="331"/>
      <c r="G1380" s="333">
        <f t="shared" si="30"/>
        <v>2610.1399999999921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3">
      <c r="A1381" s="329" t="s">
        <v>294</v>
      </c>
      <c r="B1381" s="330">
        <v>9</v>
      </c>
      <c r="C1381" s="298">
        <v>46062</v>
      </c>
      <c r="D1381" s="299" t="s">
        <v>58</v>
      </c>
      <c r="E1381" s="331">
        <v>1281.53</v>
      </c>
      <c r="F1381" s="331"/>
      <c r="G1381" s="333">
        <f t="shared" si="30"/>
        <v>3010.1399999999921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3">
      <c r="A1382" s="329" t="s">
        <v>289</v>
      </c>
      <c r="B1382" s="330">
        <v>5</v>
      </c>
      <c r="C1382" s="298">
        <v>46062</v>
      </c>
      <c r="D1382" s="299" t="s">
        <v>449</v>
      </c>
      <c r="E1382" s="331">
        <v>50</v>
      </c>
      <c r="F1382" s="331"/>
      <c r="G1382" s="333">
        <f t="shared" si="30"/>
        <v>4291.6699999999919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3">
      <c r="A1383" s="329" t="s">
        <v>289</v>
      </c>
      <c r="B1383" s="330">
        <v>2</v>
      </c>
      <c r="C1383" s="298">
        <v>46062</v>
      </c>
      <c r="D1383" s="299" t="s">
        <v>450</v>
      </c>
      <c r="E1383" s="331">
        <v>12.1</v>
      </c>
      <c r="F1383" s="331"/>
      <c r="G1383" s="333">
        <f t="shared" si="30"/>
        <v>4341.6699999999919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3">
      <c r="A1384" s="329" t="s">
        <v>289</v>
      </c>
      <c r="B1384" s="330">
        <v>1</v>
      </c>
      <c r="C1384" s="298">
        <v>46061</v>
      </c>
      <c r="D1384" s="299" t="s">
        <v>306</v>
      </c>
      <c r="E1384" s="331">
        <v>72.099999999999994</v>
      </c>
      <c r="F1384" s="331"/>
      <c r="G1384" s="333">
        <f t="shared" si="30"/>
        <v>4353.7699999999923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3">
      <c r="A1385" s="329" t="s">
        <v>289</v>
      </c>
      <c r="B1385" s="330">
        <v>8</v>
      </c>
      <c r="C1385" s="298">
        <v>46061</v>
      </c>
      <c r="D1385" s="299" t="s">
        <v>319</v>
      </c>
      <c r="E1385" s="331">
        <v>30.25</v>
      </c>
      <c r="F1385" s="331"/>
      <c r="G1385" s="333">
        <f t="shared" si="30"/>
        <v>4425.8699999999926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3">
      <c r="A1386" s="329" t="s">
        <v>289</v>
      </c>
      <c r="B1386" s="330">
        <v>3</v>
      </c>
      <c r="C1386" s="298">
        <v>46061</v>
      </c>
      <c r="D1386" s="299" t="s">
        <v>296</v>
      </c>
      <c r="E1386" s="331">
        <v>3.72</v>
      </c>
      <c r="F1386" s="331"/>
      <c r="G1386" s="333">
        <f t="shared" si="30"/>
        <v>4456.1199999999926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3">
      <c r="A1387" s="329" t="s">
        <v>289</v>
      </c>
      <c r="B1387" s="330">
        <v>4</v>
      </c>
      <c r="C1387" s="298">
        <v>46061</v>
      </c>
      <c r="D1387" s="299" t="s">
        <v>296</v>
      </c>
      <c r="E1387" s="331">
        <v>41.6</v>
      </c>
      <c r="F1387" s="331"/>
      <c r="G1387" s="333">
        <f t="shared" si="30"/>
        <v>4459.8399999999929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3">
      <c r="A1388" s="329" t="s">
        <v>289</v>
      </c>
      <c r="B1388" s="330">
        <v>3</v>
      </c>
      <c r="C1388" s="298">
        <v>46061</v>
      </c>
      <c r="D1388" s="299" t="s">
        <v>451</v>
      </c>
      <c r="E1388" s="331">
        <v>1</v>
      </c>
      <c r="F1388" s="331"/>
      <c r="G1388" s="333">
        <f t="shared" si="30"/>
        <v>4501.4399999999932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3">
      <c r="A1389" s="329" t="s">
        <v>289</v>
      </c>
      <c r="B1389" s="330">
        <v>2</v>
      </c>
      <c r="C1389" s="298">
        <v>46061</v>
      </c>
      <c r="D1389" s="299" t="s">
        <v>358</v>
      </c>
      <c r="E1389" s="331">
        <v>10.17</v>
      </c>
      <c r="F1389" s="331"/>
      <c r="G1389" s="333">
        <f t="shared" si="30"/>
        <v>4502.4399999999932</v>
      </c>
      <c r="H1389" s="334"/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3">
      <c r="A1390" s="329" t="s">
        <v>287</v>
      </c>
      <c r="B1390" s="330" t="s">
        <v>287</v>
      </c>
      <c r="C1390" s="298">
        <v>46060</v>
      </c>
      <c r="D1390" s="299" t="s">
        <v>452</v>
      </c>
      <c r="E1390" s="331">
        <v>367.77</v>
      </c>
      <c r="F1390" s="331">
        <v>367.77</v>
      </c>
      <c r="G1390" s="333">
        <f t="shared" si="30"/>
        <v>4512.6099999999933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3">
      <c r="A1391" s="329" t="s">
        <v>289</v>
      </c>
      <c r="B1391" s="330">
        <v>4</v>
      </c>
      <c r="C1391" s="298">
        <v>46060</v>
      </c>
      <c r="D1391" s="299" t="s">
        <v>310</v>
      </c>
      <c r="E1391" s="331">
        <v>32.36</v>
      </c>
      <c r="F1391" s="331"/>
      <c r="G1391" s="333">
        <f t="shared" si="30"/>
        <v>4512.6099999999933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3">
      <c r="A1392" s="329" t="s">
        <v>289</v>
      </c>
      <c r="B1392" s="330">
        <v>6</v>
      </c>
      <c r="C1392" s="298">
        <v>46060</v>
      </c>
      <c r="D1392" s="299" t="s">
        <v>453</v>
      </c>
      <c r="E1392" s="331">
        <v>41.39</v>
      </c>
      <c r="F1392" s="331"/>
      <c r="G1392" s="333">
        <f t="shared" si="30"/>
        <v>4544.969999999993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3">
      <c r="A1393" s="329" t="s">
        <v>289</v>
      </c>
      <c r="B1393" s="330">
        <v>1</v>
      </c>
      <c r="C1393" s="298">
        <v>46060</v>
      </c>
      <c r="D1393" s="299" t="s">
        <v>445</v>
      </c>
      <c r="E1393" s="331">
        <v>35.770000000000003</v>
      </c>
      <c r="F1393" s="331"/>
      <c r="G1393" s="333">
        <f t="shared" si="30"/>
        <v>4586.3599999999933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3">
      <c r="A1394" s="329" t="s">
        <v>289</v>
      </c>
      <c r="B1394" s="330">
        <v>3</v>
      </c>
      <c r="C1394" s="298">
        <v>46060</v>
      </c>
      <c r="D1394" s="299" t="s">
        <v>348</v>
      </c>
      <c r="E1394" s="331">
        <v>25</v>
      </c>
      <c r="F1394" s="331"/>
      <c r="G1394" s="333">
        <f t="shared" si="30"/>
        <v>4622.1299999999937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3">
      <c r="A1395" s="329" t="s">
        <v>289</v>
      </c>
      <c r="B1395" s="330">
        <v>8</v>
      </c>
      <c r="C1395" s="298">
        <v>46060</v>
      </c>
      <c r="D1395" s="299" t="s">
        <v>296</v>
      </c>
      <c r="E1395" s="331">
        <v>6.69</v>
      </c>
      <c r="F1395" s="331"/>
      <c r="G1395" s="333">
        <f t="shared" si="30"/>
        <v>4647.1299999999937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3">
      <c r="A1396" s="329" t="s">
        <v>289</v>
      </c>
      <c r="B1396" s="330">
        <v>4</v>
      </c>
      <c r="C1396" s="298">
        <v>46060</v>
      </c>
      <c r="D1396" s="299" t="s">
        <v>296</v>
      </c>
      <c r="E1396" s="331">
        <v>47.85</v>
      </c>
      <c r="F1396" s="331"/>
      <c r="G1396" s="333">
        <f t="shared" si="30"/>
        <v>4653.8199999999933</v>
      </c>
      <c r="H1396" s="334"/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3">
      <c r="A1397" s="329" t="s">
        <v>289</v>
      </c>
      <c r="B1397" s="330">
        <v>2</v>
      </c>
      <c r="C1397" s="298">
        <v>46059</v>
      </c>
      <c r="D1397" s="299" t="s">
        <v>301</v>
      </c>
      <c r="E1397" s="331">
        <v>20</v>
      </c>
      <c r="F1397" s="331"/>
      <c r="G1397" s="333">
        <f t="shared" si="30"/>
        <v>4701.6699999999937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3">
      <c r="A1398" s="329" t="s">
        <v>291</v>
      </c>
      <c r="B1398" s="330">
        <v>40</v>
      </c>
      <c r="C1398" s="298">
        <v>46059</v>
      </c>
      <c r="D1398" s="299" t="s">
        <v>316</v>
      </c>
      <c r="E1398" s="331"/>
      <c r="F1398" s="331">
        <v>822.99</v>
      </c>
      <c r="G1398" s="333">
        <f t="shared" si="30"/>
        <v>4721.6699999999937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3">
      <c r="A1399" s="329" t="s">
        <v>294</v>
      </c>
      <c r="B1399" s="330">
        <v>14</v>
      </c>
      <c r="C1399" s="298">
        <v>46059</v>
      </c>
      <c r="D1399" s="299" t="s">
        <v>366</v>
      </c>
      <c r="E1399" s="331">
        <v>66.67</v>
      </c>
      <c r="F1399" s="331"/>
      <c r="G1399" s="333">
        <f t="shared" si="30"/>
        <v>3898.6799999999935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3">
      <c r="A1400" s="329" t="s">
        <v>289</v>
      </c>
      <c r="B1400" s="330">
        <v>2</v>
      </c>
      <c r="C1400" s="298">
        <v>46059</v>
      </c>
      <c r="D1400" s="299" t="s">
        <v>296</v>
      </c>
      <c r="E1400" s="331">
        <v>9.35</v>
      </c>
      <c r="F1400" s="331"/>
      <c r="G1400" s="333">
        <f t="shared" si="30"/>
        <v>3965.3499999999935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3">
      <c r="A1401" s="329" t="s">
        <v>289</v>
      </c>
      <c r="B1401" s="330">
        <v>4</v>
      </c>
      <c r="C1401" s="298">
        <v>46059</v>
      </c>
      <c r="D1401" s="299" t="s">
        <v>296</v>
      </c>
      <c r="E1401" s="331">
        <v>45.81</v>
      </c>
      <c r="F1401" s="331"/>
      <c r="G1401" s="333">
        <f t="shared" si="30"/>
        <v>3974.6999999999935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3">
      <c r="A1402" s="329" t="s">
        <v>289</v>
      </c>
      <c r="B1402" s="330">
        <v>2</v>
      </c>
      <c r="C1402" s="298">
        <v>46059</v>
      </c>
      <c r="D1402" s="299" t="s">
        <v>353</v>
      </c>
      <c r="E1402" s="331">
        <v>22.98</v>
      </c>
      <c r="F1402" s="331"/>
      <c r="G1402" s="333">
        <f t="shared" si="30"/>
        <v>4020.5099999999934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3">
      <c r="A1403" s="329" t="s">
        <v>289</v>
      </c>
      <c r="B1403" s="330">
        <v>2</v>
      </c>
      <c r="C1403" s="298">
        <v>46059</v>
      </c>
      <c r="D1403" s="299" t="s">
        <v>301</v>
      </c>
      <c r="E1403" s="331">
        <v>46.5</v>
      </c>
      <c r="F1403" s="331"/>
      <c r="G1403" s="333">
        <f t="shared" si="30"/>
        <v>4043.4899999999934</v>
      </c>
      <c r="H1403" s="334"/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3">
      <c r="A1404" s="329" t="s">
        <v>289</v>
      </c>
      <c r="B1404" s="330">
        <v>2</v>
      </c>
      <c r="C1404" s="298">
        <v>46059</v>
      </c>
      <c r="D1404" s="299" t="s">
        <v>358</v>
      </c>
      <c r="E1404" s="331">
        <v>10.17</v>
      </c>
      <c r="F1404" s="331"/>
      <c r="G1404" s="333">
        <f t="shared" si="30"/>
        <v>4089.9899999999934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3">
      <c r="A1405" s="329" t="s">
        <v>289</v>
      </c>
      <c r="B1405" s="330">
        <v>8</v>
      </c>
      <c r="C1405" s="298">
        <v>46059</v>
      </c>
      <c r="D1405" s="299" t="s">
        <v>435</v>
      </c>
      <c r="E1405" s="331">
        <v>81.2</v>
      </c>
      <c r="F1405" s="331"/>
      <c r="G1405" s="333">
        <f t="shared" si="30"/>
        <v>4100.1599999999935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3">
      <c r="A1406" s="329" t="s">
        <v>289</v>
      </c>
      <c r="B1406" s="330">
        <v>2</v>
      </c>
      <c r="C1406" s="298">
        <v>46058</v>
      </c>
      <c r="D1406" s="299" t="s">
        <v>301</v>
      </c>
      <c r="E1406" s="331">
        <v>21</v>
      </c>
      <c r="F1406" s="331"/>
      <c r="G1406" s="333">
        <f t="shared" si="30"/>
        <v>4181.3599999999933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3">
      <c r="A1407" s="329" t="s">
        <v>291</v>
      </c>
      <c r="B1407" s="330">
        <v>39</v>
      </c>
      <c r="C1407" s="298">
        <v>46058</v>
      </c>
      <c r="D1407" s="299" t="s">
        <v>292</v>
      </c>
      <c r="E1407" s="331"/>
      <c r="F1407" s="331">
        <v>2763.79</v>
      </c>
      <c r="G1407" s="333">
        <f t="shared" si="30"/>
        <v>4202.3599999999933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3">
      <c r="A1408" s="329" t="s">
        <v>289</v>
      </c>
      <c r="B1408" s="330">
        <v>8</v>
      </c>
      <c r="C1408" s="298">
        <v>46058</v>
      </c>
      <c r="D1408" s="299" t="s">
        <v>357</v>
      </c>
      <c r="E1408" s="331">
        <v>95.35</v>
      </c>
      <c r="F1408" s="331"/>
      <c r="G1408" s="333">
        <f t="shared" si="30"/>
        <v>1438.5699999999933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3">
      <c r="A1409" s="329" t="s">
        <v>289</v>
      </c>
      <c r="B1409" s="330">
        <v>2</v>
      </c>
      <c r="C1409" s="298">
        <v>46058</v>
      </c>
      <c r="D1409" s="299" t="s">
        <v>353</v>
      </c>
      <c r="E1409" s="331">
        <v>14.99</v>
      </c>
      <c r="F1409" s="331"/>
      <c r="G1409" s="333">
        <f t="shared" si="30"/>
        <v>1533.9199999999933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3">
      <c r="A1410" s="329" t="s">
        <v>287</v>
      </c>
      <c r="B1410" s="330" t="s">
        <v>287</v>
      </c>
      <c r="C1410" s="298">
        <v>46058</v>
      </c>
      <c r="D1410" s="299" t="s">
        <v>452</v>
      </c>
      <c r="E1410" s="331">
        <v>77.569999999999993</v>
      </c>
      <c r="F1410" s="331">
        <v>77.569999999999993</v>
      </c>
      <c r="G1410" s="333">
        <f t="shared" si="30"/>
        <v>1548.9099999999933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3">
      <c r="A1411" s="329" t="s">
        <v>289</v>
      </c>
      <c r="B1411" s="330">
        <v>6</v>
      </c>
      <c r="C1411" s="298">
        <v>46057</v>
      </c>
      <c r="D1411" s="299" t="s">
        <v>344</v>
      </c>
      <c r="E1411" s="331">
        <v>50</v>
      </c>
      <c r="F1411" s="331"/>
      <c r="G1411" s="333">
        <f t="shared" si="30"/>
        <v>1548.9099999999933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3">
      <c r="A1412" s="329" t="s">
        <v>289</v>
      </c>
      <c r="B1412" s="330">
        <v>1</v>
      </c>
      <c r="C1412" s="298">
        <v>46057</v>
      </c>
      <c r="D1412" s="299" t="s">
        <v>306</v>
      </c>
      <c r="E1412" s="331">
        <v>62.03</v>
      </c>
      <c r="F1412" s="331"/>
      <c r="G1412" s="333">
        <f t="shared" si="30"/>
        <v>1598.9099999999933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3">
      <c r="A1413" s="329" t="s">
        <v>289</v>
      </c>
      <c r="B1413" s="330">
        <v>2</v>
      </c>
      <c r="C1413" s="298">
        <v>46057</v>
      </c>
      <c r="D1413" s="299" t="s">
        <v>296</v>
      </c>
      <c r="E1413" s="331">
        <v>14.91</v>
      </c>
      <c r="F1413" s="331"/>
      <c r="G1413" s="333">
        <f t="shared" si="30"/>
        <v>1660.9399999999932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3">
      <c r="A1414" s="329" t="s">
        <v>289</v>
      </c>
      <c r="B1414" s="330">
        <v>4</v>
      </c>
      <c r="C1414" s="298">
        <v>46057</v>
      </c>
      <c r="D1414" s="299" t="s">
        <v>310</v>
      </c>
      <c r="E1414" s="331">
        <v>63.38</v>
      </c>
      <c r="F1414" s="331"/>
      <c r="G1414" s="333">
        <f t="shared" si="30"/>
        <v>1675.8499999999933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2" customHeight="1" x14ac:dyDescent="0.3">
      <c r="A1415" s="329" t="s">
        <v>287</v>
      </c>
      <c r="B1415" s="330" t="s">
        <v>287</v>
      </c>
      <c r="C1415" s="298">
        <v>46057</v>
      </c>
      <c r="D1415" s="299" t="s">
        <v>454</v>
      </c>
      <c r="E1415" s="331">
        <v>192.78</v>
      </c>
      <c r="F1415" s="331">
        <v>192.78</v>
      </c>
      <c r="G1415" s="333">
        <f t="shared" si="30"/>
        <v>1739.2299999999934</v>
      </c>
      <c r="H1415" s="334"/>
      <c r="I1415" s="335"/>
      <c r="J1415" s="336"/>
      <c r="K1415" s="301"/>
      <c r="L1415" s="336"/>
      <c r="M1415" s="301"/>
      <c r="N1415" s="336"/>
      <c r="O1415" s="301"/>
      <c r="P1415" s="336"/>
      <c r="Q1415" s="301"/>
      <c r="R1415" s="336"/>
      <c r="S1415" s="301"/>
      <c r="T1415" s="336"/>
    </row>
    <row r="1416" spans="1:20" ht="12" customHeight="1" x14ac:dyDescent="0.3">
      <c r="A1416" s="329" t="s">
        <v>294</v>
      </c>
      <c r="B1416" s="330">
        <v>14</v>
      </c>
      <c r="C1416" s="298">
        <v>46057</v>
      </c>
      <c r="D1416" s="299" t="s">
        <v>367</v>
      </c>
      <c r="E1416" s="331">
        <v>68.739999999999995</v>
      </c>
      <c r="F1416" s="331"/>
      <c r="G1416" s="333">
        <f t="shared" si="30"/>
        <v>1739.2299999999934</v>
      </c>
      <c r="H1416" s="334"/>
      <c r="I1416" s="335"/>
      <c r="J1416" s="336"/>
      <c r="K1416" s="301"/>
      <c r="L1416" s="336"/>
      <c r="M1416" s="301"/>
      <c r="N1416" s="336"/>
      <c r="O1416" s="301"/>
      <c r="P1416" s="336"/>
      <c r="Q1416" s="301"/>
      <c r="R1416" s="336"/>
      <c r="S1416" s="301"/>
      <c r="T1416" s="336"/>
    </row>
    <row r="1417" spans="1:20" ht="12" customHeight="1" x14ac:dyDescent="0.3">
      <c r="A1417" s="329" t="s">
        <v>289</v>
      </c>
      <c r="B1417" s="330">
        <v>6</v>
      </c>
      <c r="C1417" s="298">
        <v>46057</v>
      </c>
      <c r="D1417" s="299" t="s">
        <v>300</v>
      </c>
      <c r="E1417" s="331">
        <v>-42.58</v>
      </c>
      <c r="F1417" s="331"/>
      <c r="G1417" s="333">
        <f t="shared" si="30"/>
        <v>1807.9699999999934</v>
      </c>
      <c r="H1417" s="334"/>
      <c r="I1417" s="335"/>
      <c r="J1417" s="336"/>
      <c r="K1417" s="301"/>
      <c r="L1417" s="336"/>
      <c r="M1417" s="301"/>
      <c r="N1417" s="336"/>
      <c r="O1417" s="301"/>
      <c r="P1417" s="336"/>
      <c r="Q1417" s="301"/>
      <c r="R1417" s="336"/>
      <c r="S1417" s="301"/>
      <c r="T1417" s="336"/>
    </row>
    <row r="1418" spans="1:20" ht="12" customHeight="1" x14ac:dyDescent="0.3">
      <c r="A1418" s="329" t="s">
        <v>289</v>
      </c>
      <c r="B1418" s="330">
        <v>1</v>
      </c>
      <c r="C1418" s="298">
        <v>46057</v>
      </c>
      <c r="D1418" s="299" t="s">
        <v>371</v>
      </c>
      <c r="E1418" s="331">
        <v>31.36</v>
      </c>
      <c r="F1418" s="331"/>
      <c r="G1418" s="333">
        <f t="shared" si="30"/>
        <v>1765.3899999999935</v>
      </c>
      <c r="H1418" s="334"/>
      <c r="I1418" s="335"/>
      <c r="J1418" s="336"/>
      <c r="K1418" s="301"/>
      <c r="L1418" s="336"/>
      <c r="M1418" s="301"/>
      <c r="N1418" s="336"/>
      <c r="O1418" s="301"/>
      <c r="P1418" s="336"/>
      <c r="Q1418" s="301"/>
      <c r="R1418" s="336"/>
      <c r="S1418" s="301"/>
      <c r="T1418" s="336"/>
    </row>
    <row r="1419" spans="1:20" ht="12" customHeight="1" x14ac:dyDescent="0.3">
      <c r="A1419" s="329" t="s">
        <v>294</v>
      </c>
      <c r="B1419" s="330">
        <v>17</v>
      </c>
      <c r="C1419" s="298">
        <v>46057</v>
      </c>
      <c r="D1419" s="299" t="s">
        <v>370</v>
      </c>
      <c r="E1419" s="331">
        <v>99</v>
      </c>
      <c r="F1419" s="331"/>
      <c r="G1419" s="333">
        <f t="shared" si="30"/>
        <v>1796.7499999999934</v>
      </c>
      <c r="H1419" s="334"/>
      <c r="I1419" s="335"/>
      <c r="J1419" s="336"/>
      <c r="K1419" s="301"/>
      <c r="L1419" s="336"/>
      <c r="M1419" s="301"/>
      <c r="N1419" s="336"/>
      <c r="O1419" s="301"/>
      <c r="P1419" s="336"/>
      <c r="Q1419" s="301"/>
      <c r="R1419" s="336"/>
      <c r="S1419" s="301"/>
      <c r="T1419" s="336"/>
    </row>
    <row r="1420" spans="1:20" ht="12" customHeight="1" x14ac:dyDescent="0.3">
      <c r="A1420" s="329" t="s">
        <v>284</v>
      </c>
      <c r="B1420" s="330">
        <v>36</v>
      </c>
      <c r="C1420" s="298">
        <v>46056</v>
      </c>
      <c r="D1420" s="299" t="s">
        <v>374</v>
      </c>
      <c r="E1420" s="331">
        <v>50</v>
      </c>
      <c r="F1420" s="331"/>
      <c r="G1420" s="333">
        <f t="shared" si="30"/>
        <v>1895.7499999999934</v>
      </c>
      <c r="H1420" s="334"/>
      <c r="I1420" s="335"/>
      <c r="J1420" s="336"/>
      <c r="K1420" s="301"/>
      <c r="L1420" s="336"/>
      <c r="M1420" s="301"/>
      <c r="N1420" s="336"/>
      <c r="O1420" s="301"/>
      <c r="P1420" s="336"/>
      <c r="Q1420" s="301"/>
      <c r="R1420" s="336"/>
      <c r="S1420" s="301"/>
      <c r="T1420" s="336"/>
    </row>
    <row r="1421" spans="1:20" ht="12" customHeight="1" x14ac:dyDescent="0.3">
      <c r="A1421" s="329" t="s">
        <v>289</v>
      </c>
      <c r="B1421" s="330">
        <v>8</v>
      </c>
      <c r="C1421" s="298">
        <v>46056</v>
      </c>
      <c r="D1421" s="299" t="s">
        <v>319</v>
      </c>
      <c r="E1421" s="331">
        <v>7.92</v>
      </c>
      <c r="F1421" s="331"/>
      <c r="G1421" s="333">
        <f t="shared" si="30"/>
        <v>1945.7499999999934</v>
      </c>
      <c r="H1421" s="334"/>
      <c r="I1421" s="335"/>
      <c r="J1421" s="336"/>
      <c r="K1421" s="301"/>
      <c r="L1421" s="336"/>
      <c r="M1421" s="301"/>
      <c r="N1421" s="336"/>
      <c r="O1421" s="301"/>
      <c r="P1421" s="336"/>
      <c r="Q1421" s="301"/>
      <c r="R1421" s="336"/>
      <c r="S1421" s="301"/>
      <c r="T1421" s="336"/>
    </row>
    <row r="1422" spans="1:20" ht="12" customHeight="1" x14ac:dyDescent="0.3">
      <c r="A1422" s="329" t="s">
        <v>294</v>
      </c>
      <c r="B1422" s="330">
        <v>24</v>
      </c>
      <c r="C1422" s="298">
        <v>46056</v>
      </c>
      <c r="D1422" s="299" t="s">
        <v>860</v>
      </c>
      <c r="E1422" s="331">
        <v>83.58</v>
      </c>
      <c r="F1422" s="331"/>
      <c r="G1422" s="333">
        <f t="shared" si="30"/>
        <v>1953.6699999999935</v>
      </c>
      <c r="H1422" s="334"/>
      <c r="I1422" s="335"/>
      <c r="J1422" s="336"/>
      <c r="K1422" s="301"/>
      <c r="L1422" s="336"/>
      <c r="M1422" s="301"/>
      <c r="N1422" s="336"/>
      <c r="O1422" s="301"/>
      <c r="P1422" s="336"/>
      <c r="Q1422" s="301"/>
      <c r="R1422" s="336"/>
      <c r="S1422" s="301"/>
      <c r="T1422" s="336"/>
    </row>
    <row r="1423" spans="1:20" ht="12" customHeight="1" x14ac:dyDescent="0.3">
      <c r="A1423" s="329" t="s">
        <v>289</v>
      </c>
      <c r="B1423" s="330">
        <v>4</v>
      </c>
      <c r="C1423" s="298">
        <v>46056</v>
      </c>
      <c r="D1423" s="299" t="s">
        <v>455</v>
      </c>
      <c r="E1423" s="331">
        <v>28.64</v>
      </c>
      <c r="F1423" s="331"/>
      <c r="G1423" s="333">
        <f t="shared" si="30"/>
        <v>2037.2499999999934</v>
      </c>
      <c r="H1423" s="334"/>
      <c r="I1423" s="335"/>
      <c r="J1423" s="336"/>
      <c r="K1423" s="301"/>
      <c r="L1423" s="336"/>
      <c r="M1423" s="301"/>
      <c r="N1423" s="336"/>
      <c r="O1423" s="301"/>
      <c r="P1423" s="336"/>
      <c r="Q1423" s="301"/>
      <c r="R1423" s="336"/>
      <c r="S1423" s="301"/>
      <c r="T1423" s="336"/>
    </row>
    <row r="1424" spans="1:20" ht="12" customHeight="1" x14ac:dyDescent="0.3">
      <c r="A1424" s="329" t="s">
        <v>289</v>
      </c>
      <c r="B1424" s="330">
        <v>2</v>
      </c>
      <c r="C1424" s="298">
        <v>46056</v>
      </c>
      <c r="D1424" s="299" t="s">
        <v>358</v>
      </c>
      <c r="E1424" s="331">
        <v>9.4700000000000006</v>
      </c>
      <c r="F1424" s="331"/>
      <c r="G1424" s="333">
        <f t="shared" si="30"/>
        <v>2065.8899999999935</v>
      </c>
      <c r="H1424" s="334"/>
      <c r="I1424" s="335"/>
      <c r="J1424" s="336"/>
      <c r="K1424" s="301"/>
      <c r="L1424" s="336"/>
      <c r="M1424" s="301"/>
      <c r="N1424" s="336"/>
      <c r="O1424" s="301"/>
      <c r="P1424" s="336"/>
      <c r="Q1424" s="301"/>
      <c r="R1424" s="336"/>
      <c r="S1424" s="301"/>
      <c r="T1424" s="336"/>
    </row>
    <row r="1425" spans="1:20" ht="12" customHeight="1" x14ac:dyDescent="0.3">
      <c r="A1425" s="329" t="s">
        <v>289</v>
      </c>
      <c r="B1425" s="330">
        <v>6</v>
      </c>
      <c r="C1425" s="298">
        <v>46055</v>
      </c>
      <c r="D1425" s="299" t="s">
        <v>456</v>
      </c>
      <c r="E1425" s="331">
        <v>20</v>
      </c>
      <c r="F1425" s="331"/>
      <c r="G1425" s="333">
        <f t="shared" si="30"/>
        <v>2075.3599999999933</v>
      </c>
      <c r="H1425" s="334"/>
      <c r="I1425" s="335"/>
      <c r="J1425" s="336"/>
      <c r="K1425" s="301"/>
      <c r="L1425" s="336"/>
      <c r="M1425" s="301"/>
      <c r="N1425" s="336"/>
      <c r="O1425" s="301"/>
      <c r="P1425" s="336"/>
      <c r="Q1425" s="301"/>
      <c r="R1425" s="336"/>
      <c r="S1425" s="301"/>
      <c r="T1425" s="336"/>
    </row>
    <row r="1426" spans="1:20" ht="12" customHeight="1" x14ac:dyDescent="0.3">
      <c r="A1426" s="329" t="s">
        <v>294</v>
      </c>
      <c r="B1426" s="330">
        <v>17</v>
      </c>
      <c r="C1426" s="298">
        <v>46055</v>
      </c>
      <c r="D1426" s="299" t="s">
        <v>188</v>
      </c>
      <c r="E1426" s="331">
        <v>41.54</v>
      </c>
      <c r="F1426" s="331"/>
      <c r="G1426" s="333">
        <f t="shared" si="30"/>
        <v>2095.3599999999933</v>
      </c>
      <c r="H1426" s="334"/>
      <c r="I1426" s="335"/>
      <c r="J1426" s="336"/>
      <c r="K1426" s="301"/>
      <c r="L1426" s="336"/>
      <c r="M1426" s="301"/>
      <c r="N1426" s="336"/>
      <c r="O1426" s="301"/>
      <c r="P1426" s="336"/>
      <c r="Q1426" s="301"/>
      <c r="R1426" s="336"/>
      <c r="S1426" s="301"/>
      <c r="T1426" s="336"/>
    </row>
    <row r="1427" spans="1:20" ht="12" customHeight="1" x14ac:dyDescent="0.3">
      <c r="A1427" s="329" t="s">
        <v>289</v>
      </c>
      <c r="B1427" s="330">
        <v>2</v>
      </c>
      <c r="C1427" s="298">
        <v>46055</v>
      </c>
      <c r="D1427" s="299" t="s">
        <v>296</v>
      </c>
      <c r="E1427" s="331">
        <v>9.92</v>
      </c>
      <c r="F1427" s="331"/>
      <c r="G1427" s="333">
        <f t="shared" si="30"/>
        <v>2136.8999999999933</v>
      </c>
      <c r="H1427" s="334"/>
      <c r="I1427" s="335"/>
      <c r="J1427" s="336"/>
      <c r="K1427" s="301"/>
      <c r="L1427" s="336"/>
      <c r="M1427" s="301"/>
      <c r="N1427" s="336"/>
      <c r="O1427" s="301"/>
      <c r="P1427" s="336"/>
      <c r="Q1427" s="301"/>
      <c r="R1427" s="336"/>
      <c r="S1427" s="301"/>
      <c r="T1427" s="336"/>
    </row>
    <row r="1428" spans="1:20" ht="12" customHeight="1" x14ac:dyDescent="0.3">
      <c r="A1428" s="329" t="s">
        <v>289</v>
      </c>
      <c r="B1428" s="330">
        <v>8</v>
      </c>
      <c r="C1428" s="298">
        <v>46055</v>
      </c>
      <c r="D1428" s="299" t="s">
        <v>457</v>
      </c>
      <c r="E1428" s="331">
        <v>155.38</v>
      </c>
      <c r="F1428" s="331"/>
      <c r="G1428" s="333">
        <f t="shared" si="30"/>
        <v>2146.8199999999933</v>
      </c>
      <c r="H1428" s="334"/>
      <c r="I1428" s="335"/>
      <c r="J1428" s="336"/>
      <c r="K1428" s="301"/>
      <c r="L1428" s="336"/>
      <c r="M1428" s="301"/>
      <c r="N1428" s="336"/>
      <c r="O1428" s="301"/>
      <c r="P1428" s="336"/>
      <c r="Q1428" s="301"/>
      <c r="R1428" s="336"/>
      <c r="S1428" s="301"/>
      <c r="T1428" s="336"/>
    </row>
    <row r="1429" spans="1:20" ht="12" customHeight="1" x14ac:dyDescent="0.3">
      <c r="A1429" s="329" t="s">
        <v>294</v>
      </c>
      <c r="B1429" s="330">
        <v>21</v>
      </c>
      <c r="C1429" s="298">
        <v>46055</v>
      </c>
      <c r="D1429" s="299" t="s">
        <v>194</v>
      </c>
      <c r="E1429" s="331">
        <v>27.35</v>
      </c>
      <c r="F1429" s="331"/>
      <c r="G1429" s="333">
        <f t="shared" si="30"/>
        <v>2302.1999999999935</v>
      </c>
      <c r="H1429" s="334"/>
      <c r="I1429" s="335"/>
      <c r="J1429" s="336"/>
      <c r="K1429" s="301"/>
      <c r="L1429" s="336"/>
      <c r="M1429" s="301"/>
      <c r="N1429" s="336"/>
      <c r="O1429" s="301"/>
      <c r="P1429" s="336"/>
      <c r="Q1429" s="301"/>
      <c r="R1429" s="336"/>
      <c r="S1429" s="301"/>
      <c r="T1429" s="336"/>
    </row>
    <row r="1430" spans="1:20" ht="12" customHeight="1" x14ac:dyDescent="0.3">
      <c r="A1430" s="329" t="s">
        <v>289</v>
      </c>
      <c r="B1430" s="330">
        <v>6</v>
      </c>
      <c r="C1430" s="298">
        <v>46054</v>
      </c>
      <c r="D1430" s="299" t="s">
        <v>300</v>
      </c>
      <c r="E1430" s="331">
        <v>59.37</v>
      </c>
      <c r="F1430" s="331"/>
      <c r="G1430" s="333">
        <f t="shared" si="30"/>
        <v>2329.5499999999934</v>
      </c>
      <c r="H1430" s="334"/>
      <c r="I1430" s="335"/>
      <c r="J1430" s="336"/>
      <c r="K1430" s="301"/>
      <c r="L1430" s="336"/>
      <c r="M1430" s="301"/>
      <c r="N1430" s="336"/>
      <c r="O1430" s="301"/>
      <c r="P1430" s="336"/>
      <c r="Q1430" s="301"/>
      <c r="R1430" s="336"/>
      <c r="S1430" s="301"/>
      <c r="T1430" s="336"/>
    </row>
    <row r="1431" spans="1:20" ht="12" customHeight="1" x14ac:dyDescent="0.3">
      <c r="A1431" s="329" t="s">
        <v>294</v>
      </c>
      <c r="B1431" s="330">
        <v>22</v>
      </c>
      <c r="C1431" s="298">
        <v>46054</v>
      </c>
      <c r="D1431" s="299" t="s">
        <v>375</v>
      </c>
      <c r="E1431" s="331">
        <v>6.37</v>
      </c>
      <c r="F1431" s="331"/>
      <c r="G1431" s="333">
        <f t="shared" si="30"/>
        <v>2388.9199999999933</v>
      </c>
      <c r="H1431" s="334"/>
      <c r="I1431" s="335"/>
      <c r="J1431" s="336"/>
      <c r="K1431" s="301"/>
      <c r="L1431" s="336"/>
      <c r="M1431" s="301"/>
      <c r="N1431" s="336"/>
      <c r="O1431" s="301"/>
      <c r="P1431" s="336"/>
      <c r="Q1431" s="301"/>
      <c r="R1431" s="336"/>
      <c r="S1431" s="301"/>
      <c r="T1431" s="336"/>
    </row>
    <row r="1432" spans="1:20" ht="12" customHeight="1" x14ac:dyDescent="0.3">
      <c r="A1432" s="329" t="s">
        <v>289</v>
      </c>
      <c r="B1432" s="330">
        <v>8</v>
      </c>
      <c r="C1432" s="298">
        <v>46054</v>
      </c>
      <c r="D1432" s="299" t="s">
        <v>458</v>
      </c>
      <c r="E1432" s="331">
        <v>44.65</v>
      </c>
      <c r="F1432" s="331"/>
      <c r="G1432" s="333">
        <f t="shared" si="30"/>
        <v>2395.2899999999931</v>
      </c>
      <c r="H1432" s="334"/>
      <c r="I1432" s="335"/>
      <c r="J1432" s="336"/>
      <c r="K1432" s="301"/>
      <c r="L1432" s="336"/>
      <c r="M1432" s="301"/>
      <c r="N1432" s="336"/>
      <c r="O1432" s="301"/>
      <c r="P1432" s="336"/>
      <c r="Q1432" s="301"/>
      <c r="R1432" s="336"/>
      <c r="S1432" s="301"/>
      <c r="T1432" s="336"/>
    </row>
    <row r="1433" spans="1:20" ht="12" customHeight="1" x14ac:dyDescent="0.3">
      <c r="A1433" s="329" t="s">
        <v>289</v>
      </c>
      <c r="B1433" s="330">
        <v>7</v>
      </c>
      <c r="C1433" s="298">
        <v>46054</v>
      </c>
      <c r="D1433" s="299" t="s">
        <v>338</v>
      </c>
      <c r="E1433" s="331">
        <v>35.17</v>
      </c>
      <c r="F1433" s="331"/>
      <c r="G1433" s="333">
        <f t="shared" si="30"/>
        <v>2439.9399999999932</v>
      </c>
      <c r="H1433" s="334"/>
      <c r="I1433" s="335"/>
      <c r="J1433" s="336"/>
      <c r="K1433" s="301"/>
      <c r="L1433" s="336"/>
      <c r="M1433" s="301"/>
      <c r="N1433" s="336"/>
      <c r="O1433" s="301"/>
      <c r="P1433" s="336"/>
      <c r="Q1433" s="301"/>
      <c r="R1433" s="336"/>
      <c r="S1433" s="301"/>
      <c r="T1433" s="336"/>
    </row>
    <row r="1434" spans="1:20" ht="12" customHeight="1" x14ac:dyDescent="0.3">
      <c r="A1434" s="329" t="s">
        <v>289</v>
      </c>
      <c r="B1434" s="330">
        <v>4</v>
      </c>
      <c r="C1434" s="298">
        <v>46054</v>
      </c>
      <c r="D1434" s="299" t="s">
        <v>310</v>
      </c>
      <c r="E1434" s="331">
        <v>28.48</v>
      </c>
      <c r="F1434" s="331"/>
      <c r="G1434" s="333">
        <f t="shared" si="30"/>
        <v>2475.1099999999933</v>
      </c>
      <c r="H1434" s="334"/>
      <c r="I1434" s="335"/>
      <c r="J1434" s="336"/>
      <c r="K1434" s="301"/>
      <c r="L1434" s="336"/>
      <c r="M1434" s="301"/>
      <c r="N1434" s="336"/>
      <c r="O1434" s="301"/>
      <c r="P1434" s="336"/>
      <c r="Q1434" s="301"/>
      <c r="R1434" s="336"/>
      <c r="S1434" s="301"/>
      <c r="T1434" s="336"/>
    </row>
    <row r="1435" spans="1:20" ht="12" customHeight="1" x14ac:dyDescent="0.3">
      <c r="A1435" s="329" t="s">
        <v>289</v>
      </c>
      <c r="B1435" s="330">
        <v>1</v>
      </c>
      <c r="C1435" s="298">
        <v>46054</v>
      </c>
      <c r="D1435" s="299" t="s">
        <v>311</v>
      </c>
      <c r="E1435" s="331">
        <v>125.07</v>
      </c>
      <c r="F1435" s="331"/>
      <c r="G1435" s="333">
        <f t="shared" si="30"/>
        <v>2503.5899999999933</v>
      </c>
      <c r="H1435" s="334"/>
      <c r="I1435" s="335"/>
      <c r="J1435" s="336"/>
      <c r="K1435" s="301"/>
      <c r="L1435" s="336"/>
      <c r="M1435" s="301"/>
      <c r="N1435" s="336"/>
      <c r="O1435" s="301"/>
      <c r="P1435" s="336"/>
      <c r="Q1435" s="301"/>
      <c r="R1435" s="336"/>
      <c r="S1435" s="301"/>
      <c r="T1435" s="336"/>
    </row>
    <row r="1436" spans="1:20" ht="12" customHeight="1" x14ac:dyDescent="0.3">
      <c r="A1436" s="329" t="s">
        <v>289</v>
      </c>
      <c r="B1436" s="330">
        <v>2</v>
      </c>
      <c r="C1436" s="298">
        <v>46054</v>
      </c>
      <c r="D1436" s="299" t="s">
        <v>458</v>
      </c>
      <c r="E1436" s="331">
        <v>100</v>
      </c>
      <c r="F1436" s="331"/>
      <c r="G1436" s="333">
        <f t="shared" si="30"/>
        <v>2628.6599999999935</v>
      </c>
      <c r="H1436" s="334"/>
      <c r="I1436" s="335"/>
      <c r="J1436" s="336"/>
      <c r="K1436" s="301"/>
      <c r="L1436" s="336"/>
      <c r="M1436" s="301"/>
      <c r="N1436" s="336"/>
      <c r="O1436" s="301"/>
      <c r="P1436" s="336"/>
      <c r="Q1436" s="301"/>
      <c r="R1436" s="336"/>
      <c r="S1436" s="301"/>
      <c r="T1436" s="336"/>
    </row>
    <row r="1437" spans="1:20" ht="12" customHeight="1" x14ac:dyDescent="0.3">
      <c r="A1437" s="329" t="s">
        <v>289</v>
      </c>
      <c r="B1437" s="330">
        <v>1</v>
      </c>
      <c r="C1437" s="298">
        <v>46054</v>
      </c>
      <c r="D1437" s="299" t="s">
        <v>329</v>
      </c>
      <c r="E1437" s="331">
        <v>194.96</v>
      </c>
      <c r="F1437" s="331"/>
      <c r="G1437" s="333">
        <f t="shared" si="30"/>
        <v>2728.6599999999935</v>
      </c>
      <c r="H1437" s="334"/>
      <c r="I1437" s="335"/>
      <c r="J1437" s="336"/>
      <c r="K1437" s="301"/>
      <c r="L1437" s="336"/>
      <c r="M1437" s="301"/>
      <c r="N1437" s="336"/>
      <c r="O1437" s="301"/>
      <c r="P1437" s="336"/>
      <c r="Q1437" s="301"/>
      <c r="R1437" s="336"/>
      <c r="S1437" s="301"/>
      <c r="T1437" s="336"/>
    </row>
    <row r="1438" spans="1:20" ht="12" customHeight="1" x14ac:dyDescent="0.3">
      <c r="A1438" s="329" t="s">
        <v>289</v>
      </c>
      <c r="B1438" s="330">
        <v>2</v>
      </c>
      <c r="C1438" s="298">
        <v>46054</v>
      </c>
      <c r="D1438" s="299" t="s">
        <v>410</v>
      </c>
      <c r="E1438" s="331">
        <v>75.53</v>
      </c>
      <c r="F1438" s="331"/>
      <c r="G1438" s="333">
        <f t="shared" si="30"/>
        <v>2923.6199999999935</v>
      </c>
      <c r="H1438" s="334"/>
      <c r="I1438" s="335"/>
      <c r="J1438" s="336"/>
      <c r="K1438" s="301"/>
      <c r="L1438" s="336"/>
      <c r="M1438" s="301"/>
      <c r="N1438" s="336"/>
      <c r="O1438" s="301"/>
      <c r="P1438" s="336"/>
      <c r="Q1438" s="301"/>
      <c r="R1438" s="336"/>
      <c r="S1438" s="301"/>
      <c r="T1438" s="336"/>
    </row>
    <row r="1439" spans="1:20" ht="12" customHeight="1" x14ac:dyDescent="0.3">
      <c r="A1439" s="329" t="s">
        <v>284</v>
      </c>
      <c r="B1439" s="330">
        <v>37</v>
      </c>
      <c r="C1439" s="298">
        <v>46053</v>
      </c>
      <c r="D1439" s="299" t="s">
        <v>459</v>
      </c>
      <c r="E1439" s="331">
        <v>3194.64</v>
      </c>
      <c r="F1439" s="331"/>
      <c r="G1439" s="333">
        <f t="shared" si="30"/>
        <v>2999.1499999999937</v>
      </c>
      <c r="H1439" s="334"/>
      <c r="I1439" s="335"/>
      <c r="J1439" s="336"/>
      <c r="K1439" s="301"/>
      <c r="L1439" s="336"/>
      <c r="M1439" s="301"/>
      <c r="N1439" s="336"/>
      <c r="O1439" s="301"/>
      <c r="P1439" s="336"/>
      <c r="Q1439" s="301"/>
      <c r="R1439" s="336"/>
      <c r="S1439" s="301"/>
      <c r="T1439" s="336"/>
    </row>
    <row r="1440" spans="1:20" ht="12" customHeight="1" x14ac:dyDescent="0.3">
      <c r="A1440" s="329" t="s">
        <v>286</v>
      </c>
      <c r="B1440" s="330">
        <v>25</v>
      </c>
      <c r="C1440" s="298">
        <v>46053</v>
      </c>
      <c r="D1440" s="298" t="s">
        <v>204</v>
      </c>
      <c r="E1440" s="331">
        <v>350</v>
      </c>
      <c r="F1440" s="331"/>
      <c r="G1440" s="333">
        <f t="shared" si="30"/>
        <v>6193.7899999999936</v>
      </c>
      <c r="H1440" s="334"/>
      <c r="I1440" s="335"/>
      <c r="J1440" s="336"/>
      <c r="K1440" s="301"/>
      <c r="L1440" s="336"/>
      <c r="M1440" s="301"/>
      <c r="N1440" s="336"/>
      <c r="O1440" s="301"/>
      <c r="P1440" s="336"/>
      <c r="Q1440" s="301"/>
      <c r="R1440" s="336"/>
      <c r="S1440" s="301"/>
      <c r="T1440" s="336"/>
    </row>
    <row r="1441" spans="1:20" ht="12" customHeight="1" x14ac:dyDescent="0.3">
      <c r="A1441" s="329" t="s">
        <v>286</v>
      </c>
      <c r="B1441" s="330">
        <v>26</v>
      </c>
      <c r="C1441" s="298">
        <v>46053</v>
      </c>
      <c r="D1441" s="298" t="s">
        <v>205</v>
      </c>
      <c r="E1441" s="331">
        <v>320</v>
      </c>
      <c r="F1441" s="331"/>
      <c r="G1441" s="333">
        <f t="shared" si="30"/>
        <v>6543.7899999999936</v>
      </c>
      <c r="H1441" s="334"/>
      <c r="I1441" s="335"/>
      <c r="J1441" s="336"/>
      <c r="K1441" s="301"/>
      <c r="L1441" s="336"/>
      <c r="M1441" s="301"/>
      <c r="N1441" s="336"/>
      <c r="O1441" s="301"/>
      <c r="P1441" s="336"/>
      <c r="Q1441" s="301"/>
      <c r="R1441" s="336"/>
      <c r="S1441" s="301"/>
      <c r="T1441" s="336"/>
    </row>
    <row r="1442" spans="1:20" ht="12" customHeight="1" x14ac:dyDescent="0.3">
      <c r="A1442" s="329" t="s">
        <v>286</v>
      </c>
      <c r="B1442" s="330">
        <v>27</v>
      </c>
      <c r="C1442" s="298">
        <v>46053</v>
      </c>
      <c r="D1442" s="298" t="s">
        <v>206</v>
      </c>
      <c r="E1442" s="331">
        <v>25</v>
      </c>
      <c r="F1442" s="331"/>
      <c r="G1442" s="333">
        <f t="shared" si="30"/>
        <v>6863.7899999999936</v>
      </c>
      <c r="H1442" s="334"/>
      <c r="I1442" s="335"/>
      <c r="J1442" s="336"/>
      <c r="K1442" s="301"/>
      <c r="L1442" s="336"/>
      <c r="M1442" s="301"/>
      <c r="N1442" s="336"/>
      <c r="O1442" s="301"/>
      <c r="P1442" s="336"/>
      <c r="Q1442" s="301"/>
      <c r="R1442" s="336"/>
      <c r="S1442" s="301"/>
      <c r="T1442" s="336"/>
    </row>
    <row r="1443" spans="1:20" ht="12" customHeight="1" x14ac:dyDescent="0.3">
      <c r="A1443" s="329" t="s">
        <v>286</v>
      </c>
      <c r="B1443" s="330">
        <v>28</v>
      </c>
      <c r="C1443" s="298">
        <v>46053</v>
      </c>
      <c r="D1443" s="298" t="s">
        <v>207</v>
      </c>
      <c r="E1443" s="331">
        <v>25</v>
      </c>
      <c r="F1443" s="331"/>
      <c r="G1443" s="333">
        <f t="shared" si="30"/>
        <v>6888.7899999999936</v>
      </c>
      <c r="H1443" s="334"/>
      <c r="I1443" s="335"/>
      <c r="J1443" s="336"/>
      <c r="K1443" s="301"/>
      <c r="L1443" s="336"/>
      <c r="M1443" s="301"/>
      <c r="N1443" s="336"/>
      <c r="O1443" s="301"/>
      <c r="P1443" s="336"/>
      <c r="Q1443" s="301"/>
      <c r="R1443" s="336"/>
      <c r="S1443" s="301"/>
      <c r="T1443" s="336"/>
    </row>
    <row r="1444" spans="1:20" ht="12" customHeight="1" x14ac:dyDescent="0.3">
      <c r="A1444" s="329" t="s">
        <v>286</v>
      </c>
      <c r="B1444" s="330">
        <v>29</v>
      </c>
      <c r="C1444" s="298">
        <v>46053</v>
      </c>
      <c r="D1444" s="298" t="s">
        <v>208</v>
      </c>
      <c r="E1444" s="331">
        <v>45</v>
      </c>
      <c r="F1444" s="331"/>
      <c r="G1444" s="333">
        <f t="shared" si="30"/>
        <v>6913.7899999999936</v>
      </c>
      <c r="H1444" s="334"/>
      <c r="I1444" s="335"/>
      <c r="J1444" s="336"/>
      <c r="K1444" s="301"/>
      <c r="L1444" s="336"/>
      <c r="M1444" s="301"/>
      <c r="N1444" s="336"/>
      <c r="O1444" s="301"/>
      <c r="P1444" s="336"/>
      <c r="Q1444" s="301"/>
      <c r="R1444" s="336"/>
      <c r="S1444" s="301"/>
      <c r="T1444" s="336"/>
    </row>
    <row r="1445" spans="1:20" ht="12" customHeight="1" x14ac:dyDescent="0.3">
      <c r="A1445" s="329" t="s">
        <v>286</v>
      </c>
      <c r="B1445" s="330">
        <v>30</v>
      </c>
      <c r="C1445" s="298">
        <v>46053</v>
      </c>
      <c r="D1445" s="298" t="s">
        <v>209</v>
      </c>
      <c r="E1445" s="331">
        <v>400</v>
      </c>
      <c r="F1445" s="331"/>
      <c r="G1445" s="333">
        <f t="shared" si="30"/>
        <v>6958.7899999999936</v>
      </c>
      <c r="H1445" s="334"/>
      <c r="I1445" s="335"/>
      <c r="J1445" s="336"/>
      <c r="K1445" s="301"/>
      <c r="L1445" s="336"/>
      <c r="M1445" s="301"/>
      <c r="N1445" s="336"/>
      <c r="O1445" s="301"/>
      <c r="P1445" s="336"/>
      <c r="Q1445" s="301"/>
      <c r="R1445" s="336"/>
      <c r="S1445" s="301"/>
      <c r="T1445" s="336"/>
    </row>
    <row r="1446" spans="1:20" ht="12" customHeight="1" x14ac:dyDescent="0.3">
      <c r="A1446" s="329" t="s">
        <v>286</v>
      </c>
      <c r="B1446" s="330">
        <v>31</v>
      </c>
      <c r="C1446" s="298">
        <v>46053</v>
      </c>
      <c r="D1446" s="298" t="s">
        <v>210</v>
      </c>
      <c r="E1446" s="331">
        <v>375</v>
      </c>
      <c r="F1446" s="331"/>
      <c r="G1446" s="333">
        <f t="shared" si="30"/>
        <v>7358.7899999999936</v>
      </c>
      <c r="H1446" s="334"/>
      <c r="I1446" s="335"/>
      <c r="J1446" s="336"/>
      <c r="K1446" s="301"/>
      <c r="L1446" s="336"/>
      <c r="M1446" s="301"/>
      <c r="N1446" s="336"/>
      <c r="O1446" s="301"/>
      <c r="P1446" s="336"/>
      <c r="Q1446" s="301"/>
      <c r="R1446" s="336"/>
      <c r="S1446" s="301"/>
      <c r="T1446" s="336"/>
    </row>
    <row r="1447" spans="1:20" ht="12" customHeight="1" x14ac:dyDescent="0.3">
      <c r="A1447" s="329" t="s">
        <v>286</v>
      </c>
      <c r="B1447" s="330">
        <v>32</v>
      </c>
      <c r="C1447" s="298">
        <v>46053</v>
      </c>
      <c r="D1447" s="298" t="s">
        <v>211</v>
      </c>
      <c r="E1447" s="331">
        <v>100</v>
      </c>
      <c r="F1447" s="331"/>
      <c r="G1447" s="333">
        <f t="shared" si="30"/>
        <v>7733.7899999999936</v>
      </c>
      <c r="H1447" s="334"/>
      <c r="I1447" s="335"/>
      <c r="J1447" s="336"/>
      <c r="K1447" s="301"/>
      <c r="L1447" s="336"/>
      <c r="M1447" s="301"/>
      <c r="N1447" s="336"/>
      <c r="O1447" s="301"/>
      <c r="P1447" s="336"/>
      <c r="Q1447" s="301"/>
      <c r="R1447" s="336"/>
      <c r="S1447" s="301"/>
      <c r="T1447" s="336"/>
    </row>
    <row r="1448" spans="1:20" ht="12" customHeight="1" x14ac:dyDescent="0.3">
      <c r="A1448" s="329" t="s">
        <v>286</v>
      </c>
      <c r="B1448" s="330">
        <v>33</v>
      </c>
      <c r="C1448" s="298">
        <v>46053</v>
      </c>
      <c r="D1448" s="298" t="s">
        <v>212</v>
      </c>
      <c r="E1448" s="331">
        <v>85</v>
      </c>
      <c r="F1448" s="331"/>
      <c r="G1448" s="333">
        <f t="shared" si="30"/>
        <v>7833.7899999999936</v>
      </c>
      <c r="H1448" s="334"/>
      <c r="I1448" s="335"/>
      <c r="J1448" s="336"/>
      <c r="K1448" s="301"/>
      <c r="L1448" s="336"/>
      <c r="M1448" s="301"/>
      <c r="N1448" s="336"/>
      <c r="O1448" s="301"/>
      <c r="P1448" s="336"/>
      <c r="Q1448" s="301"/>
      <c r="R1448" s="336"/>
      <c r="S1448" s="301"/>
      <c r="T1448" s="336"/>
    </row>
    <row r="1449" spans="1:20" ht="12" customHeight="1" x14ac:dyDescent="0.3">
      <c r="A1449" s="329" t="s">
        <v>286</v>
      </c>
      <c r="B1449" s="330">
        <v>34</v>
      </c>
      <c r="C1449" s="298">
        <v>46053</v>
      </c>
      <c r="D1449" s="298" t="s">
        <v>213</v>
      </c>
      <c r="E1449" s="331">
        <v>230</v>
      </c>
      <c r="F1449" s="331"/>
      <c r="G1449" s="333">
        <f t="shared" si="30"/>
        <v>7918.7899999999936</v>
      </c>
      <c r="H1449" s="334"/>
      <c r="I1449" s="335"/>
      <c r="J1449" s="336"/>
      <c r="K1449" s="301"/>
      <c r="L1449" s="336"/>
      <c r="M1449" s="301"/>
      <c r="N1449" s="336"/>
      <c r="O1449" s="301"/>
      <c r="P1449" s="336"/>
      <c r="Q1449" s="301"/>
      <c r="R1449" s="336"/>
      <c r="S1449" s="301"/>
      <c r="T1449" s="336"/>
    </row>
    <row r="1450" spans="1:20" ht="12" customHeight="1" x14ac:dyDescent="0.3">
      <c r="A1450" s="329" t="s">
        <v>286</v>
      </c>
      <c r="B1450" s="330">
        <v>35</v>
      </c>
      <c r="C1450" s="298">
        <v>46053</v>
      </c>
      <c r="D1450" s="298" t="s">
        <v>214</v>
      </c>
      <c r="E1450" s="331">
        <v>45</v>
      </c>
      <c r="F1450" s="331"/>
      <c r="G1450" s="333">
        <f t="shared" si="30"/>
        <v>8148.7899999999936</v>
      </c>
      <c r="H1450" s="334"/>
      <c r="I1450" s="335"/>
      <c r="J1450" s="336"/>
      <c r="K1450" s="301"/>
      <c r="L1450" s="336"/>
      <c r="M1450" s="301"/>
      <c r="N1450" s="336"/>
      <c r="O1450" s="301"/>
      <c r="P1450" s="336"/>
      <c r="Q1450" s="301"/>
      <c r="R1450" s="336"/>
      <c r="S1450" s="301"/>
      <c r="T1450" s="336"/>
    </row>
    <row r="1451" spans="1:20" ht="12" customHeight="1" x14ac:dyDescent="0.3">
      <c r="A1451" s="329" t="s">
        <v>289</v>
      </c>
      <c r="B1451" s="330">
        <v>8</v>
      </c>
      <c r="C1451" s="298">
        <v>46053</v>
      </c>
      <c r="D1451" s="298" t="s">
        <v>319</v>
      </c>
      <c r="E1451" s="331">
        <v>31.03</v>
      </c>
      <c r="F1451" s="331"/>
      <c r="G1451" s="333">
        <f t="shared" si="30"/>
        <v>8193.7899999999936</v>
      </c>
      <c r="H1451" s="334"/>
      <c r="I1451" s="335"/>
      <c r="J1451" s="336"/>
      <c r="K1451" s="301"/>
      <c r="L1451" s="336"/>
      <c r="M1451" s="301"/>
      <c r="N1451" s="336"/>
      <c r="O1451" s="301"/>
      <c r="P1451" s="336"/>
      <c r="Q1451" s="301"/>
      <c r="R1451" s="336"/>
      <c r="S1451" s="301"/>
      <c r="T1451" s="336"/>
    </row>
    <row r="1452" spans="1:20" ht="12" customHeight="1" x14ac:dyDescent="0.3">
      <c r="A1452" s="329" t="s">
        <v>294</v>
      </c>
      <c r="B1452" s="330">
        <v>10</v>
      </c>
      <c r="C1452" s="298">
        <v>46053</v>
      </c>
      <c r="D1452" s="298" t="s">
        <v>176</v>
      </c>
      <c r="E1452" s="331">
        <v>17.899999999999999</v>
      </c>
      <c r="F1452" s="331"/>
      <c r="G1452" s="333">
        <f t="shared" si="30"/>
        <v>8224.8199999999943</v>
      </c>
      <c r="H1452" s="334"/>
      <c r="I1452" s="335"/>
      <c r="J1452" s="336"/>
      <c r="K1452" s="301"/>
      <c r="L1452" s="336"/>
      <c r="M1452" s="301"/>
      <c r="N1452" s="336"/>
      <c r="O1452" s="301"/>
      <c r="P1452" s="336"/>
      <c r="Q1452" s="301"/>
      <c r="R1452" s="336"/>
      <c r="S1452" s="301"/>
      <c r="T1452" s="336"/>
    </row>
    <row r="1453" spans="1:20" ht="12" customHeight="1" x14ac:dyDescent="0.3">
      <c r="A1453" s="329" t="s">
        <v>289</v>
      </c>
      <c r="B1453" s="330">
        <v>3</v>
      </c>
      <c r="C1453" s="298">
        <v>46053</v>
      </c>
      <c r="D1453" s="298" t="s">
        <v>348</v>
      </c>
      <c r="E1453" s="331">
        <v>18.84</v>
      </c>
      <c r="F1453" s="331"/>
      <c r="G1453" s="333">
        <f t="shared" si="30"/>
        <v>8242.7199999999939</v>
      </c>
      <c r="H1453" s="334"/>
      <c r="I1453" s="335"/>
      <c r="J1453" s="336"/>
      <c r="K1453" s="301"/>
      <c r="L1453" s="336"/>
      <c r="M1453" s="301"/>
      <c r="N1453" s="336"/>
      <c r="O1453" s="301"/>
      <c r="P1453" s="336"/>
      <c r="Q1453" s="301"/>
      <c r="R1453" s="336"/>
      <c r="S1453" s="301"/>
      <c r="T1453" s="336"/>
    </row>
    <row r="1454" spans="1:20" ht="12" customHeight="1" x14ac:dyDescent="0.3">
      <c r="A1454" s="329" t="s">
        <v>289</v>
      </c>
      <c r="B1454" s="330">
        <v>8</v>
      </c>
      <c r="C1454" s="298">
        <v>46053</v>
      </c>
      <c r="D1454" s="298" t="s">
        <v>319</v>
      </c>
      <c r="E1454" s="331">
        <v>25.54</v>
      </c>
      <c r="F1454" s="331"/>
      <c r="G1454" s="333">
        <f t="shared" si="30"/>
        <v>8261.559999999994</v>
      </c>
      <c r="H1454" s="334"/>
      <c r="I1454" s="335"/>
      <c r="J1454" s="336"/>
      <c r="K1454" s="301"/>
      <c r="L1454" s="336"/>
      <c r="M1454" s="301"/>
      <c r="N1454" s="336"/>
      <c r="O1454" s="301"/>
      <c r="P1454" s="336"/>
      <c r="Q1454" s="301"/>
      <c r="R1454" s="336"/>
      <c r="S1454" s="301"/>
      <c r="T1454" s="336"/>
    </row>
    <row r="1455" spans="1:20" ht="12" customHeight="1" x14ac:dyDescent="0.3">
      <c r="A1455" s="329" t="s">
        <v>289</v>
      </c>
      <c r="B1455" s="330">
        <v>8</v>
      </c>
      <c r="C1455" s="298">
        <v>46053</v>
      </c>
      <c r="D1455" s="298" t="s">
        <v>308</v>
      </c>
      <c r="E1455" s="331">
        <v>52.59</v>
      </c>
      <c r="F1455" s="331"/>
      <c r="G1455" s="333">
        <f t="shared" si="30"/>
        <v>8287.0999999999949</v>
      </c>
      <c r="H1455" s="334"/>
      <c r="I1455" s="335"/>
      <c r="J1455" s="336"/>
      <c r="K1455" s="301"/>
      <c r="L1455" s="336"/>
      <c r="M1455" s="301"/>
      <c r="N1455" s="336"/>
      <c r="O1455" s="301"/>
      <c r="P1455" s="336"/>
      <c r="Q1455" s="301"/>
      <c r="R1455" s="336"/>
      <c r="S1455" s="301"/>
      <c r="T1455" s="336"/>
    </row>
    <row r="1456" spans="1:20" ht="12" customHeight="1" x14ac:dyDescent="0.3">
      <c r="A1456" s="329" t="s">
        <v>335</v>
      </c>
      <c r="B1456" s="330" t="s">
        <v>335</v>
      </c>
      <c r="C1456" s="298">
        <v>46052</v>
      </c>
      <c r="D1456" s="299" t="s">
        <v>460</v>
      </c>
      <c r="E1456" s="331"/>
      <c r="F1456" s="331">
        <v>422</v>
      </c>
      <c r="G1456" s="333">
        <f t="shared" si="30"/>
        <v>8339.6899999999951</v>
      </c>
      <c r="H1456" s="334"/>
      <c r="I1456" s="335"/>
      <c r="J1456" s="336"/>
      <c r="K1456" s="301"/>
      <c r="L1456" s="336"/>
      <c r="M1456" s="301"/>
      <c r="N1456" s="336"/>
      <c r="O1456" s="301"/>
      <c r="P1456" s="336"/>
      <c r="Q1456" s="301"/>
      <c r="R1456" s="336"/>
      <c r="S1456" s="301"/>
      <c r="T1456" s="336"/>
    </row>
    <row r="1457" spans="1:20" ht="12" customHeight="1" x14ac:dyDescent="0.3">
      <c r="A1457" s="329" t="s">
        <v>289</v>
      </c>
      <c r="B1457" s="330">
        <v>5</v>
      </c>
      <c r="C1457" s="298">
        <v>46052</v>
      </c>
      <c r="D1457" s="299" t="s">
        <v>864</v>
      </c>
      <c r="E1457" s="331">
        <v>200</v>
      </c>
      <c r="F1457" s="331"/>
      <c r="G1457" s="333">
        <f t="shared" si="30"/>
        <v>7917.6899999999951</v>
      </c>
      <c r="H1457" s="334"/>
      <c r="I1457" s="335"/>
      <c r="J1457" s="336"/>
      <c r="K1457" s="301"/>
      <c r="L1457" s="336"/>
      <c r="M1457" s="301"/>
      <c r="N1457" s="336"/>
      <c r="O1457" s="301"/>
      <c r="P1457" s="336"/>
      <c r="Q1457" s="301"/>
      <c r="R1457" s="336"/>
      <c r="S1457" s="301"/>
      <c r="T1457" s="336"/>
    </row>
    <row r="1458" spans="1:20" ht="12" customHeight="1" x14ac:dyDescent="0.3">
      <c r="A1458" s="329" t="s">
        <v>289</v>
      </c>
      <c r="B1458" s="330">
        <v>2</v>
      </c>
      <c r="C1458" s="298">
        <v>46052</v>
      </c>
      <c r="D1458" s="299" t="s">
        <v>296</v>
      </c>
      <c r="E1458" s="331">
        <v>8.52</v>
      </c>
      <c r="F1458" s="331"/>
      <c r="G1458" s="333">
        <f t="shared" si="30"/>
        <v>8117.6899999999951</v>
      </c>
      <c r="H1458" s="334"/>
      <c r="I1458" s="335"/>
      <c r="J1458" s="336"/>
      <c r="K1458" s="301"/>
      <c r="L1458" s="336"/>
      <c r="M1458" s="301"/>
      <c r="N1458" s="336"/>
      <c r="O1458" s="301"/>
      <c r="P1458" s="336"/>
      <c r="Q1458" s="301"/>
      <c r="R1458" s="336"/>
      <c r="S1458" s="301"/>
      <c r="T1458" s="336"/>
    </row>
    <row r="1459" spans="1:20" ht="12" customHeight="1" x14ac:dyDescent="0.3">
      <c r="A1459" s="329" t="s">
        <v>287</v>
      </c>
      <c r="B1459" s="330" t="s">
        <v>287</v>
      </c>
      <c r="C1459" s="298">
        <v>46052</v>
      </c>
      <c r="D1459" s="299" t="s">
        <v>461</v>
      </c>
      <c r="E1459" s="331">
        <v>831.92</v>
      </c>
      <c r="F1459" s="331">
        <v>831.92</v>
      </c>
      <c r="G1459" s="333">
        <f t="shared" si="30"/>
        <v>8126.2099999999955</v>
      </c>
      <c r="H1459" s="334"/>
      <c r="I1459" s="335"/>
      <c r="J1459" s="336"/>
      <c r="K1459" s="301"/>
      <c r="L1459" s="336"/>
      <c r="M1459" s="301"/>
      <c r="N1459" s="336"/>
      <c r="O1459" s="301"/>
      <c r="P1459" s="336"/>
      <c r="Q1459" s="301"/>
      <c r="R1459" s="336"/>
      <c r="S1459" s="301"/>
      <c r="T1459" s="336"/>
    </row>
    <row r="1460" spans="1:20" ht="12" customHeight="1" x14ac:dyDescent="0.3">
      <c r="A1460" s="329" t="s">
        <v>289</v>
      </c>
      <c r="B1460" s="330">
        <v>5</v>
      </c>
      <c r="C1460" s="298">
        <v>46052</v>
      </c>
      <c r="D1460" s="299" t="s">
        <v>441</v>
      </c>
      <c r="E1460" s="331">
        <v>200</v>
      </c>
      <c r="F1460" s="331"/>
      <c r="G1460" s="333">
        <f t="shared" si="30"/>
        <v>8126.2099999999955</v>
      </c>
      <c r="H1460" s="334"/>
      <c r="I1460" s="335"/>
      <c r="J1460" s="336"/>
      <c r="K1460" s="301"/>
      <c r="L1460" s="336"/>
      <c r="M1460" s="301"/>
      <c r="N1460" s="336"/>
      <c r="O1460" s="301"/>
      <c r="P1460" s="336"/>
      <c r="Q1460" s="301"/>
      <c r="R1460" s="336"/>
      <c r="S1460" s="301"/>
      <c r="T1460" s="336"/>
    </row>
    <row r="1461" spans="1:20" ht="12" customHeight="1" x14ac:dyDescent="0.3">
      <c r="A1461" s="329" t="s">
        <v>289</v>
      </c>
      <c r="B1461" s="330">
        <v>2</v>
      </c>
      <c r="C1461" s="298">
        <v>46052</v>
      </c>
      <c r="D1461" s="299" t="s">
        <v>324</v>
      </c>
      <c r="E1461" s="331">
        <v>11.04</v>
      </c>
      <c r="F1461" s="331"/>
      <c r="G1461" s="333">
        <f t="shared" si="30"/>
        <v>8326.2099999999955</v>
      </c>
      <c r="H1461" s="334"/>
      <c r="I1461" s="335"/>
      <c r="J1461" s="336"/>
      <c r="K1461" s="301"/>
      <c r="L1461" s="336"/>
      <c r="M1461" s="301"/>
      <c r="N1461" s="336"/>
      <c r="O1461" s="301"/>
      <c r="P1461" s="336"/>
      <c r="Q1461" s="301"/>
      <c r="R1461" s="336"/>
      <c r="S1461" s="301"/>
      <c r="T1461" s="336"/>
    </row>
    <row r="1462" spans="1:20" ht="12" customHeight="1" x14ac:dyDescent="0.3">
      <c r="A1462" s="329" t="s">
        <v>291</v>
      </c>
      <c r="B1462" s="330">
        <v>38</v>
      </c>
      <c r="C1462" s="298">
        <v>46051</v>
      </c>
      <c r="D1462" s="299" t="s">
        <v>293</v>
      </c>
      <c r="E1462" s="331"/>
      <c r="F1462" s="331">
        <v>4365.6499999999996</v>
      </c>
      <c r="G1462" s="333">
        <f t="shared" si="30"/>
        <v>8337.2499999999964</v>
      </c>
      <c r="H1462" s="334"/>
      <c r="I1462" s="335"/>
      <c r="J1462" s="336"/>
      <c r="K1462" s="301"/>
      <c r="L1462" s="336"/>
      <c r="M1462" s="301"/>
      <c r="N1462" s="336"/>
      <c r="O1462" s="301"/>
      <c r="P1462" s="336"/>
      <c r="Q1462" s="301"/>
      <c r="R1462" s="336"/>
      <c r="S1462" s="301"/>
      <c r="T1462" s="336"/>
    </row>
    <row r="1463" spans="1:20" ht="12" customHeight="1" x14ac:dyDescent="0.3">
      <c r="A1463" s="329" t="s">
        <v>289</v>
      </c>
      <c r="B1463" s="330">
        <v>2</v>
      </c>
      <c r="C1463" s="298">
        <v>46051</v>
      </c>
      <c r="D1463" s="299" t="s">
        <v>296</v>
      </c>
      <c r="E1463" s="331">
        <v>18.28</v>
      </c>
      <c r="F1463" s="331"/>
      <c r="G1463" s="333">
        <f t="shared" si="30"/>
        <v>3971.5999999999976</v>
      </c>
      <c r="H1463" s="334"/>
      <c r="I1463" s="335"/>
      <c r="J1463" s="336"/>
      <c r="K1463" s="301"/>
      <c r="L1463" s="336"/>
      <c r="M1463" s="301"/>
      <c r="N1463" s="336"/>
      <c r="O1463" s="301"/>
      <c r="P1463" s="336"/>
      <c r="Q1463" s="301"/>
      <c r="R1463" s="336"/>
      <c r="S1463" s="301"/>
      <c r="T1463" s="336"/>
    </row>
    <row r="1464" spans="1:20" ht="12" customHeight="1" x14ac:dyDescent="0.3">
      <c r="A1464" s="329" t="s">
        <v>289</v>
      </c>
      <c r="B1464" s="330">
        <v>4</v>
      </c>
      <c r="C1464" s="298">
        <v>46051</v>
      </c>
      <c r="D1464" s="299" t="s">
        <v>295</v>
      </c>
      <c r="E1464" s="331">
        <v>57.06</v>
      </c>
      <c r="F1464" s="331"/>
      <c r="G1464" s="333">
        <f t="shared" si="30"/>
        <v>3989.8799999999978</v>
      </c>
      <c r="H1464" s="334"/>
      <c r="I1464" s="335"/>
      <c r="J1464" s="336"/>
      <c r="K1464" s="301"/>
      <c r="L1464" s="336"/>
      <c r="M1464" s="301"/>
      <c r="N1464" s="336"/>
      <c r="O1464" s="301"/>
      <c r="P1464" s="336"/>
      <c r="Q1464" s="301"/>
      <c r="R1464" s="336"/>
      <c r="S1464" s="301"/>
      <c r="T1464" s="336"/>
    </row>
    <row r="1465" spans="1:20" ht="12" customHeight="1" x14ac:dyDescent="0.3">
      <c r="A1465" s="329" t="s">
        <v>287</v>
      </c>
      <c r="B1465" s="330" t="s">
        <v>287</v>
      </c>
      <c r="C1465" s="298">
        <v>46051</v>
      </c>
      <c r="D1465" s="299" t="s">
        <v>462</v>
      </c>
      <c r="E1465" s="331">
        <v>89.42</v>
      </c>
      <c r="F1465" s="331">
        <v>89.42</v>
      </c>
      <c r="G1465" s="333">
        <f t="shared" si="30"/>
        <v>4046.9399999999978</v>
      </c>
      <c r="H1465" s="334"/>
      <c r="I1465" s="335"/>
      <c r="J1465" s="336"/>
      <c r="K1465" s="301"/>
      <c r="L1465" s="336"/>
      <c r="M1465" s="301"/>
      <c r="N1465" s="336"/>
      <c r="O1465" s="301"/>
      <c r="P1465" s="336"/>
      <c r="Q1465" s="301"/>
      <c r="R1465" s="336"/>
      <c r="S1465" s="301"/>
      <c r="T1465" s="336"/>
    </row>
    <row r="1466" spans="1:20" ht="12" customHeight="1" x14ac:dyDescent="0.3">
      <c r="A1466" s="329" t="s">
        <v>289</v>
      </c>
      <c r="B1466" s="330">
        <v>8</v>
      </c>
      <c r="C1466" s="298">
        <v>46051</v>
      </c>
      <c r="D1466" s="299" t="s">
        <v>463</v>
      </c>
      <c r="E1466" s="331">
        <v>59</v>
      </c>
      <c r="F1466" s="331"/>
      <c r="G1466" s="333">
        <f t="shared" si="30"/>
        <v>4046.9399999999978</v>
      </c>
      <c r="H1466" s="334"/>
      <c r="I1466" s="335"/>
      <c r="J1466" s="336"/>
      <c r="K1466" s="301"/>
      <c r="L1466" s="336"/>
      <c r="M1466" s="301"/>
      <c r="N1466" s="336"/>
      <c r="O1466" s="301"/>
      <c r="P1466" s="336"/>
      <c r="Q1466" s="301"/>
      <c r="R1466" s="336"/>
      <c r="S1466" s="301"/>
      <c r="T1466" s="336"/>
    </row>
    <row r="1467" spans="1:20" ht="12" customHeight="1" x14ac:dyDescent="0.3">
      <c r="A1467" s="329" t="s">
        <v>289</v>
      </c>
      <c r="B1467" s="330">
        <v>2</v>
      </c>
      <c r="C1467" s="298">
        <v>46051</v>
      </c>
      <c r="D1467" s="299" t="s">
        <v>371</v>
      </c>
      <c r="E1467" s="331">
        <v>19.899999999999999</v>
      </c>
      <c r="F1467" s="331"/>
      <c r="G1467" s="333">
        <f t="shared" si="30"/>
        <v>4105.9399999999978</v>
      </c>
      <c r="H1467" s="334"/>
      <c r="I1467" s="335"/>
      <c r="J1467" s="336"/>
      <c r="K1467" s="301"/>
      <c r="L1467" s="336"/>
      <c r="M1467" s="301"/>
      <c r="N1467" s="336"/>
      <c r="O1467" s="301"/>
      <c r="P1467" s="336"/>
      <c r="Q1467" s="301"/>
      <c r="R1467" s="336"/>
      <c r="S1467" s="301"/>
      <c r="T1467" s="336"/>
    </row>
    <row r="1468" spans="1:20" ht="12" customHeight="1" x14ac:dyDescent="0.3">
      <c r="A1468" s="329" t="s">
        <v>289</v>
      </c>
      <c r="B1468" s="330">
        <v>2</v>
      </c>
      <c r="C1468" s="298">
        <v>46050</v>
      </c>
      <c r="D1468" s="299" t="s">
        <v>353</v>
      </c>
      <c r="E1468" s="331">
        <v>14.99</v>
      </c>
      <c r="F1468" s="331"/>
      <c r="G1468" s="333">
        <f t="shared" si="30"/>
        <v>4125.8399999999974</v>
      </c>
      <c r="H1468" s="334"/>
      <c r="I1468" s="335"/>
      <c r="J1468" s="336"/>
      <c r="K1468" s="301"/>
      <c r="L1468" s="336"/>
      <c r="M1468" s="301"/>
      <c r="N1468" s="336"/>
      <c r="O1468" s="301"/>
      <c r="P1468" s="336"/>
      <c r="Q1468" s="301"/>
      <c r="R1468" s="336"/>
      <c r="S1468" s="301"/>
      <c r="T1468" s="336"/>
    </row>
    <row r="1469" spans="1:20" ht="12" customHeight="1" x14ac:dyDescent="0.3">
      <c r="A1469" s="329" t="s">
        <v>289</v>
      </c>
      <c r="B1469" s="330">
        <v>6</v>
      </c>
      <c r="C1469" s="298">
        <v>46050</v>
      </c>
      <c r="D1469" s="299" t="s">
        <v>464</v>
      </c>
      <c r="E1469" s="331">
        <v>25</v>
      </c>
      <c r="F1469" s="331"/>
      <c r="G1469" s="333">
        <f t="shared" si="30"/>
        <v>4140.8299999999972</v>
      </c>
      <c r="H1469" s="334"/>
      <c r="I1469" s="335"/>
      <c r="J1469" s="336"/>
      <c r="K1469" s="301"/>
      <c r="L1469" s="336"/>
      <c r="M1469" s="301"/>
      <c r="N1469" s="336"/>
      <c r="O1469" s="301"/>
      <c r="P1469" s="336"/>
      <c r="Q1469" s="301"/>
      <c r="R1469" s="336"/>
      <c r="S1469" s="301"/>
      <c r="T1469" s="336"/>
    </row>
    <row r="1470" spans="1:20" ht="12" customHeight="1" x14ac:dyDescent="0.3">
      <c r="A1470" s="329" t="s">
        <v>289</v>
      </c>
      <c r="B1470" s="330">
        <v>3</v>
      </c>
      <c r="C1470" s="298">
        <v>46050</v>
      </c>
      <c r="D1470" s="299" t="s">
        <v>865</v>
      </c>
      <c r="E1470" s="331">
        <v>6</v>
      </c>
      <c r="F1470" s="331"/>
      <c r="G1470" s="333">
        <f t="shared" si="30"/>
        <v>4165.8299999999972</v>
      </c>
      <c r="H1470" s="334"/>
      <c r="I1470" s="335"/>
      <c r="J1470" s="336"/>
      <c r="K1470" s="301"/>
      <c r="L1470" s="336"/>
      <c r="M1470" s="301"/>
      <c r="N1470" s="336"/>
      <c r="O1470" s="301"/>
      <c r="P1470" s="336"/>
      <c r="Q1470" s="301"/>
      <c r="R1470" s="336"/>
      <c r="S1470" s="301"/>
      <c r="T1470" s="336"/>
    </row>
    <row r="1471" spans="1:20" ht="12" customHeight="1" x14ac:dyDescent="0.3">
      <c r="A1471" s="329" t="s">
        <v>289</v>
      </c>
      <c r="B1471" s="330">
        <v>2</v>
      </c>
      <c r="C1471" s="298">
        <v>46050</v>
      </c>
      <c r="D1471" s="299" t="s">
        <v>866</v>
      </c>
      <c r="E1471" s="331">
        <v>15</v>
      </c>
      <c r="F1471" s="331"/>
      <c r="G1471" s="333">
        <f t="shared" si="30"/>
        <v>4171.8299999999972</v>
      </c>
      <c r="H1471" s="334"/>
      <c r="I1471" s="335"/>
      <c r="J1471" s="336"/>
      <c r="K1471" s="301"/>
      <c r="L1471" s="336"/>
      <c r="M1471" s="301"/>
      <c r="N1471" s="336"/>
      <c r="O1471" s="301"/>
      <c r="P1471" s="336"/>
      <c r="Q1471" s="301"/>
      <c r="R1471" s="336"/>
      <c r="S1471" s="301"/>
      <c r="T1471" s="336"/>
    </row>
    <row r="1472" spans="1:20" ht="12" customHeight="1" x14ac:dyDescent="0.3">
      <c r="A1472" s="329" t="s">
        <v>289</v>
      </c>
      <c r="B1472" s="330">
        <v>2</v>
      </c>
      <c r="C1472" s="298">
        <v>46050</v>
      </c>
      <c r="D1472" s="299" t="s">
        <v>296</v>
      </c>
      <c r="E1472" s="331">
        <v>12.71</v>
      </c>
      <c r="F1472" s="331"/>
      <c r="G1472" s="333">
        <f t="shared" si="30"/>
        <v>4186.8299999999972</v>
      </c>
      <c r="H1472" s="334"/>
      <c r="I1472" s="335"/>
      <c r="J1472" s="336"/>
      <c r="K1472" s="301"/>
      <c r="L1472" s="336"/>
      <c r="M1472" s="301"/>
      <c r="N1472" s="336"/>
      <c r="O1472" s="301"/>
      <c r="P1472" s="336"/>
      <c r="Q1472" s="301"/>
      <c r="R1472" s="336"/>
      <c r="S1472" s="301"/>
      <c r="T1472" s="336"/>
    </row>
    <row r="1473" spans="1:20" ht="12" customHeight="1" x14ac:dyDescent="0.3">
      <c r="A1473" s="329" t="s">
        <v>287</v>
      </c>
      <c r="B1473" s="330" t="s">
        <v>287</v>
      </c>
      <c r="C1473" s="298">
        <v>46050</v>
      </c>
      <c r="D1473" s="299" t="s">
        <v>452</v>
      </c>
      <c r="E1473" s="331">
        <v>1475.9</v>
      </c>
      <c r="F1473" s="331">
        <v>1475.9</v>
      </c>
      <c r="G1473" s="333">
        <f t="shared" si="30"/>
        <v>4199.5399999999972</v>
      </c>
      <c r="H1473" s="334"/>
      <c r="I1473" s="335"/>
      <c r="J1473" s="336"/>
      <c r="K1473" s="301"/>
      <c r="L1473" s="336"/>
      <c r="M1473" s="301"/>
      <c r="N1473" s="336"/>
      <c r="O1473" s="301"/>
      <c r="P1473" s="336"/>
      <c r="Q1473" s="301"/>
      <c r="R1473" s="336"/>
      <c r="S1473" s="301"/>
      <c r="T1473" s="336"/>
    </row>
    <row r="1474" spans="1:20" ht="12" customHeight="1" x14ac:dyDescent="0.3">
      <c r="A1474" s="329" t="s">
        <v>289</v>
      </c>
      <c r="B1474" s="330">
        <v>8</v>
      </c>
      <c r="C1474" s="298">
        <v>46050</v>
      </c>
      <c r="D1474" s="299" t="s">
        <v>319</v>
      </c>
      <c r="E1474" s="331">
        <v>28.52</v>
      </c>
      <c r="F1474" s="331"/>
      <c r="G1474" s="333">
        <f t="shared" si="30"/>
        <v>4199.5399999999972</v>
      </c>
      <c r="H1474" s="334"/>
      <c r="I1474" s="335"/>
      <c r="J1474" s="336"/>
      <c r="K1474" s="301"/>
      <c r="L1474" s="336"/>
      <c r="M1474" s="301"/>
      <c r="N1474" s="336"/>
      <c r="O1474" s="301"/>
      <c r="P1474" s="336"/>
      <c r="Q1474" s="301"/>
      <c r="R1474" s="336"/>
      <c r="S1474" s="301"/>
      <c r="T1474" s="336"/>
    </row>
    <row r="1475" spans="1:20" ht="12" customHeight="1" x14ac:dyDescent="0.3">
      <c r="A1475" s="329" t="s">
        <v>289</v>
      </c>
      <c r="B1475" s="330">
        <v>2</v>
      </c>
      <c r="C1475" s="298">
        <v>46050</v>
      </c>
      <c r="D1475" s="299" t="s">
        <v>465</v>
      </c>
      <c r="E1475" s="331">
        <v>66.94</v>
      </c>
      <c r="F1475" s="331"/>
      <c r="G1475" s="333">
        <f t="shared" si="30"/>
        <v>4228.0599999999977</v>
      </c>
      <c r="H1475" s="334"/>
      <c r="I1475" s="335"/>
      <c r="J1475" s="336"/>
      <c r="K1475" s="301"/>
      <c r="L1475" s="336"/>
      <c r="M1475" s="301"/>
      <c r="N1475" s="336"/>
      <c r="O1475" s="301"/>
      <c r="P1475" s="336"/>
      <c r="Q1475" s="301"/>
      <c r="R1475" s="336"/>
      <c r="S1475" s="301"/>
      <c r="T1475" s="336"/>
    </row>
    <row r="1476" spans="1:20" ht="12" customHeight="1" x14ac:dyDescent="0.3">
      <c r="A1476" s="329" t="s">
        <v>289</v>
      </c>
      <c r="B1476" s="330">
        <v>8</v>
      </c>
      <c r="C1476" s="298">
        <v>46049</v>
      </c>
      <c r="D1476" s="299" t="s">
        <v>308</v>
      </c>
      <c r="E1476" s="331">
        <v>47.99</v>
      </c>
      <c r="F1476" s="331"/>
      <c r="G1476" s="333">
        <f t="shared" si="30"/>
        <v>4294.9999999999973</v>
      </c>
      <c r="H1476" s="334"/>
      <c r="I1476" s="335"/>
      <c r="J1476" s="336"/>
      <c r="K1476" s="301"/>
      <c r="L1476" s="336"/>
      <c r="M1476" s="301"/>
      <c r="N1476" s="336"/>
      <c r="O1476" s="301"/>
      <c r="P1476" s="336"/>
      <c r="Q1476" s="301"/>
      <c r="R1476" s="336"/>
      <c r="S1476" s="301"/>
      <c r="T1476" s="336"/>
    </row>
    <row r="1477" spans="1:20" ht="12" customHeight="1" x14ac:dyDescent="0.3">
      <c r="A1477" s="329" t="s">
        <v>287</v>
      </c>
      <c r="B1477" s="330" t="s">
        <v>287</v>
      </c>
      <c r="C1477" s="298">
        <v>46048</v>
      </c>
      <c r="D1477" s="299" t="s">
        <v>466</v>
      </c>
      <c r="E1477" s="331"/>
      <c r="F1477" s="331">
        <v>425</v>
      </c>
      <c r="G1477" s="333">
        <f t="shared" si="30"/>
        <v>4342.9899999999971</v>
      </c>
      <c r="H1477" s="334" t="s">
        <v>298</v>
      </c>
      <c r="I1477" s="335"/>
      <c r="J1477" s="336"/>
      <c r="K1477" s="301"/>
      <c r="L1477" s="336"/>
      <c r="M1477" s="301"/>
      <c r="N1477" s="336"/>
      <c r="O1477" s="301"/>
      <c r="P1477" s="336"/>
      <c r="Q1477" s="301"/>
      <c r="R1477" s="336"/>
      <c r="S1477" s="301"/>
      <c r="T1477" s="336"/>
    </row>
    <row r="1478" spans="1:20" ht="12" customHeight="1" x14ac:dyDescent="0.3">
      <c r="A1478" s="329" t="s">
        <v>287</v>
      </c>
      <c r="B1478" s="330" t="s">
        <v>287</v>
      </c>
      <c r="C1478" s="298">
        <v>46048</v>
      </c>
      <c r="D1478" s="299" t="s">
        <v>466</v>
      </c>
      <c r="E1478" s="331">
        <v>425</v>
      </c>
      <c r="F1478" s="331"/>
      <c r="G1478" s="333">
        <f t="shared" si="30"/>
        <v>3917.9899999999971</v>
      </c>
      <c r="H1478" s="334"/>
      <c r="I1478" s="335"/>
      <c r="J1478" s="336"/>
      <c r="K1478" s="301"/>
      <c r="L1478" s="336"/>
      <c r="M1478" s="301"/>
      <c r="N1478" s="336"/>
      <c r="O1478" s="301"/>
      <c r="P1478" s="336"/>
      <c r="Q1478" s="301"/>
      <c r="R1478" s="336"/>
      <c r="S1478" s="301"/>
      <c r="T1478" s="336"/>
    </row>
    <row r="1479" spans="1:20" ht="12" customHeight="1" x14ac:dyDescent="0.3">
      <c r="A1479" s="329" t="s">
        <v>289</v>
      </c>
      <c r="B1479" s="330">
        <v>2</v>
      </c>
      <c r="C1479" s="298">
        <v>46048</v>
      </c>
      <c r="D1479" s="299" t="s">
        <v>467</v>
      </c>
      <c r="E1479" s="331">
        <v>20.12</v>
      </c>
      <c r="F1479" s="331"/>
      <c r="G1479" s="333">
        <f t="shared" si="30"/>
        <v>4342.9899999999971</v>
      </c>
      <c r="H1479" s="334"/>
      <c r="I1479" s="335"/>
      <c r="J1479" s="336"/>
      <c r="K1479" s="301"/>
      <c r="L1479" s="336"/>
      <c r="M1479" s="301"/>
      <c r="N1479" s="336"/>
      <c r="O1479" s="301"/>
      <c r="P1479" s="336"/>
      <c r="Q1479" s="301"/>
      <c r="R1479" s="336"/>
      <c r="S1479" s="301"/>
      <c r="T1479" s="336"/>
    </row>
    <row r="1480" spans="1:20" ht="12" customHeight="1" x14ac:dyDescent="0.3">
      <c r="A1480" s="329" t="s">
        <v>294</v>
      </c>
      <c r="B1480" s="330">
        <v>17</v>
      </c>
      <c r="C1480" s="298">
        <v>46048</v>
      </c>
      <c r="D1480" s="299" t="s">
        <v>468</v>
      </c>
      <c r="E1480" s="331">
        <v>42.68</v>
      </c>
      <c r="F1480" s="331"/>
      <c r="G1480" s="333">
        <f t="shared" si="30"/>
        <v>4363.1099999999969</v>
      </c>
      <c r="H1480" s="334"/>
      <c r="I1480" s="335"/>
      <c r="J1480" s="336"/>
      <c r="K1480" s="301"/>
      <c r="L1480" s="336"/>
      <c r="M1480" s="301"/>
      <c r="N1480" s="336"/>
      <c r="O1480" s="301"/>
      <c r="P1480" s="336"/>
      <c r="Q1480" s="301"/>
      <c r="R1480" s="336"/>
      <c r="S1480" s="301"/>
      <c r="T1480" s="336"/>
    </row>
    <row r="1481" spans="1:20" ht="12" customHeight="1" x14ac:dyDescent="0.3">
      <c r="A1481" s="329" t="s">
        <v>289</v>
      </c>
      <c r="B1481" s="330">
        <v>6</v>
      </c>
      <c r="C1481" s="298">
        <v>46048</v>
      </c>
      <c r="D1481" s="299" t="s">
        <v>397</v>
      </c>
      <c r="E1481" s="331">
        <v>47.9</v>
      </c>
      <c r="F1481" s="331"/>
      <c r="G1481" s="333">
        <f t="shared" si="30"/>
        <v>4405.7899999999972</v>
      </c>
      <c r="H1481" s="334"/>
      <c r="I1481" s="335"/>
      <c r="J1481" s="336"/>
      <c r="K1481" s="301"/>
      <c r="L1481" s="336"/>
      <c r="M1481" s="301"/>
      <c r="N1481" s="336"/>
      <c r="O1481" s="301"/>
      <c r="P1481" s="336"/>
      <c r="Q1481" s="301"/>
      <c r="R1481" s="336"/>
      <c r="S1481" s="301"/>
      <c r="T1481" s="336"/>
    </row>
    <row r="1482" spans="1:20" ht="12" customHeight="1" x14ac:dyDescent="0.3">
      <c r="A1482" s="329" t="s">
        <v>289</v>
      </c>
      <c r="B1482" s="330">
        <v>1</v>
      </c>
      <c r="C1482" s="298">
        <v>46047</v>
      </c>
      <c r="D1482" s="299" t="s">
        <v>457</v>
      </c>
      <c r="E1482" s="331">
        <v>105.79</v>
      </c>
      <c r="F1482" s="331"/>
      <c r="G1482" s="333">
        <f t="shared" si="30"/>
        <v>4453.6899999999969</v>
      </c>
      <c r="H1482" s="334"/>
      <c r="I1482" s="335"/>
      <c r="J1482" s="336"/>
      <c r="K1482" s="301"/>
      <c r="L1482" s="336"/>
      <c r="M1482" s="301"/>
      <c r="N1482" s="336"/>
      <c r="O1482" s="301"/>
      <c r="P1482" s="336"/>
      <c r="Q1482" s="301"/>
      <c r="R1482" s="336"/>
      <c r="S1482" s="301"/>
      <c r="T1482" s="336"/>
    </row>
    <row r="1483" spans="1:20" ht="12" customHeight="1" x14ac:dyDescent="0.3">
      <c r="A1483" s="329" t="s">
        <v>294</v>
      </c>
      <c r="B1483" s="330">
        <v>12</v>
      </c>
      <c r="C1483" s="298">
        <v>46047</v>
      </c>
      <c r="D1483" s="299" t="s">
        <v>314</v>
      </c>
      <c r="E1483" s="331">
        <v>204.83</v>
      </c>
      <c r="F1483" s="331"/>
      <c r="G1483" s="333">
        <f t="shared" si="30"/>
        <v>4559.4799999999968</v>
      </c>
      <c r="H1483" s="334"/>
      <c r="I1483" s="335"/>
      <c r="J1483" s="336"/>
      <c r="K1483" s="301"/>
      <c r="L1483" s="336"/>
      <c r="M1483" s="301"/>
      <c r="N1483" s="336"/>
      <c r="O1483" s="301"/>
      <c r="P1483" s="336"/>
      <c r="Q1483" s="301"/>
      <c r="R1483" s="336"/>
      <c r="S1483" s="301"/>
      <c r="T1483" s="336"/>
    </row>
    <row r="1484" spans="1:20" ht="12" customHeight="1" x14ac:dyDescent="0.3">
      <c r="A1484" s="329" t="s">
        <v>289</v>
      </c>
      <c r="B1484" s="330">
        <v>3</v>
      </c>
      <c r="C1484" s="298">
        <v>46047</v>
      </c>
      <c r="D1484" s="299" t="s">
        <v>348</v>
      </c>
      <c r="E1484" s="331">
        <v>8.51</v>
      </c>
      <c r="F1484" s="331"/>
      <c r="G1484" s="333">
        <f t="shared" si="30"/>
        <v>4764.3099999999968</v>
      </c>
      <c r="H1484" s="334"/>
      <c r="I1484" s="335"/>
      <c r="J1484" s="336"/>
      <c r="K1484" s="301"/>
      <c r="L1484" s="336"/>
      <c r="M1484" s="301"/>
      <c r="N1484" s="336"/>
      <c r="O1484" s="301"/>
      <c r="P1484" s="336"/>
      <c r="Q1484" s="301"/>
      <c r="R1484" s="336"/>
      <c r="S1484" s="301"/>
      <c r="T1484" s="336"/>
    </row>
    <row r="1485" spans="1:20" ht="12" customHeight="1" x14ac:dyDescent="0.3">
      <c r="A1485" s="329" t="s">
        <v>289</v>
      </c>
      <c r="B1485" s="330">
        <v>4</v>
      </c>
      <c r="C1485" s="298">
        <v>46046</v>
      </c>
      <c r="D1485" s="299" t="s">
        <v>296</v>
      </c>
      <c r="E1485" s="331">
        <v>92.96</v>
      </c>
      <c r="F1485" s="331"/>
      <c r="G1485" s="333">
        <f t="shared" si="30"/>
        <v>4772.819999999997</v>
      </c>
      <c r="H1485" s="334"/>
      <c r="I1485" s="335"/>
      <c r="J1485" s="336"/>
      <c r="K1485" s="301"/>
      <c r="L1485" s="336"/>
      <c r="M1485" s="301"/>
      <c r="N1485" s="336"/>
      <c r="O1485" s="301"/>
      <c r="P1485" s="336"/>
      <c r="Q1485" s="301"/>
      <c r="R1485" s="336"/>
      <c r="S1485" s="301"/>
      <c r="T1485" s="336"/>
    </row>
    <row r="1486" spans="1:20" ht="12" customHeight="1" x14ac:dyDescent="0.3">
      <c r="A1486" s="329" t="s">
        <v>289</v>
      </c>
      <c r="B1486" s="330">
        <v>4</v>
      </c>
      <c r="C1486" s="298">
        <v>46046</v>
      </c>
      <c r="D1486" s="299" t="s">
        <v>334</v>
      </c>
      <c r="E1486" s="331">
        <v>30.77</v>
      </c>
      <c r="F1486" s="331"/>
      <c r="G1486" s="333">
        <f t="shared" si="30"/>
        <v>4865.779999999997</v>
      </c>
      <c r="H1486" s="334"/>
      <c r="I1486" s="335"/>
      <c r="J1486" s="336"/>
      <c r="K1486" s="301"/>
      <c r="L1486" s="336"/>
      <c r="M1486" s="301"/>
      <c r="N1486" s="336"/>
      <c r="O1486" s="301"/>
      <c r="P1486" s="336"/>
      <c r="Q1486" s="301"/>
      <c r="R1486" s="336"/>
      <c r="S1486" s="301"/>
      <c r="T1486" s="336"/>
    </row>
    <row r="1487" spans="1:20" ht="12" customHeight="1" x14ac:dyDescent="0.3">
      <c r="A1487" s="329" t="s">
        <v>289</v>
      </c>
      <c r="B1487" s="330">
        <v>2</v>
      </c>
      <c r="C1487" s="298">
        <v>46046</v>
      </c>
      <c r="D1487" s="299" t="s">
        <v>358</v>
      </c>
      <c r="E1487" s="331">
        <v>9.4700000000000006</v>
      </c>
      <c r="F1487" s="331"/>
      <c r="G1487" s="333">
        <f t="shared" si="30"/>
        <v>4896.5499999999975</v>
      </c>
      <c r="H1487" s="334"/>
      <c r="I1487" s="335"/>
      <c r="J1487" s="336"/>
      <c r="K1487" s="301"/>
      <c r="L1487" s="336"/>
      <c r="M1487" s="301"/>
      <c r="N1487" s="336"/>
      <c r="O1487" s="301"/>
      <c r="P1487" s="336"/>
      <c r="Q1487" s="301"/>
      <c r="R1487" s="336"/>
      <c r="S1487" s="301"/>
      <c r="T1487" s="336"/>
    </row>
    <row r="1488" spans="1:20" ht="12" customHeight="1" x14ac:dyDescent="0.3">
      <c r="A1488" s="329" t="s">
        <v>289</v>
      </c>
      <c r="B1488" s="330">
        <v>6</v>
      </c>
      <c r="C1488" s="298">
        <v>46046</v>
      </c>
      <c r="D1488" s="299" t="s">
        <v>397</v>
      </c>
      <c r="E1488" s="331">
        <v>53.59</v>
      </c>
      <c r="F1488" s="331"/>
      <c r="G1488" s="333">
        <f t="shared" si="30"/>
        <v>4906.0199999999977</v>
      </c>
      <c r="H1488" s="334"/>
      <c r="I1488" s="335"/>
      <c r="J1488" s="336"/>
      <c r="K1488" s="301"/>
      <c r="L1488" s="336"/>
      <c r="M1488" s="301"/>
      <c r="N1488" s="336"/>
      <c r="O1488" s="301"/>
      <c r="P1488" s="336"/>
      <c r="Q1488" s="301"/>
      <c r="R1488" s="336"/>
      <c r="S1488" s="301"/>
      <c r="T1488" s="336"/>
    </row>
    <row r="1489" spans="1:20" ht="12" customHeight="1" x14ac:dyDescent="0.3">
      <c r="A1489" s="329" t="s">
        <v>289</v>
      </c>
      <c r="B1489" s="330">
        <v>1</v>
      </c>
      <c r="C1489" s="298">
        <v>46046</v>
      </c>
      <c r="D1489" s="299" t="s">
        <v>311</v>
      </c>
      <c r="E1489" s="331">
        <v>61.64</v>
      </c>
      <c r="F1489" s="331"/>
      <c r="G1489" s="333">
        <f t="shared" si="30"/>
        <v>4959.6099999999979</v>
      </c>
      <c r="H1489" s="334"/>
      <c r="I1489" s="335"/>
      <c r="J1489" s="336"/>
      <c r="K1489" s="301"/>
      <c r="L1489" s="336"/>
      <c r="M1489" s="301"/>
      <c r="N1489" s="336"/>
      <c r="O1489" s="301"/>
      <c r="P1489" s="336"/>
      <c r="Q1489" s="301"/>
      <c r="R1489" s="336"/>
      <c r="S1489" s="301"/>
      <c r="T1489" s="336"/>
    </row>
    <row r="1490" spans="1:20" ht="12" customHeight="1" x14ac:dyDescent="0.3">
      <c r="A1490" s="329" t="s">
        <v>289</v>
      </c>
      <c r="B1490" s="330">
        <v>1</v>
      </c>
      <c r="C1490" s="298">
        <v>46045</v>
      </c>
      <c r="D1490" s="299" t="s">
        <v>304</v>
      </c>
      <c r="E1490" s="331">
        <v>23.17</v>
      </c>
      <c r="F1490" s="331"/>
      <c r="G1490" s="333">
        <f t="shared" si="30"/>
        <v>5021.2499999999982</v>
      </c>
      <c r="H1490" s="334"/>
      <c r="I1490" s="335"/>
      <c r="J1490" s="336"/>
      <c r="K1490" s="301"/>
      <c r="L1490" s="336"/>
      <c r="M1490" s="301"/>
      <c r="N1490" s="336"/>
      <c r="O1490" s="301"/>
      <c r="P1490" s="336"/>
      <c r="Q1490" s="301"/>
      <c r="R1490" s="336"/>
      <c r="S1490" s="301"/>
      <c r="T1490" s="336"/>
    </row>
    <row r="1491" spans="1:20" ht="12" customHeight="1" x14ac:dyDescent="0.3">
      <c r="A1491" s="329" t="s">
        <v>289</v>
      </c>
      <c r="B1491" s="330">
        <v>4</v>
      </c>
      <c r="C1491" s="298">
        <v>46045</v>
      </c>
      <c r="D1491" s="299" t="s">
        <v>296</v>
      </c>
      <c r="E1491" s="331">
        <v>62.77</v>
      </c>
      <c r="F1491" s="331"/>
      <c r="G1491" s="333">
        <f t="shared" si="30"/>
        <v>5044.4199999999983</v>
      </c>
      <c r="H1491" s="334"/>
      <c r="I1491" s="335"/>
      <c r="J1491" s="336"/>
      <c r="K1491" s="301"/>
      <c r="L1491" s="336"/>
      <c r="M1491" s="301"/>
      <c r="N1491" s="336"/>
      <c r="O1491" s="301"/>
      <c r="P1491" s="336"/>
      <c r="Q1491" s="301"/>
      <c r="R1491" s="336"/>
      <c r="S1491" s="301"/>
      <c r="T1491" s="336"/>
    </row>
    <row r="1492" spans="1:20" ht="12" customHeight="1" x14ac:dyDescent="0.3">
      <c r="A1492" s="329" t="s">
        <v>289</v>
      </c>
      <c r="B1492" s="330">
        <v>6</v>
      </c>
      <c r="C1492" s="298">
        <v>46045</v>
      </c>
      <c r="D1492" s="299" t="s">
        <v>469</v>
      </c>
      <c r="E1492" s="331">
        <v>105.51</v>
      </c>
      <c r="F1492" s="331"/>
      <c r="G1492" s="333">
        <f t="shared" si="30"/>
        <v>5107.1899999999987</v>
      </c>
      <c r="H1492" s="334"/>
      <c r="I1492" s="335"/>
      <c r="J1492" s="336"/>
      <c r="K1492" s="301"/>
      <c r="L1492" s="336"/>
      <c r="M1492" s="301"/>
      <c r="N1492" s="336"/>
      <c r="O1492" s="301"/>
      <c r="P1492" s="336"/>
      <c r="Q1492" s="301"/>
      <c r="R1492" s="336"/>
      <c r="S1492" s="301"/>
      <c r="T1492" s="336"/>
    </row>
    <row r="1493" spans="1:20" ht="12" customHeight="1" x14ac:dyDescent="0.3">
      <c r="A1493" s="329" t="s">
        <v>289</v>
      </c>
      <c r="B1493" s="330">
        <v>3</v>
      </c>
      <c r="C1493" s="298">
        <v>46045</v>
      </c>
      <c r="D1493" s="299" t="s">
        <v>334</v>
      </c>
      <c r="E1493" s="331">
        <v>9.9499999999999993</v>
      </c>
      <c r="F1493" s="331"/>
      <c r="G1493" s="333">
        <f t="shared" si="30"/>
        <v>5212.6999999999989</v>
      </c>
      <c r="H1493" s="334"/>
      <c r="I1493" s="335"/>
      <c r="J1493" s="336"/>
      <c r="K1493" s="301"/>
      <c r="L1493" s="336"/>
      <c r="M1493" s="301"/>
      <c r="N1493" s="336"/>
      <c r="O1493" s="301"/>
      <c r="P1493" s="336"/>
      <c r="Q1493" s="301"/>
      <c r="R1493" s="336"/>
      <c r="S1493" s="301"/>
      <c r="T1493" s="336"/>
    </row>
    <row r="1494" spans="1:20" ht="12" customHeight="1" x14ac:dyDescent="0.3">
      <c r="A1494" s="329" t="s">
        <v>289</v>
      </c>
      <c r="B1494" s="330">
        <v>2</v>
      </c>
      <c r="C1494" s="298">
        <v>46045</v>
      </c>
      <c r="D1494" s="299" t="s">
        <v>358</v>
      </c>
      <c r="E1494" s="331">
        <v>10.17</v>
      </c>
      <c r="F1494" s="331"/>
      <c r="G1494" s="333">
        <f t="shared" si="30"/>
        <v>5222.6499999999987</v>
      </c>
      <c r="H1494" s="334"/>
      <c r="I1494" s="335"/>
      <c r="J1494" s="336"/>
      <c r="K1494" s="301"/>
      <c r="L1494" s="336"/>
      <c r="M1494" s="301"/>
      <c r="N1494" s="336"/>
      <c r="O1494" s="301"/>
      <c r="P1494" s="336"/>
      <c r="Q1494" s="301"/>
      <c r="R1494" s="336"/>
      <c r="S1494" s="301"/>
      <c r="T1494" s="336"/>
    </row>
    <row r="1495" spans="1:20" ht="12" customHeight="1" x14ac:dyDescent="0.3">
      <c r="A1495" s="329" t="s">
        <v>289</v>
      </c>
      <c r="B1495" s="330">
        <v>2</v>
      </c>
      <c r="C1495" s="298">
        <v>46045</v>
      </c>
      <c r="D1495" s="299" t="s">
        <v>301</v>
      </c>
      <c r="E1495" s="331">
        <v>32.200000000000003</v>
      </c>
      <c r="F1495" s="331"/>
      <c r="G1495" s="333">
        <f t="shared" si="30"/>
        <v>5232.8199999999988</v>
      </c>
      <c r="H1495" s="334"/>
      <c r="I1495" s="335"/>
      <c r="J1495" s="336"/>
      <c r="K1495" s="301"/>
      <c r="L1495" s="336"/>
      <c r="M1495" s="301"/>
      <c r="N1495" s="336"/>
      <c r="O1495" s="301"/>
      <c r="P1495" s="336"/>
      <c r="Q1495" s="301"/>
      <c r="R1495" s="336"/>
      <c r="S1495" s="301"/>
      <c r="T1495" s="336"/>
    </row>
    <row r="1496" spans="1:20" ht="12" customHeight="1" x14ac:dyDescent="0.3">
      <c r="A1496" s="329" t="s">
        <v>294</v>
      </c>
      <c r="B1496" s="330">
        <v>22</v>
      </c>
      <c r="C1496" s="298">
        <v>46045</v>
      </c>
      <c r="D1496" s="299" t="s">
        <v>862</v>
      </c>
      <c r="E1496" s="331">
        <v>5.31</v>
      </c>
      <c r="F1496" s="331"/>
      <c r="G1496" s="333">
        <f t="shared" si="30"/>
        <v>5265.0199999999986</v>
      </c>
      <c r="H1496" s="334"/>
      <c r="I1496" s="335"/>
      <c r="J1496" s="336"/>
      <c r="K1496" s="301"/>
      <c r="L1496" s="336"/>
      <c r="M1496" s="301"/>
      <c r="N1496" s="336"/>
      <c r="O1496" s="301"/>
      <c r="P1496" s="336"/>
      <c r="Q1496" s="301"/>
      <c r="R1496" s="336"/>
      <c r="S1496" s="301"/>
      <c r="T1496" s="336"/>
    </row>
    <row r="1497" spans="1:20" ht="12" customHeight="1" x14ac:dyDescent="0.3">
      <c r="A1497" s="329" t="s">
        <v>289</v>
      </c>
      <c r="B1497" s="330">
        <v>8</v>
      </c>
      <c r="C1497" s="298">
        <v>46044</v>
      </c>
      <c r="D1497" s="299" t="s">
        <v>435</v>
      </c>
      <c r="E1497" s="331">
        <v>73.95</v>
      </c>
      <c r="F1497" s="331"/>
      <c r="G1497" s="333">
        <f t="shared" si="30"/>
        <v>5270.329999999999</v>
      </c>
      <c r="H1497" s="334"/>
      <c r="I1497" s="335"/>
      <c r="J1497" s="336"/>
      <c r="K1497" s="301"/>
      <c r="L1497" s="336"/>
      <c r="M1497" s="301"/>
      <c r="N1497" s="336"/>
      <c r="O1497" s="301"/>
      <c r="P1497" s="336"/>
      <c r="Q1497" s="301"/>
      <c r="R1497" s="336"/>
      <c r="S1497" s="301"/>
      <c r="T1497" s="336"/>
    </row>
    <row r="1498" spans="1:20" ht="12" customHeight="1" x14ac:dyDescent="0.3">
      <c r="A1498" s="329" t="s">
        <v>289</v>
      </c>
      <c r="B1498" s="330">
        <v>2</v>
      </c>
      <c r="C1498" s="298">
        <v>46044</v>
      </c>
      <c r="D1498" s="299" t="s">
        <v>470</v>
      </c>
      <c r="E1498" s="331">
        <v>28.68</v>
      </c>
      <c r="F1498" s="331"/>
      <c r="G1498" s="333">
        <f t="shared" si="30"/>
        <v>5344.2799999999988</v>
      </c>
      <c r="H1498" s="334"/>
      <c r="I1498" s="335"/>
      <c r="J1498" s="336"/>
      <c r="K1498" s="301"/>
      <c r="L1498" s="336"/>
      <c r="M1498" s="301"/>
      <c r="N1498" s="336"/>
      <c r="O1498" s="301"/>
      <c r="P1498" s="336"/>
      <c r="Q1498" s="301"/>
      <c r="R1498" s="336"/>
      <c r="S1498" s="301"/>
      <c r="T1498" s="336"/>
    </row>
    <row r="1499" spans="1:20" ht="12" customHeight="1" x14ac:dyDescent="0.3">
      <c r="A1499" s="329" t="s">
        <v>289</v>
      </c>
      <c r="B1499" s="330">
        <v>8</v>
      </c>
      <c r="C1499" s="298">
        <v>46044</v>
      </c>
      <c r="D1499" s="299" t="s">
        <v>357</v>
      </c>
      <c r="E1499" s="331">
        <v>57.38</v>
      </c>
      <c r="F1499" s="331"/>
      <c r="G1499" s="333">
        <f t="shared" si="30"/>
        <v>5372.9599999999991</v>
      </c>
      <c r="H1499" s="334"/>
      <c r="I1499" s="335"/>
      <c r="J1499" s="336"/>
      <c r="K1499" s="301"/>
      <c r="L1499" s="336"/>
      <c r="M1499" s="301"/>
      <c r="N1499" s="336"/>
      <c r="O1499" s="301"/>
      <c r="P1499" s="336"/>
      <c r="Q1499" s="301"/>
      <c r="R1499" s="336"/>
      <c r="S1499" s="301"/>
      <c r="T1499" s="336"/>
    </row>
    <row r="1500" spans="1:20" ht="12" customHeight="1" x14ac:dyDescent="0.3">
      <c r="A1500" s="329" t="s">
        <v>289</v>
      </c>
      <c r="B1500" s="330">
        <v>2</v>
      </c>
      <c r="C1500" s="298">
        <v>46044</v>
      </c>
      <c r="D1500" s="299" t="s">
        <v>358</v>
      </c>
      <c r="E1500" s="331">
        <v>9.4700000000000006</v>
      </c>
      <c r="F1500" s="331"/>
      <c r="G1500" s="333">
        <f t="shared" si="30"/>
        <v>5430.3399999999992</v>
      </c>
      <c r="H1500" s="334"/>
      <c r="I1500" s="335"/>
      <c r="J1500" s="336"/>
      <c r="K1500" s="301"/>
      <c r="L1500" s="336"/>
      <c r="M1500" s="301"/>
      <c r="N1500" s="336"/>
      <c r="O1500" s="301"/>
      <c r="P1500" s="336"/>
      <c r="Q1500" s="301"/>
      <c r="R1500" s="336"/>
      <c r="S1500" s="301"/>
      <c r="T1500" s="336"/>
    </row>
    <row r="1501" spans="1:20" ht="12" customHeight="1" x14ac:dyDescent="0.3">
      <c r="A1501" s="329" t="s">
        <v>289</v>
      </c>
      <c r="B1501" s="330">
        <v>2</v>
      </c>
      <c r="C1501" s="298">
        <v>46044</v>
      </c>
      <c r="D1501" s="299" t="s">
        <v>358</v>
      </c>
      <c r="E1501" s="331">
        <v>7.18</v>
      </c>
      <c r="F1501" s="331"/>
      <c r="G1501" s="333">
        <f t="shared" si="30"/>
        <v>5439.8099999999995</v>
      </c>
      <c r="H1501" s="334"/>
      <c r="I1501" s="335"/>
      <c r="J1501" s="336"/>
      <c r="K1501" s="301"/>
      <c r="L1501" s="336"/>
      <c r="M1501" s="301"/>
      <c r="N1501" s="336"/>
      <c r="O1501" s="301"/>
      <c r="P1501" s="336"/>
      <c r="Q1501" s="301"/>
      <c r="R1501" s="336"/>
      <c r="S1501" s="301"/>
      <c r="T1501" s="336"/>
    </row>
    <row r="1502" spans="1:20" ht="12" customHeight="1" x14ac:dyDescent="0.3">
      <c r="A1502" s="329" t="s">
        <v>287</v>
      </c>
      <c r="B1502" s="330" t="s">
        <v>287</v>
      </c>
      <c r="C1502" s="298">
        <v>46044</v>
      </c>
      <c r="D1502" s="299" t="s">
        <v>315</v>
      </c>
      <c r="E1502" s="331">
        <v>126.24</v>
      </c>
      <c r="F1502" s="331">
        <v>126.24</v>
      </c>
      <c r="G1502" s="333">
        <f t="shared" si="30"/>
        <v>5446.99</v>
      </c>
      <c r="H1502" s="334"/>
      <c r="I1502" s="335"/>
      <c r="J1502" s="336"/>
      <c r="K1502" s="301"/>
      <c r="L1502" s="336"/>
      <c r="M1502" s="301"/>
      <c r="N1502" s="336"/>
      <c r="O1502" s="301"/>
      <c r="P1502" s="336"/>
      <c r="Q1502" s="301"/>
      <c r="R1502" s="336"/>
      <c r="S1502" s="301"/>
      <c r="T1502" s="336"/>
    </row>
    <row r="1503" spans="1:20" ht="12" customHeight="1" x14ac:dyDescent="0.3">
      <c r="A1503" s="329" t="s">
        <v>289</v>
      </c>
      <c r="B1503" s="330">
        <v>8</v>
      </c>
      <c r="C1503" s="298">
        <v>46043</v>
      </c>
      <c r="D1503" s="299" t="s">
        <v>471</v>
      </c>
      <c r="E1503" s="331">
        <v>17</v>
      </c>
      <c r="F1503" s="331"/>
      <c r="G1503" s="333">
        <f t="shared" si="30"/>
        <v>5446.99</v>
      </c>
      <c r="H1503" s="334"/>
      <c r="I1503" s="335"/>
      <c r="J1503" s="336"/>
      <c r="K1503" s="301"/>
      <c r="L1503" s="336"/>
      <c r="M1503" s="301"/>
      <c r="N1503" s="336"/>
      <c r="O1503" s="301"/>
      <c r="P1503" s="336"/>
      <c r="Q1503" s="301"/>
      <c r="R1503" s="336"/>
      <c r="S1503" s="301"/>
      <c r="T1503" s="336"/>
    </row>
    <row r="1504" spans="1:20" ht="12" customHeight="1" x14ac:dyDescent="0.3">
      <c r="A1504" s="329" t="s">
        <v>289</v>
      </c>
      <c r="B1504" s="330">
        <v>1</v>
      </c>
      <c r="C1504" s="298">
        <v>46043</v>
      </c>
      <c r="D1504" s="299" t="s">
        <v>329</v>
      </c>
      <c r="E1504" s="331">
        <v>24.75</v>
      </c>
      <c r="F1504" s="331"/>
      <c r="G1504" s="333">
        <f t="shared" si="30"/>
        <v>5463.99</v>
      </c>
      <c r="H1504" s="334"/>
      <c r="I1504" s="335"/>
      <c r="J1504" s="336"/>
      <c r="K1504" s="301"/>
      <c r="L1504" s="336"/>
      <c r="M1504" s="301"/>
      <c r="N1504" s="336"/>
      <c r="O1504" s="301"/>
      <c r="P1504" s="336"/>
      <c r="Q1504" s="301"/>
      <c r="R1504" s="336"/>
      <c r="S1504" s="301"/>
      <c r="T1504" s="336"/>
    </row>
    <row r="1505" spans="1:20" ht="12" customHeight="1" x14ac:dyDescent="0.3">
      <c r="A1505" s="329" t="s">
        <v>291</v>
      </c>
      <c r="B1505" s="330">
        <v>39</v>
      </c>
      <c r="C1505" s="298">
        <v>46043</v>
      </c>
      <c r="D1505" s="299" t="s">
        <v>292</v>
      </c>
      <c r="E1505" s="331"/>
      <c r="F1505" s="331">
        <v>3378.82</v>
      </c>
      <c r="G1505" s="333">
        <f t="shared" si="30"/>
        <v>5488.74</v>
      </c>
      <c r="H1505" s="334"/>
      <c r="I1505" s="335"/>
      <c r="J1505" s="336"/>
      <c r="K1505" s="301"/>
      <c r="L1505" s="336"/>
      <c r="M1505" s="301"/>
      <c r="N1505" s="336"/>
      <c r="O1505" s="301"/>
      <c r="P1505" s="336"/>
      <c r="Q1505" s="301"/>
      <c r="R1505" s="336"/>
      <c r="S1505" s="301"/>
      <c r="T1505" s="336"/>
    </row>
    <row r="1506" spans="1:20" ht="12" customHeight="1" x14ac:dyDescent="0.3">
      <c r="A1506" s="329" t="s">
        <v>294</v>
      </c>
      <c r="B1506" s="330">
        <v>23</v>
      </c>
      <c r="C1506" s="298">
        <v>46043</v>
      </c>
      <c r="D1506" s="299" t="s">
        <v>67</v>
      </c>
      <c r="E1506" s="331">
        <v>650.88</v>
      </c>
      <c r="F1506" s="331"/>
      <c r="G1506" s="333">
        <f t="shared" si="30"/>
        <v>2109.9199999999992</v>
      </c>
      <c r="H1506" s="334"/>
      <c r="I1506" s="335"/>
      <c r="J1506" s="336"/>
      <c r="K1506" s="301"/>
      <c r="L1506" s="336"/>
      <c r="M1506" s="301"/>
      <c r="N1506" s="336"/>
      <c r="O1506" s="301"/>
      <c r="P1506" s="336"/>
      <c r="Q1506" s="301"/>
      <c r="R1506" s="336"/>
      <c r="S1506" s="301"/>
      <c r="T1506" s="336"/>
    </row>
    <row r="1507" spans="1:20" ht="12" customHeight="1" x14ac:dyDescent="0.3">
      <c r="A1507" s="329" t="s">
        <v>287</v>
      </c>
      <c r="B1507" s="330" t="s">
        <v>287</v>
      </c>
      <c r="C1507" s="298">
        <v>46043</v>
      </c>
      <c r="D1507" s="299" t="s">
        <v>472</v>
      </c>
      <c r="E1507" s="331">
        <v>100</v>
      </c>
      <c r="F1507" s="331">
        <v>100</v>
      </c>
      <c r="G1507" s="333">
        <f t="shared" si="30"/>
        <v>2760.7999999999993</v>
      </c>
      <c r="H1507" s="334"/>
      <c r="I1507" s="335"/>
      <c r="J1507" s="336"/>
      <c r="K1507" s="301"/>
      <c r="L1507" s="336"/>
      <c r="M1507" s="301"/>
      <c r="N1507" s="336"/>
      <c r="O1507" s="301"/>
      <c r="P1507" s="336"/>
      <c r="Q1507" s="301"/>
      <c r="R1507" s="336"/>
      <c r="S1507" s="301"/>
      <c r="T1507" s="336"/>
    </row>
    <row r="1508" spans="1:20" ht="12" customHeight="1" x14ac:dyDescent="0.3">
      <c r="A1508" s="329" t="s">
        <v>289</v>
      </c>
      <c r="B1508" s="330">
        <v>2</v>
      </c>
      <c r="C1508" s="298">
        <v>46043</v>
      </c>
      <c r="D1508" s="299" t="s">
        <v>301</v>
      </c>
      <c r="E1508" s="331">
        <v>20</v>
      </c>
      <c r="F1508" s="331"/>
      <c r="G1508" s="333">
        <f t="shared" si="30"/>
        <v>2760.7999999999993</v>
      </c>
      <c r="H1508" s="334"/>
      <c r="I1508" s="335"/>
      <c r="J1508" s="336"/>
      <c r="K1508" s="301"/>
      <c r="L1508" s="336"/>
      <c r="M1508" s="301"/>
      <c r="N1508" s="336"/>
      <c r="O1508" s="301"/>
      <c r="P1508" s="336"/>
      <c r="Q1508" s="301"/>
      <c r="R1508" s="336"/>
      <c r="S1508" s="301"/>
      <c r="T1508" s="336"/>
    </row>
    <row r="1509" spans="1:20" ht="12" customHeight="1" x14ac:dyDescent="0.3">
      <c r="A1509" s="329" t="s">
        <v>289</v>
      </c>
      <c r="B1509" s="330">
        <v>8</v>
      </c>
      <c r="C1509" s="298">
        <v>46043</v>
      </c>
      <c r="D1509" s="299" t="s">
        <v>295</v>
      </c>
      <c r="E1509" s="331">
        <v>6.38</v>
      </c>
      <c r="F1509" s="331"/>
      <c r="G1509" s="333">
        <f t="shared" si="30"/>
        <v>2780.7999999999993</v>
      </c>
      <c r="H1509" s="334"/>
      <c r="I1509" s="335"/>
      <c r="J1509" s="336"/>
      <c r="K1509" s="301"/>
      <c r="L1509" s="336"/>
      <c r="M1509" s="301"/>
      <c r="N1509" s="336"/>
      <c r="O1509" s="301"/>
      <c r="P1509" s="336"/>
      <c r="Q1509" s="301"/>
      <c r="R1509" s="336"/>
      <c r="S1509" s="301"/>
      <c r="T1509" s="336"/>
    </row>
    <row r="1510" spans="1:20" ht="12" customHeight="1" x14ac:dyDescent="0.3">
      <c r="A1510" s="329" t="s">
        <v>289</v>
      </c>
      <c r="B1510" s="330">
        <v>2</v>
      </c>
      <c r="C1510" s="298">
        <v>46043</v>
      </c>
      <c r="D1510" s="299" t="s">
        <v>295</v>
      </c>
      <c r="E1510" s="331">
        <v>17.29</v>
      </c>
      <c r="F1510" s="331"/>
      <c r="G1510" s="333">
        <f t="shared" si="30"/>
        <v>2787.1799999999994</v>
      </c>
      <c r="H1510" s="334"/>
      <c r="I1510" s="335"/>
      <c r="J1510" s="336"/>
      <c r="K1510" s="301"/>
      <c r="L1510" s="336"/>
      <c r="M1510" s="301"/>
      <c r="N1510" s="336"/>
      <c r="O1510" s="301"/>
      <c r="P1510" s="336"/>
      <c r="Q1510" s="301"/>
      <c r="R1510" s="336"/>
      <c r="S1510" s="301"/>
      <c r="T1510" s="336"/>
    </row>
    <row r="1511" spans="1:20" ht="12" customHeight="1" x14ac:dyDescent="0.3">
      <c r="A1511" s="329" t="s">
        <v>289</v>
      </c>
      <c r="B1511" s="330">
        <v>2</v>
      </c>
      <c r="C1511" s="298">
        <v>46043</v>
      </c>
      <c r="D1511" s="299" t="s">
        <v>358</v>
      </c>
      <c r="E1511" s="331">
        <v>14.86</v>
      </c>
      <c r="F1511" s="331"/>
      <c r="G1511" s="333">
        <f t="shared" si="30"/>
        <v>2804.4699999999993</v>
      </c>
      <c r="H1511" s="334"/>
      <c r="I1511" s="335"/>
      <c r="J1511" s="336"/>
      <c r="K1511" s="301"/>
      <c r="L1511" s="336"/>
      <c r="M1511" s="301"/>
      <c r="N1511" s="336"/>
      <c r="O1511" s="301"/>
      <c r="P1511" s="336"/>
      <c r="Q1511" s="301"/>
      <c r="R1511" s="336"/>
      <c r="S1511" s="301"/>
      <c r="T1511" s="336"/>
    </row>
    <row r="1512" spans="1:20" ht="12" customHeight="1" x14ac:dyDescent="0.3">
      <c r="A1512" s="329" t="s">
        <v>289</v>
      </c>
      <c r="B1512" s="330">
        <v>2</v>
      </c>
      <c r="C1512" s="298">
        <v>46042</v>
      </c>
      <c r="D1512" s="299" t="s">
        <v>371</v>
      </c>
      <c r="E1512" s="331">
        <v>13.4</v>
      </c>
      <c r="F1512" s="331"/>
      <c r="G1512" s="333">
        <f t="shared" si="30"/>
        <v>2819.3299999999995</v>
      </c>
      <c r="H1512" s="334"/>
      <c r="I1512" s="335"/>
      <c r="J1512" s="336"/>
      <c r="K1512" s="301"/>
      <c r="L1512" s="336"/>
      <c r="M1512" s="301"/>
      <c r="N1512" s="336"/>
      <c r="O1512" s="301"/>
      <c r="P1512" s="336"/>
      <c r="Q1512" s="301"/>
      <c r="R1512" s="336"/>
      <c r="S1512" s="301"/>
      <c r="T1512" s="336"/>
    </row>
    <row r="1513" spans="1:20" ht="12" customHeight="1" x14ac:dyDescent="0.3">
      <c r="A1513" s="329" t="s">
        <v>289</v>
      </c>
      <c r="B1513" s="330">
        <v>2</v>
      </c>
      <c r="C1513" s="298">
        <v>46042</v>
      </c>
      <c r="D1513" s="299" t="s">
        <v>371</v>
      </c>
      <c r="E1513" s="331">
        <v>5.97</v>
      </c>
      <c r="F1513" s="331"/>
      <c r="G1513" s="333">
        <f t="shared" si="30"/>
        <v>2832.7299999999996</v>
      </c>
      <c r="H1513" s="334"/>
      <c r="I1513" s="335"/>
      <c r="J1513" s="336"/>
      <c r="K1513" s="301"/>
      <c r="L1513" s="336"/>
      <c r="M1513" s="301"/>
      <c r="N1513" s="336"/>
      <c r="O1513" s="301"/>
      <c r="P1513" s="336"/>
      <c r="Q1513" s="301"/>
      <c r="R1513" s="336"/>
      <c r="S1513" s="301"/>
      <c r="T1513" s="336"/>
    </row>
    <row r="1514" spans="1:20" ht="12" customHeight="1" x14ac:dyDescent="0.3">
      <c r="A1514" s="329" t="s">
        <v>294</v>
      </c>
      <c r="B1514" s="330">
        <v>22</v>
      </c>
      <c r="C1514" s="298">
        <v>46042</v>
      </c>
      <c r="D1514" s="299" t="s">
        <v>323</v>
      </c>
      <c r="E1514" s="331">
        <v>18.09</v>
      </c>
      <c r="F1514" s="331"/>
      <c r="G1514" s="333">
        <f t="shared" si="30"/>
        <v>2838.6999999999994</v>
      </c>
      <c r="H1514" s="334"/>
      <c r="I1514" s="335"/>
      <c r="J1514" s="336"/>
      <c r="K1514" s="301"/>
      <c r="L1514" s="336"/>
      <c r="M1514" s="301"/>
      <c r="N1514" s="336"/>
      <c r="O1514" s="301"/>
      <c r="P1514" s="336"/>
      <c r="Q1514" s="301"/>
      <c r="R1514" s="336"/>
      <c r="S1514" s="301"/>
      <c r="T1514" s="336"/>
    </row>
    <row r="1515" spans="1:20" ht="12" customHeight="1" x14ac:dyDescent="0.3">
      <c r="A1515" s="329" t="s">
        <v>294</v>
      </c>
      <c r="B1515" s="330">
        <v>17</v>
      </c>
      <c r="C1515" s="298">
        <v>46042</v>
      </c>
      <c r="D1515" s="299" t="s">
        <v>188</v>
      </c>
      <c r="E1515" s="331">
        <v>42.65</v>
      </c>
      <c r="F1515" s="331"/>
      <c r="G1515" s="333">
        <f t="shared" si="30"/>
        <v>2856.7899999999995</v>
      </c>
      <c r="H1515" s="334"/>
      <c r="I1515" s="335"/>
      <c r="J1515" s="336"/>
      <c r="K1515" s="301"/>
      <c r="L1515" s="336"/>
      <c r="M1515" s="301"/>
      <c r="N1515" s="336"/>
      <c r="O1515" s="301"/>
      <c r="P1515" s="336"/>
      <c r="Q1515" s="301"/>
      <c r="R1515" s="336"/>
      <c r="S1515" s="301"/>
      <c r="T1515" s="336"/>
    </row>
    <row r="1516" spans="1:20" ht="12" customHeight="1" x14ac:dyDescent="0.3">
      <c r="A1516" s="329" t="s">
        <v>335</v>
      </c>
      <c r="B1516" s="330" t="s">
        <v>335</v>
      </c>
      <c r="C1516" s="298">
        <v>46042</v>
      </c>
      <c r="D1516" s="299" t="s">
        <v>336</v>
      </c>
      <c r="E1516" s="331">
        <v>130.51</v>
      </c>
      <c r="F1516" s="331"/>
      <c r="G1516" s="333">
        <f t="shared" si="30"/>
        <v>2899.4399999999996</v>
      </c>
      <c r="H1516" s="334"/>
      <c r="I1516" s="335"/>
      <c r="J1516" s="336"/>
      <c r="K1516" s="301"/>
      <c r="L1516" s="336"/>
      <c r="M1516" s="301"/>
      <c r="N1516" s="336"/>
      <c r="O1516" s="301"/>
      <c r="P1516" s="336"/>
      <c r="Q1516" s="301"/>
      <c r="R1516" s="336"/>
      <c r="S1516" s="301"/>
      <c r="T1516" s="336"/>
    </row>
    <row r="1517" spans="1:20" ht="12" customHeight="1" x14ac:dyDescent="0.3">
      <c r="A1517" s="329" t="s">
        <v>294</v>
      </c>
      <c r="B1517" s="330">
        <v>15</v>
      </c>
      <c r="C1517" s="298">
        <v>46042</v>
      </c>
      <c r="D1517" s="299" t="s">
        <v>185</v>
      </c>
      <c r="E1517" s="331">
        <v>132.4</v>
      </c>
      <c r="F1517" s="331"/>
      <c r="G1517" s="333">
        <f t="shared" si="30"/>
        <v>3029.9499999999994</v>
      </c>
      <c r="H1517" s="334"/>
      <c r="I1517" s="335"/>
      <c r="J1517" s="336"/>
      <c r="K1517" s="301"/>
      <c r="L1517" s="336"/>
      <c r="M1517" s="301"/>
      <c r="N1517" s="336"/>
      <c r="O1517" s="301"/>
      <c r="P1517" s="336"/>
      <c r="Q1517" s="301"/>
      <c r="R1517" s="336"/>
      <c r="S1517" s="301"/>
      <c r="T1517" s="336"/>
    </row>
    <row r="1518" spans="1:20" ht="12" customHeight="1" x14ac:dyDescent="0.3">
      <c r="A1518" s="329" t="s">
        <v>294</v>
      </c>
      <c r="B1518" s="330">
        <v>23</v>
      </c>
      <c r="C1518" s="298">
        <v>46042</v>
      </c>
      <c r="D1518" s="299" t="s">
        <v>63</v>
      </c>
      <c r="E1518" s="331">
        <v>529.46</v>
      </c>
      <c r="F1518" s="331"/>
      <c r="G1518" s="333">
        <f t="shared" si="30"/>
        <v>3162.3499999999995</v>
      </c>
      <c r="H1518" s="334"/>
      <c r="I1518" s="335"/>
      <c r="J1518" s="336"/>
      <c r="K1518" s="301"/>
      <c r="L1518" s="336"/>
      <c r="M1518" s="301"/>
      <c r="N1518" s="336"/>
      <c r="O1518" s="301"/>
      <c r="P1518" s="336"/>
      <c r="Q1518" s="301"/>
      <c r="R1518" s="336"/>
      <c r="S1518" s="301"/>
      <c r="T1518" s="336"/>
    </row>
    <row r="1519" spans="1:20" ht="12" customHeight="1" x14ac:dyDescent="0.3">
      <c r="A1519" s="329" t="s">
        <v>289</v>
      </c>
      <c r="B1519" s="330">
        <v>6</v>
      </c>
      <c r="C1519" s="298">
        <v>46042</v>
      </c>
      <c r="D1519" s="299" t="s">
        <v>300</v>
      </c>
      <c r="E1519" s="331">
        <v>51.63</v>
      </c>
      <c r="F1519" s="331"/>
      <c r="G1519" s="333">
        <f t="shared" si="30"/>
        <v>3691.8099999999995</v>
      </c>
      <c r="H1519" s="334"/>
      <c r="I1519" s="335"/>
      <c r="J1519" s="336"/>
      <c r="K1519" s="301"/>
      <c r="L1519" s="336"/>
      <c r="M1519" s="301"/>
      <c r="N1519" s="336"/>
      <c r="O1519" s="301"/>
      <c r="P1519" s="336"/>
      <c r="Q1519" s="301"/>
      <c r="R1519" s="336"/>
      <c r="S1519" s="301"/>
      <c r="T1519" s="336"/>
    </row>
    <row r="1520" spans="1:20" ht="12" customHeight="1" x14ac:dyDescent="0.3">
      <c r="A1520" s="329" t="s">
        <v>289</v>
      </c>
      <c r="B1520" s="330">
        <v>2</v>
      </c>
      <c r="C1520" s="298">
        <v>46042</v>
      </c>
      <c r="D1520" s="299" t="s">
        <v>296</v>
      </c>
      <c r="E1520" s="331">
        <v>11.17</v>
      </c>
      <c r="F1520" s="331"/>
      <c r="G1520" s="333">
        <f t="shared" si="30"/>
        <v>3743.4399999999996</v>
      </c>
      <c r="H1520" s="334"/>
      <c r="I1520" s="335"/>
      <c r="J1520" s="336"/>
      <c r="K1520" s="301"/>
      <c r="L1520" s="336"/>
      <c r="M1520" s="301"/>
      <c r="N1520" s="336"/>
      <c r="O1520" s="301"/>
      <c r="P1520" s="336"/>
      <c r="Q1520" s="301"/>
      <c r="R1520" s="336"/>
      <c r="S1520" s="301"/>
      <c r="T1520" s="336"/>
    </row>
    <row r="1521" spans="1:20" ht="12" customHeight="1" x14ac:dyDescent="0.3">
      <c r="A1521" s="329" t="s">
        <v>289</v>
      </c>
      <c r="B1521" s="330">
        <v>4</v>
      </c>
      <c r="C1521" s="298">
        <v>46042</v>
      </c>
      <c r="D1521" s="299" t="s">
        <v>296</v>
      </c>
      <c r="E1521" s="331">
        <v>57.37</v>
      </c>
      <c r="F1521" s="331"/>
      <c r="G1521" s="333">
        <f t="shared" si="30"/>
        <v>3754.6099999999997</v>
      </c>
      <c r="H1521" s="334"/>
      <c r="I1521" s="335"/>
      <c r="J1521" s="336"/>
      <c r="K1521" s="301"/>
      <c r="L1521" s="336"/>
      <c r="M1521" s="301"/>
      <c r="N1521" s="336"/>
      <c r="O1521" s="301"/>
      <c r="P1521" s="336"/>
      <c r="Q1521" s="301"/>
      <c r="R1521" s="336"/>
      <c r="S1521" s="301"/>
      <c r="T1521" s="336"/>
    </row>
    <row r="1522" spans="1:20" ht="12" customHeight="1" x14ac:dyDescent="0.3">
      <c r="A1522" s="329" t="s">
        <v>294</v>
      </c>
      <c r="B1522" s="330">
        <v>22</v>
      </c>
      <c r="C1522" s="298">
        <v>46042</v>
      </c>
      <c r="D1522" s="299" t="s">
        <v>328</v>
      </c>
      <c r="E1522" s="331">
        <v>7.46</v>
      </c>
      <c r="F1522" s="331"/>
      <c r="G1522" s="333">
        <f t="shared" si="30"/>
        <v>3811.9799999999996</v>
      </c>
      <c r="H1522" s="334"/>
      <c r="I1522" s="335"/>
      <c r="J1522" s="336"/>
      <c r="K1522" s="301"/>
      <c r="L1522" s="336"/>
      <c r="M1522" s="301"/>
      <c r="N1522" s="336"/>
      <c r="O1522" s="301"/>
      <c r="P1522" s="336"/>
      <c r="Q1522" s="301"/>
      <c r="R1522" s="336"/>
      <c r="S1522" s="301"/>
      <c r="T1522" s="336"/>
    </row>
    <row r="1523" spans="1:20" ht="12" customHeight="1" x14ac:dyDescent="0.3">
      <c r="A1523" s="329" t="s">
        <v>289</v>
      </c>
      <c r="B1523" s="330">
        <v>4</v>
      </c>
      <c r="C1523" s="298">
        <v>46042</v>
      </c>
      <c r="D1523" s="299" t="s">
        <v>310</v>
      </c>
      <c r="E1523" s="331">
        <v>28.91</v>
      </c>
      <c r="F1523" s="331"/>
      <c r="G1523" s="333">
        <f t="shared" si="30"/>
        <v>3819.4399999999996</v>
      </c>
      <c r="H1523" s="334"/>
      <c r="I1523" s="335"/>
      <c r="J1523" s="336"/>
      <c r="K1523" s="301"/>
      <c r="L1523" s="336"/>
      <c r="M1523" s="301"/>
      <c r="N1523" s="336"/>
      <c r="O1523" s="301"/>
      <c r="P1523" s="336"/>
      <c r="Q1523" s="301"/>
      <c r="R1523" s="336"/>
      <c r="S1523" s="301"/>
      <c r="T1523" s="336"/>
    </row>
    <row r="1524" spans="1:20" ht="12" customHeight="1" x14ac:dyDescent="0.3">
      <c r="A1524" s="329" t="s">
        <v>289</v>
      </c>
      <c r="B1524" s="330">
        <v>6</v>
      </c>
      <c r="C1524" s="298">
        <v>46040</v>
      </c>
      <c r="D1524" s="299" t="s">
        <v>300</v>
      </c>
      <c r="E1524" s="331">
        <v>31.35</v>
      </c>
      <c r="F1524" s="331"/>
      <c r="G1524" s="333">
        <f t="shared" si="30"/>
        <v>3848.3499999999995</v>
      </c>
      <c r="H1524" s="334"/>
      <c r="I1524" s="335"/>
      <c r="J1524" s="336"/>
      <c r="K1524" s="301"/>
      <c r="L1524" s="336"/>
      <c r="M1524" s="301"/>
      <c r="N1524" s="336"/>
      <c r="O1524" s="301"/>
      <c r="P1524" s="336"/>
      <c r="Q1524" s="301"/>
      <c r="R1524" s="336"/>
      <c r="S1524" s="301"/>
      <c r="T1524" s="336"/>
    </row>
    <row r="1525" spans="1:20" ht="12" customHeight="1" x14ac:dyDescent="0.3">
      <c r="A1525" s="329" t="s">
        <v>289</v>
      </c>
      <c r="B1525" s="330">
        <v>8</v>
      </c>
      <c r="C1525" s="298">
        <v>46040</v>
      </c>
      <c r="D1525" s="299" t="s">
        <v>473</v>
      </c>
      <c r="E1525" s="331">
        <v>124.75</v>
      </c>
      <c r="F1525" s="331"/>
      <c r="G1525" s="333">
        <f t="shared" si="30"/>
        <v>3879.6999999999994</v>
      </c>
      <c r="H1525" s="334"/>
      <c r="I1525" s="335"/>
      <c r="J1525" s="336"/>
      <c r="K1525" s="301"/>
      <c r="L1525" s="336"/>
      <c r="M1525" s="301"/>
      <c r="N1525" s="336"/>
      <c r="O1525" s="301"/>
      <c r="P1525" s="336"/>
      <c r="Q1525" s="301"/>
      <c r="R1525" s="336"/>
      <c r="S1525" s="301"/>
      <c r="T1525" s="336"/>
    </row>
    <row r="1526" spans="1:20" ht="12" customHeight="1" x14ac:dyDescent="0.3">
      <c r="A1526" s="329" t="s">
        <v>289</v>
      </c>
      <c r="B1526" s="330">
        <v>3</v>
      </c>
      <c r="C1526" s="298">
        <v>46040</v>
      </c>
      <c r="D1526" s="299" t="s">
        <v>320</v>
      </c>
      <c r="E1526" s="331">
        <v>11.3</v>
      </c>
      <c r="F1526" s="331"/>
      <c r="G1526" s="333">
        <f t="shared" si="30"/>
        <v>4004.4499999999994</v>
      </c>
      <c r="H1526" s="334"/>
      <c r="I1526" s="335"/>
      <c r="J1526" s="336"/>
      <c r="K1526" s="301"/>
      <c r="L1526" s="336"/>
      <c r="M1526" s="301"/>
      <c r="N1526" s="336"/>
      <c r="O1526" s="301"/>
      <c r="P1526" s="336"/>
      <c r="Q1526" s="301"/>
      <c r="R1526" s="336"/>
      <c r="S1526" s="301"/>
      <c r="T1526" s="336"/>
    </row>
    <row r="1527" spans="1:20" ht="12" customHeight="1" x14ac:dyDescent="0.3">
      <c r="A1527" s="329" t="s">
        <v>294</v>
      </c>
      <c r="B1527" s="330">
        <v>22</v>
      </c>
      <c r="C1527" s="298">
        <v>46040</v>
      </c>
      <c r="D1527" s="299" t="s">
        <v>401</v>
      </c>
      <c r="E1527" s="331">
        <v>13.84</v>
      </c>
      <c r="F1527" s="331"/>
      <c r="G1527" s="333">
        <f t="shared" si="30"/>
        <v>4015.7499999999995</v>
      </c>
      <c r="H1527" s="334"/>
      <c r="I1527" s="335"/>
      <c r="J1527" s="336"/>
      <c r="K1527" s="301"/>
      <c r="L1527" s="336"/>
      <c r="M1527" s="301"/>
      <c r="N1527" s="336"/>
      <c r="O1527" s="301"/>
      <c r="P1527" s="336"/>
      <c r="Q1527" s="301"/>
      <c r="R1527" s="336"/>
      <c r="S1527" s="301"/>
      <c r="T1527" s="336"/>
    </row>
    <row r="1528" spans="1:20" ht="12" customHeight="1" x14ac:dyDescent="0.3">
      <c r="A1528" s="329" t="s">
        <v>289</v>
      </c>
      <c r="B1528" s="330">
        <v>1</v>
      </c>
      <c r="C1528" s="298">
        <v>46040</v>
      </c>
      <c r="D1528" s="299" t="s">
        <v>306</v>
      </c>
      <c r="E1528" s="331">
        <v>92.06</v>
      </c>
      <c r="F1528" s="331"/>
      <c r="G1528" s="333">
        <f t="shared" si="30"/>
        <v>4029.5899999999997</v>
      </c>
      <c r="H1528" s="334"/>
      <c r="I1528" s="335"/>
      <c r="J1528" s="336"/>
      <c r="K1528" s="301"/>
      <c r="L1528" s="336"/>
      <c r="M1528" s="301"/>
      <c r="N1528" s="336"/>
      <c r="O1528" s="301"/>
      <c r="P1528" s="336"/>
      <c r="Q1528" s="301"/>
      <c r="R1528" s="336"/>
      <c r="S1528" s="301"/>
      <c r="T1528" s="336"/>
    </row>
    <row r="1529" spans="1:20" ht="12" customHeight="1" x14ac:dyDescent="0.3">
      <c r="A1529" s="329" t="s">
        <v>289</v>
      </c>
      <c r="B1529" s="330">
        <v>7</v>
      </c>
      <c r="C1529" s="298">
        <v>46040</v>
      </c>
      <c r="D1529" s="299" t="s">
        <v>338</v>
      </c>
      <c r="E1529" s="331">
        <v>78.47</v>
      </c>
      <c r="F1529" s="331"/>
      <c r="G1529" s="333">
        <f t="shared" si="30"/>
        <v>4121.6499999999996</v>
      </c>
      <c r="H1529" s="334"/>
      <c r="I1529" s="335"/>
      <c r="J1529" s="336"/>
      <c r="K1529" s="301"/>
      <c r="L1529" s="336"/>
      <c r="M1529" s="301"/>
      <c r="N1529" s="336"/>
      <c r="O1529" s="301"/>
      <c r="P1529" s="336"/>
      <c r="Q1529" s="301"/>
      <c r="R1529" s="336"/>
      <c r="S1529" s="301"/>
      <c r="T1529" s="336"/>
    </row>
    <row r="1530" spans="1:20" ht="12" customHeight="1" x14ac:dyDescent="0.3">
      <c r="A1530" s="329" t="s">
        <v>289</v>
      </c>
      <c r="B1530" s="330">
        <v>1</v>
      </c>
      <c r="C1530" s="298">
        <v>46040</v>
      </c>
      <c r="D1530" s="299" t="s">
        <v>393</v>
      </c>
      <c r="E1530" s="331">
        <v>28.22</v>
      </c>
      <c r="F1530" s="331"/>
      <c r="G1530" s="333">
        <f t="shared" si="30"/>
        <v>4200.12</v>
      </c>
      <c r="H1530" s="334"/>
      <c r="I1530" s="335"/>
      <c r="J1530" s="336"/>
      <c r="K1530" s="301"/>
      <c r="L1530" s="336"/>
      <c r="M1530" s="301"/>
      <c r="N1530" s="336"/>
      <c r="O1530" s="301"/>
      <c r="P1530" s="336"/>
      <c r="Q1530" s="301"/>
      <c r="R1530" s="336"/>
      <c r="S1530" s="301"/>
      <c r="T1530" s="336"/>
    </row>
    <row r="1531" spans="1:20" ht="12" customHeight="1" x14ac:dyDescent="0.3">
      <c r="A1531" s="329" t="s">
        <v>289</v>
      </c>
      <c r="B1531" s="330">
        <v>2</v>
      </c>
      <c r="C1531" s="298">
        <v>46040</v>
      </c>
      <c r="D1531" s="299" t="s">
        <v>392</v>
      </c>
      <c r="E1531" s="331">
        <v>32.729999999999997</v>
      </c>
      <c r="F1531" s="331"/>
      <c r="G1531" s="333">
        <f t="shared" si="30"/>
        <v>4228.34</v>
      </c>
      <c r="H1531" s="334"/>
      <c r="I1531" s="335"/>
      <c r="J1531" s="336"/>
      <c r="K1531" s="301"/>
      <c r="L1531" s="336"/>
      <c r="M1531" s="301"/>
      <c r="N1531" s="336"/>
      <c r="O1531" s="301"/>
      <c r="P1531" s="336"/>
      <c r="Q1531" s="301"/>
      <c r="R1531" s="336"/>
      <c r="S1531" s="301"/>
      <c r="T1531" s="336"/>
    </row>
    <row r="1532" spans="1:20" ht="12" customHeight="1" x14ac:dyDescent="0.3">
      <c r="A1532" s="329" t="s">
        <v>294</v>
      </c>
      <c r="B1532" s="330">
        <v>42</v>
      </c>
      <c r="C1532" s="298">
        <v>46039</v>
      </c>
      <c r="D1532" s="299" t="s">
        <v>333</v>
      </c>
      <c r="E1532" s="331">
        <v>29.8</v>
      </c>
      <c r="F1532" s="331"/>
      <c r="G1532" s="333">
        <f t="shared" si="30"/>
        <v>4261.07</v>
      </c>
      <c r="H1532" s="334"/>
      <c r="I1532" s="335"/>
      <c r="J1532" s="336"/>
      <c r="K1532" s="301"/>
      <c r="L1532" s="336"/>
      <c r="M1532" s="301"/>
      <c r="N1532" s="336"/>
      <c r="O1532" s="301"/>
      <c r="P1532" s="336"/>
      <c r="Q1532" s="301"/>
      <c r="R1532" s="336"/>
      <c r="S1532" s="301"/>
      <c r="T1532" s="336"/>
    </row>
    <row r="1533" spans="1:20" ht="12" customHeight="1" x14ac:dyDescent="0.3">
      <c r="A1533" s="329" t="s">
        <v>294</v>
      </c>
      <c r="B1533" s="330">
        <v>43</v>
      </c>
      <c r="C1533" s="298">
        <v>46039</v>
      </c>
      <c r="D1533" s="299" t="s">
        <v>333</v>
      </c>
      <c r="E1533" s="331">
        <v>22.35</v>
      </c>
      <c r="F1533" s="331"/>
      <c r="G1533" s="333">
        <f t="shared" si="30"/>
        <v>4290.87</v>
      </c>
      <c r="H1533" s="334"/>
      <c r="I1533" s="335"/>
      <c r="J1533" s="336"/>
      <c r="K1533" s="301"/>
      <c r="L1533" s="336"/>
      <c r="M1533" s="301"/>
      <c r="N1533" s="336"/>
      <c r="O1533" s="301"/>
      <c r="P1533" s="336"/>
      <c r="Q1533" s="301"/>
      <c r="R1533" s="336"/>
      <c r="S1533" s="301"/>
      <c r="T1533" s="336"/>
    </row>
    <row r="1534" spans="1:20" ht="12" customHeight="1" x14ac:dyDescent="0.3">
      <c r="A1534" s="329" t="s">
        <v>289</v>
      </c>
      <c r="B1534" s="330">
        <v>8</v>
      </c>
      <c r="C1534" s="298">
        <v>46039</v>
      </c>
      <c r="D1534" s="299" t="s">
        <v>319</v>
      </c>
      <c r="E1534" s="331">
        <v>36.92</v>
      </c>
      <c r="F1534" s="331"/>
      <c r="G1534" s="333">
        <f t="shared" si="30"/>
        <v>4313.22</v>
      </c>
      <c r="H1534" s="334"/>
      <c r="I1534" s="335"/>
      <c r="J1534" s="336"/>
      <c r="K1534" s="301"/>
      <c r="L1534" s="336"/>
      <c r="M1534" s="301"/>
      <c r="N1534" s="336"/>
      <c r="O1534" s="301"/>
      <c r="P1534" s="336"/>
      <c r="Q1534" s="301"/>
      <c r="R1534" s="336"/>
      <c r="S1534" s="301"/>
      <c r="T1534" s="336"/>
    </row>
    <row r="1535" spans="1:20" ht="12" customHeight="1" x14ac:dyDescent="0.3">
      <c r="A1535" s="329" t="s">
        <v>289</v>
      </c>
      <c r="B1535" s="330">
        <v>1</v>
      </c>
      <c r="C1535" s="298">
        <v>46039</v>
      </c>
      <c r="D1535" s="299" t="s">
        <v>311</v>
      </c>
      <c r="E1535" s="331">
        <v>117.89</v>
      </c>
      <c r="F1535" s="331"/>
      <c r="G1535" s="333">
        <f t="shared" si="30"/>
        <v>4350.1400000000003</v>
      </c>
      <c r="H1535" s="334"/>
      <c r="I1535" s="335"/>
      <c r="J1535" s="336"/>
      <c r="K1535" s="301"/>
      <c r="L1535" s="336"/>
      <c r="M1535" s="301"/>
      <c r="N1535" s="336"/>
      <c r="O1535" s="301"/>
      <c r="P1535" s="336"/>
      <c r="Q1535" s="301"/>
      <c r="R1535" s="336"/>
      <c r="S1535" s="301"/>
      <c r="T1535" s="336"/>
    </row>
    <row r="1536" spans="1:20" ht="12" customHeight="1" x14ac:dyDescent="0.3">
      <c r="A1536" s="329" t="s">
        <v>289</v>
      </c>
      <c r="B1536" s="330">
        <v>1</v>
      </c>
      <c r="C1536" s="298">
        <v>46039</v>
      </c>
      <c r="D1536" s="299" t="s">
        <v>329</v>
      </c>
      <c r="E1536" s="331">
        <v>196.36</v>
      </c>
      <c r="F1536" s="331"/>
      <c r="G1536" s="333">
        <f t="shared" si="30"/>
        <v>4468.0300000000007</v>
      </c>
      <c r="H1536" s="334"/>
      <c r="I1536" s="335"/>
      <c r="J1536" s="336"/>
      <c r="K1536" s="301"/>
      <c r="L1536" s="336"/>
      <c r="M1536" s="301"/>
      <c r="N1536" s="336"/>
      <c r="O1536" s="301"/>
      <c r="P1536" s="336"/>
      <c r="Q1536" s="301"/>
      <c r="R1536" s="336"/>
      <c r="S1536" s="301"/>
      <c r="T1536" s="336"/>
    </row>
    <row r="1537" spans="1:20" ht="12" customHeight="1" x14ac:dyDescent="0.3">
      <c r="A1537" s="329" t="s">
        <v>294</v>
      </c>
      <c r="B1537" s="330">
        <v>21</v>
      </c>
      <c r="C1537" s="298">
        <v>46039</v>
      </c>
      <c r="D1537" s="299" t="s">
        <v>194</v>
      </c>
      <c r="E1537" s="331">
        <v>70.2</v>
      </c>
      <c r="F1537" s="331"/>
      <c r="G1537" s="333">
        <f t="shared" si="30"/>
        <v>4664.3900000000003</v>
      </c>
      <c r="H1537" s="334"/>
      <c r="I1537" s="335"/>
      <c r="J1537" s="336"/>
      <c r="K1537" s="301"/>
      <c r="L1537" s="336"/>
      <c r="M1537" s="301"/>
      <c r="N1537" s="336"/>
      <c r="O1537" s="301"/>
      <c r="P1537" s="336"/>
      <c r="Q1537" s="301"/>
      <c r="R1537" s="336"/>
      <c r="S1537" s="301"/>
      <c r="T1537" s="336"/>
    </row>
    <row r="1538" spans="1:20" ht="12" customHeight="1" x14ac:dyDescent="0.3">
      <c r="A1538" s="329" t="s">
        <v>289</v>
      </c>
      <c r="B1538" s="330">
        <v>2</v>
      </c>
      <c r="C1538" s="298">
        <v>46038</v>
      </c>
      <c r="D1538" s="299" t="s">
        <v>324</v>
      </c>
      <c r="E1538" s="331">
        <v>13.14</v>
      </c>
      <c r="F1538" s="331"/>
      <c r="G1538" s="333">
        <f t="shared" si="30"/>
        <v>4734.59</v>
      </c>
      <c r="H1538" s="334"/>
      <c r="I1538" s="335"/>
      <c r="J1538" s="336"/>
      <c r="K1538" s="301"/>
      <c r="L1538" s="336"/>
      <c r="M1538" s="301"/>
      <c r="N1538" s="336"/>
      <c r="O1538" s="301"/>
      <c r="P1538" s="336"/>
      <c r="Q1538" s="301"/>
      <c r="R1538" s="336"/>
      <c r="S1538" s="301"/>
      <c r="T1538" s="336"/>
    </row>
    <row r="1539" spans="1:20" ht="12" customHeight="1" x14ac:dyDescent="0.3">
      <c r="A1539" s="329" t="s">
        <v>289</v>
      </c>
      <c r="B1539" s="330">
        <v>2</v>
      </c>
      <c r="C1539" s="298">
        <v>46038</v>
      </c>
      <c r="D1539" s="299" t="s">
        <v>296</v>
      </c>
      <c r="E1539" s="331">
        <v>18.489999999999998</v>
      </c>
      <c r="F1539" s="331"/>
      <c r="G1539" s="333">
        <f t="shared" si="30"/>
        <v>4747.7300000000005</v>
      </c>
      <c r="H1539" s="334"/>
      <c r="I1539" s="335"/>
      <c r="J1539" s="336"/>
      <c r="K1539" s="301"/>
      <c r="L1539" s="336"/>
      <c r="M1539" s="301"/>
      <c r="N1539" s="336"/>
      <c r="O1539" s="301"/>
      <c r="P1539" s="336"/>
      <c r="Q1539" s="301"/>
      <c r="R1539" s="336"/>
      <c r="S1539" s="301"/>
      <c r="T1539" s="336"/>
    </row>
    <row r="1540" spans="1:20" ht="12" customHeight="1" x14ac:dyDescent="0.3">
      <c r="A1540" s="329" t="s">
        <v>291</v>
      </c>
      <c r="B1540" s="330">
        <v>41</v>
      </c>
      <c r="C1540" s="298">
        <v>46038</v>
      </c>
      <c r="D1540" s="299" t="s">
        <v>474</v>
      </c>
      <c r="E1540" s="331"/>
      <c r="F1540" s="331">
        <v>800</v>
      </c>
      <c r="G1540" s="333">
        <f t="shared" si="30"/>
        <v>4766.22</v>
      </c>
      <c r="H1540" s="334" t="s">
        <v>298</v>
      </c>
      <c r="I1540" s="335"/>
      <c r="J1540" s="336"/>
      <c r="K1540" s="301"/>
      <c r="L1540" s="336"/>
      <c r="M1540" s="301"/>
      <c r="N1540" s="336"/>
      <c r="O1540" s="301"/>
      <c r="P1540" s="336"/>
      <c r="Q1540" s="301"/>
      <c r="R1540" s="336"/>
      <c r="S1540" s="301"/>
      <c r="T1540" s="336"/>
    </row>
    <row r="1541" spans="1:20" ht="12" customHeight="1" x14ac:dyDescent="0.3">
      <c r="A1541" s="329" t="s">
        <v>294</v>
      </c>
      <c r="B1541" s="330">
        <v>18</v>
      </c>
      <c r="C1541" s="298">
        <v>46038</v>
      </c>
      <c r="D1541" s="299" t="s">
        <v>361</v>
      </c>
      <c r="E1541" s="331">
        <v>400</v>
      </c>
      <c r="F1541" s="331"/>
      <c r="G1541" s="333">
        <f t="shared" si="30"/>
        <v>3966.2200000000003</v>
      </c>
      <c r="H1541" s="334"/>
      <c r="I1541" s="335"/>
      <c r="J1541" s="336"/>
      <c r="K1541" s="301"/>
      <c r="L1541" s="336"/>
      <c r="M1541" s="301"/>
      <c r="N1541" s="336"/>
      <c r="O1541" s="301"/>
      <c r="P1541" s="336"/>
      <c r="Q1541" s="301"/>
      <c r="R1541" s="336"/>
      <c r="S1541" s="301"/>
      <c r="T1541" s="336"/>
    </row>
    <row r="1542" spans="1:20" ht="12" customHeight="1" x14ac:dyDescent="0.3">
      <c r="A1542" s="329" t="s">
        <v>294</v>
      </c>
      <c r="B1542" s="330">
        <v>19</v>
      </c>
      <c r="C1542" s="298">
        <v>46038</v>
      </c>
      <c r="D1542" s="299" t="s">
        <v>191</v>
      </c>
      <c r="E1542" s="331">
        <v>200</v>
      </c>
      <c r="F1542" s="331"/>
      <c r="G1542" s="333">
        <f t="shared" si="30"/>
        <v>4366.22</v>
      </c>
      <c r="H1542" s="334"/>
      <c r="I1542" s="335"/>
      <c r="J1542" s="336"/>
      <c r="K1542" s="301"/>
      <c r="L1542" s="336"/>
      <c r="M1542" s="301"/>
      <c r="N1542" s="336"/>
      <c r="O1542" s="301"/>
      <c r="P1542" s="336"/>
      <c r="Q1542" s="301"/>
      <c r="R1542" s="336"/>
      <c r="S1542" s="301"/>
      <c r="T1542" s="336"/>
    </row>
    <row r="1543" spans="1:20" ht="12" customHeight="1" x14ac:dyDescent="0.3">
      <c r="A1543" s="329" t="s">
        <v>294</v>
      </c>
      <c r="B1543" s="330">
        <v>11</v>
      </c>
      <c r="C1543" s="298">
        <v>46038</v>
      </c>
      <c r="D1543" s="299" t="s">
        <v>178</v>
      </c>
      <c r="E1543" s="331">
        <v>267.95999999999998</v>
      </c>
      <c r="F1543" s="331"/>
      <c r="G1543" s="333">
        <f t="shared" si="30"/>
        <v>4566.22</v>
      </c>
      <c r="H1543" s="334"/>
      <c r="I1543" s="335"/>
      <c r="J1543" s="336"/>
      <c r="K1543" s="301"/>
      <c r="L1543" s="336"/>
      <c r="M1543" s="301"/>
      <c r="N1543" s="336"/>
      <c r="O1543" s="301"/>
      <c r="P1543" s="336"/>
      <c r="Q1543" s="301"/>
      <c r="R1543" s="336"/>
      <c r="S1543" s="301"/>
      <c r="T1543" s="336"/>
    </row>
    <row r="1544" spans="1:20" ht="12" customHeight="1" x14ac:dyDescent="0.3">
      <c r="A1544" s="329" t="s">
        <v>289</v>
      </c>
      <c r="B1544" s="330">
        <v>8</v>
      </c>
      <c r="C1544" s="298">
        <v>46037</v>
      </c>
      <c r="D1544" s="299" t="s">
        <v>357</v>
      </c>
      <c r="E1544" s="331">
        <v>59.95</v>
      </c>
      <c r="F1544" s="331"/>
      <c r="G1544" s="333">
        <f t="shared" si="30"/>
        <v>4834.18</v>
      </c>
      <c r="H1544" s="334"/>
      <c r="I1544" s="335"/>
      <c r="J1544" s="336"/>
      <c r="K1544" s="301"/>
      <c r="L1544" s="336"/>
      <c r="M1544" s="301"/>
      <c r="N1544" s="336"/>
      <c r="O1544" s="301"/>
      <c r="P1544" s="336"/>
      <c r="Q1544" s="301"/>
      <c r="R1544" s="336"/>
      <c r="S1544" s="301"/>
      <c r="T1544" s="336"/>
    </row>
    <row r="1545" spans="1:20" ht="12" customHeight="1" x14ac:dyDescent="0.3">
      <c r="A1545" s="329" t="s">
        <v>289</v>
      </c>
      <c r="B1545" s="330">
        <v>2</v>
      </c>
      <c r="C1545" s="298">
        <v>46037</v>
      </c>
      <c r="D1545" s="299" t="s">
        <v>357</v>
      </c>
      <c r="E1545" s="331">
        <v>59.96</v>
      </c>
      <c r="F1545" s="331"/>
      <c r="G1545" s="333">
        <f t="shared" si="30"/>
        <v>4894.13</v>
      </c>
      <c r="H1545" s="334"/>
      <c r="I1545" s="335"/>
      <c r="J1545" s="336"/>
      <c r="K1545" s="301"/>
      <c r="L1545" s="336"/>
      <c r="M1545" s="301"/>
      <c r="N1545" s="336"/>
      <c r="O1545" s="301"/>
      <c r="P1545" s="336"/>
      <c r="Q1545" s="301"/>
      <c r="R1545" s="336"/>
      <c r="S1545" s="301"/>
      <c r="T1545" s="336"/>
    </row>
    <row r="1546" spans="1:20" ht="12" customHeight="1" x14ac:dyDescent="0.3">
      <c r="A1546" s="329" t="s">
        <v>289</v>
      </c>
      <c r="B1546" s="330">
        <v>8</v>
      </c>
      <c r="C1546" s="298">
        <v>46037</v>
      </c>
      <c r="D1546" s="299" t="s">
        <v>319</v>
      </c>
      <c r="E1546" s="331">
        <v>12.43</v>
      </c>
      <c r="F1546" s="331"/>
      <c r="G1546" s="333">
        <f t="shared" si="30"/>
        <v>4954.09</v>
      </c>
      <c r="H1546" s="334"/>
      <c r="I1546" s="335"/>
      <c r="J1546" s="336"/>
      <c r="K1546" s="301"/>
      <c r="L1546" s="336"/>
      <c r="M1546" s="301"/>
      <c r="N1546" s="336"/>
      <c r="O1546" s="301"/>
      <c r="P1546" s="336"/>
      <c r="Q1546" s="301"/>
      <c r="R1546" s="336"/>
      <c r="S1546" s="301"/>
      <c r="T1546" s="336"/>
    </row>
    <row r="1547" spans="1:20" ht="12" customHeight="1" x14ac:dyDescent="0.3">
      <c r="A1547" s="329" t="s">
        <v>289</v>
      </c>
      <c r="B1547" s="330">
        <v>2</v>
      </c>
      <c r="C1547" s="298">
        <v>46037</v>
      </c>
      <c r="D1547" s="299" t="s">
        <v>296</v>
      </c>
      <c r="E1547" s="331">
        <v>11.07</v>
      </c>
      <c r="F1547" s="331"/>
      <c r="G1547" s="333">
        <f t="shared" si="30"/>
        <v>4966.5200000000004</v>
      </c>
      <c r="H1547" s="334"/>
      <c r="I1547" s="335"/>
      <c r="J1547" s="336"/>
      <c r="K1547" s="301"/>
      <c r="L1547" s="336"/>
      <c r="M1547" s="301"/>
      <c r="N1547" s="336"/>
      <c r="O1547" s="301"/>
      <c r="P1547" s="336"/>
      <c r="Q1547" s="301"/>
      <c r="R1547" s="336"/>
      <c r="S1547" s="301"/>
      <c r="T1547" s="336"/>
    </row>
    <row r="1548" spans="1:20" ht="12" customHeight="1" x14ac:dyDescent="0.3">
      <c r="A1548" s="329" t="s">
        <v>289</v>
      </c>
      <c r="B1548" s="330">
        <v>4</v>
      </c>
      <c r="C1548" s="298">
        <v>46037</v>
      </c>
      <c r="D1548" s="299" t="s">
        <v>296</v>
      </c>
      <c r="E1548" s="331">
        <v>52.3</v>
      </c>
      <c r="F1548" s="331"/>
      <c r="G1548" s="333">
        <f t="shared" si="30"/>
        <v>4977.59</v>
      </c>
      <c r="H1548" s="334"/>
      <c r="I1548" s="335"/>
      <c r="J1548" s="336"/>
      <c r="K1548" s="301"/>
      <c r="L1548" s="336"/>
      <c r="M1548" s="301"/>
      <c r="N1548" s="336"/>
      <c r="O1548" s="301"/>
      <c r="P1548" s="336"/>
      <c r="Q1548" s="301"/>
      <c r="R1548" s="336"/>
      <c r="S1548" s="301"/>
      <c r="T1548" s="336"/>
    </row>
    <row r="1549" spans="1:20" ht="12" customHeight="1" x14ac:dyDescent="0.3">
      <c r="A1549" s="329" t="s">
        <v>289</v>
      </c>
      <c r="B1549" s="330">
        <v>6</v>
      </c>
      <c r="C1549" s="298">
        <v>46037</v>
      </c>
      <c r="D1549" s="299" t="s">
        <v>436</v>
      </c>
      <c r="E1549" s="331">
        <v>50</v>
      </c>
      <c r="F1549" s="331"/>
      <c r="G1549" s="333">
        <f t="shared" si="30"/>
        <v>5029.8900000000003</v>
      </c>
      <c r="H1549" s="334"/>
      <c r="I1549" s="335"/>
      <c r="J1549" s="336"/>
      <c r="K1549" s="301"/>
      <c r="L1549" s="336"/>
      <c r="M1549" s="301"/>
      <c r="N1549" s="336"/>
      <c r="O1549" s="301"/>
      <c r="P1549" s="336"/>
      <c r="Q1549" s="301"/>
      <c r="R1549" s="336"/>
      <c r="S1549" s="301"/>
      <c r="T1549" s="336"/>
    </row>
    <row r="1550" spans="1:20" ht="12" customHeight="1" x14ac:dyDescent="0.3">
      <c r="A1550" s="329" t="s">
        <v>291</v>
      </c>
      <c r="B1550" s="330">
        <v>38</v>
      </c>
      <c r="C1550" s="298">
        <v>46037</v>
      </c>
      <c r="D1550" s="299" t="s">
        <v>293</v>
      </c>
      <c r="E1550" s="331"/>
      <c r="F1550" s="331">
        <v>4365.67</v>
      </c>
      <c r="G1550" s="333">
        <f t="shared" si="30"/>
        <v>5079.8900000000003</v>
      </c>
      <c r="H1550" s="334"/>
      <c r="I1550" s="335"/>
      <c r="J1550" s="336"/>
      <c r="K1550" s="301"/>
      <c r="L1550" s="336"/>
      <c r="M1550" s="301"/>
      <c r="N1550" s="336"/>
      <c r="O1550" s="301"/>
      <c r="P1550" s="336"/>
      <c r="Q1550" s="301"/>
      <c r="R1550" s="336"/>
      <c r="S1550" s="301"/>
      <c r="T1550" s="336"/>
    </row>
    <row r="1551" spans="1:20" ht="12" customHeight="1" x14ac:dyDescent="0.3">
      <c r="A1551" s="329" t="s">
        <v>289</v>
      </c>
      <c r="B1551" s="330">
        <v>4</v>
      </c>
      <c r="C1551" s="298">
        <v>46036</v>
      </c>
      <c r="D1551" s="299" t="s">
        <v>295</v>
      </c>
      <c r="E1551" s="331">
        <v>30.91</v>
      </c>
      <c r="F1551" s="331"/>
      <c r="G1551" s="333">
        <f t="shared" si="30"/>
        <v>714.22</v>
      </c>
      <c r="H1551" s="334"/>
      <c r="I1551" s="335"/>
      <c r="J1551" s="336"/>
      <c r="K1551" s="301"/>
      <c r="L1551" s="336"/>
      <c r="M1551" s="301"/>
      <c r="N1551" s="336"/>
      <c r="O1551" s="301"/>
      <c r="P1551" s="336"/>
      <c r="Q1551" s="301"/>
      <c r="R1551" s="336"/>
      <c r="S1551" s="301"/>
      <c r="T1551" s="336"/>
    </row>
    <row r="1552" spans="1:20" ht="12" customHeight="1" x14ac:dyDescent="0.3">
      <c r="A1552" s="329" t="s">
        <v>289</v>
      </c>
      <c r="B1552" s="330">
        <v>3</v>
      </c>
      <c r="C1552" s="298">
        <v>46036</v>
      </c>
      <c r="D1552" s="299" t="s">
        <v>348</v>
      </c>
      <c r="E1552" s="331">
        <v>8.67</v>
      </c>
      <c r="F1552" s="331"/>
      <c r="G1552" s="333">
        <f t="shared" si="30"/>
        <v>745.13</v>
      </c>
      <c r="H1552" s="334"/>
      <c r="I1552" s="335"/>
      <c r="J1552" s="336"/>
      <c r="K1552" s="301"/>
      <c r="L1552" s="336"/>
      <c r="M1552" s="301"/>
      <c r="N1552" s="336"/>
      <c r="O1552" s="301"/>
      <c r="P1552" s="336"/>
      <c r="Q1552" s="301"/>
      <c r="R1552" s="336"/>
      <c r="S1552" s="301"/>
      <c r="T1552" s="336"/>
    </row>
    <row r="1553" spans="1:20" ht="12" customHeight="1" x14ac:dyDescent="0.3">
      <c r="A1553" s="329" t="s">
        <v>289</v>
      </c>
      <c r="B1553" s="330">
        <v>3</v>
      </c>
      <c r="C1553" s="298">
        <v>46035</v>
      </c>
      <c r="D1553" s="299" t="s">
        <v>351</v>
      </c>
      <c r="E1553" s="331">
        <v>25.01</v>
      </c>
      <c r="F1553" s="331"/>
      <c r="G1553" s="333">
        <f t="shared" si="30"/>
        <v>753.8</v>
      </c>
      <c r="H1553" s="334"/>
      <c r="I1553" s="335"/>
      <c r="J1553" s="336"/>
      <c r="K1553" s="301"/>
      <c r="L1553" s="336"/>
      <c r="M1553" s="301"/>
      <c r="N1553" s="336"/>
      <c r="O1553" s="301"/>
      <c r="P1553" s="336"/>
      <c r="Q1553" s="301"/>
      <c r="R1553" s="336"/>
      <c r="S1553" s="301"/>
      <c r="T1553" s="336"/>
    </row>
    <row r="1554" spans="1:20" ht="12" customHeight="1" x14ac:dyDescent="0.3">
      <c r="A1554" s="329" t="s">
        <v>289</v>
      </c>
      <c r="B1554" s="330">
        <v>6</v>
      </c>
      <c r="C1554" s="298">
        <v>46035</v>
      </c>
      <c r="D1554" s="299" t="s">
        <v>412</v>
      </c>
      <c r="E1554" s="331">
        <v>-5.9</v>
      </c>
      <c r="F1554" s="331"/>
      <c r="G1554" s="333">
        <f t="shared" si="30"/>
        <v>778.81</v>
      </c>
      <c r="H1554" s="334"/>
      <c r="I1554" s="335"/>
      <c r="J1554" s="336"/>
      <c r="K1554" s="301"/>
      <c r="L1554" s="336"/>
      <c r="M1554" s="301"/>
      <c r="N1554" s="336"/>
      <c r="O1554" s="301"/>
      <c r="P1554" s="336"/>
      <c r="Q1554" s="301"/>
      <c r="R1554" s="336"/>
      <c r="S1554" s="301"/>
      <c r="T1554" s="336"/>
    </row>
    <row r="1555" spans="1:20" ht="12" customHeight="1" x14ac:dyDescent="0.3">
      <c r="A1555" s="329" t="s">
        <v>289</v>
      </c>
      <c r="B1555" s="330">
        <v>6</v>
      </c>
      <c r="C1555" s="298">
        <v>46035</v>
      </c>
      <c r="D1555" s="299" t="s">
        <v>446</v>
      </c>
      <c r="E1555" s="331">
        <v>-0.03</v>
      </c>
      <c r="F1555" s="331"/>
      <c r="G1555" s="333">
        <f t="shared" si="30"/>
        <v>772.91</v>
      </c>
      <c r="H1555" s="334"/>
      <c r="I1555" s="335"/>
      <c r="J1555" s="336"/>
      <c r="K1555" s="301"/>
      <c r="L1555" s="336"/>
      <c r="M1555" s="301"/>
      <c r="N1555" s="336"/>
      <c r="O1555" s="301"/>
      <c r="P1555" s="336"/>
      <c r="Q1555" s="301"/>
      <c r="R1555" s="336"/>
      <c r="S1555" s="301"/>
      <c r="T1555" s="336"/>
    </row>
    <row r="1556" spans="1:20" ht="12" customHeight="1" x14ac:dyDescent="0.3">
      <c r="A1556" s="329" t="s">
        <v>294</v>
      </c>
      <c r="B1556" s="330">
        <v>43</v>
      </c>
      <c r="C1556" s="298">
        <v>46035</v>
      </c>
      <c r="D1556" s="299" t="s">
        <v>201</v>
      </c>
      <c r="E1556" s="331">
        <v>44.18</v>
      </c>
      <c r="F1556" s="331"/>
      <c r="G1556" s="333">
        <f t="shared" si="30"/>
        <v>772.88</v>
      </c>
      <c r="H1556" s="334"/>
      <c r="I1556" s="335"/>
      <c r="J1556" s="336"/>
      <c r="K1556" s="301"/>
      <c r="L1556" s="336"/>
      <c r="M1556" s="301"/>
      <c r="N1556" s="336"/>
      <c r="O1556" s="301"/>
      <c r="P1556" s="336"/>
      <c r="Q1556" s="301"/>
      <c r="R1556" s="336"/>
      <c r="S1556" s="301"/>
      <c r="T1556" s="336"/>
    </row>
    <row r="1557" spans="1:20" ht="12" customHeight="1" x14ac:dyDescent="0.3">
      <c r="A1557" s="329" t="s">
        <v>294</v>
      </c>
      <c r="B1557" s="330">
        <v>42</v>
      </c>
      <c r="C1557" s="298">
        <v>46035</v>
      </c>
      <c r="D1557" s="299" t="s">
        <v>200</v>
      </c>
      <c r="E1557" s="331">
        <v>51.19</v>
      </c>
      <c r="F1557" s="331"/>
      <c r="G1557" s="333">
        <f t="shared" si="30"/>
        <v>817.06</v>
      </c>
      <c r="H1557" s="334"/>
      <c r="I1557" s="335"/>
      <c r="J1557" s="336"/>
      <c r="K1557" s="301"/>
      <c r="L1557" s="336"/>
      <c r="M1557" s="301"/>
      <c r="N1557" s="336"/>
      <c r="O1557" s="301"/>
      <c r="P1557" s="336"/>
      <c r="Q1557" s="301"/>
      <c r="R1557" s="336"/>
      <c r="S1557" s="301"/>
      <c r="T1557" s="336"/>
    </row>
    <row r="1558" spans="1:20" ht="12" customHeight="1" x14ac:dyDescent="0.3">
      <c r="A1558" s="329" t="s">
        <v>289</v>
      </c>
      <c r="B1558" s="330">
        <v>4</v>
      </c>
      <c r="C1558" s="298">
        <v>46035</v>
      </c>
      <c r="D1558" s="299" t="s">
        <v>295</v>
      </c>
      <c r="E1558" s="331">
        <v>28.15</v>
      </c>
      <c r="F1558" s="331"/>
      <c r="G1558" s="333">
        <f t="shared" si="30"/>
        <v>868.25</v>
      </c>
      <c r="H1558" s="334"/>
      <c r="I1558" s="335"/>
      <c r="J1558" s="336"/>
      <c r="K1558" s="301"/>
      <c r="L1558" s="336"/>
      <c r="M1558" s="301"/>
      <c r="N1558" s="336"/>
      <c r="O1558" s="301"/>
      <c r="P1558" s="336"/>
      <c r="Q1558" s="301"/>
      <c r="R1558" s="336"/>
      <c r="S1558" s="301"/>
      <c r="T1558" s="336"/>
    </row>
    <row r="1559" spans="1:20" ht="12" customHeight="1" x14ac:dyDescent="0.3">
      <c r="A1559" s="329" t="s">
        <v>289</v>
      </c>
      <c r="B1559" s="330">
        <v>3</v>
      </c>
      <c r="C1559" s="298">
        <v>46035</v>
      </c>
      <c r="D1559" s="299" t="s">
        <v>296</v>
      </c>
      <c r="E1559" s="331">
        <v>20.85</v>
      </c>
      <c r="F1559" s="331"/>
      <c r="G1559" s="333">
        <f t="shared" si="30"/>
        <v>896.4</v>
      </c>
      <c r="H1559" s="334"/>
      <c r="I1559" s="335"/>
      <c r="J1559" s="336"/>
      <c r="K1559" s="301"/>
      <c r="L1559" s="336"/>
      <c r="M1559" s="301"/>
      <c r="N1559" s="336"/>
      <c r="O1559" s="301"/>
      <c r="P1559" s="336"/>
      <c r="Q1559" s="301"/>
      <c r="R1559" s="336"/>
      <c r="S1559" s="301"/>
      <c r="T1559" s="336"/>
    </row>
    <row r="1560" spans="1:20" ht="12" customHeight="1" x14ac:dyDescent="0.3">
      <c r="A1560" s="329" t="s">
        <v>289</v>
      </c>
      <c r="B1560" s="330">
        <v>1</v>
      </c>
      <c r="C1560" s="298">
        <v>46034</v>
      </c>
      <c r="D1560" s="299" t="s">
        <v>306</v>
      </c>
      <c r="E1560" s="331">
        <v>145.81</v>
      </c>
      <c r="F1560" s="331"/>
      <c r="G1560" s="333">
        <f t="shared" si="30"/>
        <v>917.25</v>
      </c>
      <c r="H1560" s="334"/>
      <c r="I1560" s="335"/>
      <c r="J1560" s="336"/>
      <c r="K1560" s="301"/>
      <c r="L1560" s="336"/>
      <c r="M1560" s="301"/>
      <c r="N1560" s="336"/>
      <c r="O1560" s="301"/>
      <c r="P1560" s="336"/>
      <c r="Q1560" s="301"/>
      <c r="R1560" s="336"/>
      <c r="S1560" s="301"/>
      <c r="T1560" s="336"/>
    </row>
    <row r="1561" spans="1:20" ht="12" customHeight="1" x14ac:dyDescent="0.3">
      <c r="A1561" s="329" t="s">
        <v>289</v>
      </c>
      <c r="B1561" s="330">
        <v>2</v>
      </c>
      <c r="C1561" s="298">
        <v>46034</v>
      </c>
      <c r="D1561" s="299" t="s">
        <v>424</v>
      </c>
      <c r="E1561" s="331">
        <v>25.22</v>
      </c>
      <c r="F1561" s="331"/>
      <c r="G1561" s="333">
        <f t="shared" si="30"/>
        <v>1063.06</v>
      </c>
      <c r="H1561" s="334"/>
      <c r="I1561" s="335"/>
      <c r="J1561" s="336"/>
      <c r="K1561" s="301"/>
      <c r="L1561" s="336"/>
      <c r="M1561" s="301"/>
      <c r="N1561" s="336"/>
      <c r="O1561" s="301"/>
      <c r="P1561" s="336"/>
      <c r="Q1561" s="301"/>
      <c r="R1561" s="336"/>
      <c r="S1561" s="301"/>
      <c r="T1561" s="336"/>
    </row>
    <row r="1562" spans="1:20" ht="12" customHeight="1" x14ac:dyDescent="0.3">
      <c r="A1562" s="329" t="s">
        <v>289</v>
      </c>
      <c r="B1562" s="330">
        <v>2</v>
      </c>
      <c r="C1562" s="298">
        <v>46033</v>
      </c>
      <c r="D1562" s="299" t="s">
        <v>326</v>
      </c>
      <c r="E1562" s="331">
        <v>49.38</v>
      </c>
      <c r="F1562" s="331"/>
      <c r="G1562" s="333">
        <f t="shared" si="30"/>
        <v>1088.28</v>
      </c>
      <c r="H1562" s="334"/>
      <c r="I1562" s="335"/>
      <c r="J1562" s="336"/>
      <c r="K1562" s="301"/>
      <c r="L1562" s="336"/>
      <c r="M1562" s="301"/>
      <c r="N1562" s="336"/>
      <c r="O1562" s="301"/>
      <c r="P1562" s="336"/>
      <c r="Q1562" s="301"/>
      <c r="R1562" s="336"/>
      <c r="S1562" s="301"/>
      <c r="T1562" s="336"/>
    </row>
    <row r="1563" spans="1:20" ht="12" customHeight="1" x14ac:dyDescent="0.3">
      <c r="A1563" s="329" t="s">
        <v>294</v>
      </c>
      <c r="B1563" s="330">
        <v>22</v>
      </c>
      <c r="C1563" s="298">
        <v>46033</v>
      </c>
      <c r="D1563" s="299" t="s">
        <v>352</v>
      </c>
      <c r="E1563" s="331">
        <v>19.16</v>
      </c>
      <c r="F1563" s="331"/>
      <c r="G1563" s="333">
        <f t="shared" si="30"/>
        <v>1137.6600000000001</v>
      </c>
      <c r="H1563" s="334"/>
      <c r="I1563" s="335"/>
      <c r="J1563" s="336"/>
      <c r="K1563" s="301"/>
      <c r="L1563" s="336"/>
      <c r="M1563" s="301"/>
      <c r="N1563" s="336"/>
      <c r="O1563" s="301"/>
      <c r="P1563" s="336"/>
      <c r="Q1563" s="301"/>
      <c r="R1563" s="336"/>
      <c r="S1563" s="301"/>
      <c r="T1563" s="336"/>
    </row>
    <row r="1564" spans="1:20" ht="12" customHeight="1" x14ac:dyDescent="0.3">
      <c r="A1564" s="329" t="s">
        <v>289</v>
      </c>
      <c r="B1564" s="330">
        <v>6</v>
      </c>
      <c r="C1564" s="298">
        <v>46033</v>
      </c>
      <c r="D1564" s="299" t="s">
        <v>312</v>
      </c>
      <c r="E1564" s="331">
        <v>39.86</v>
      </c>
      <c r="F1564" s="331"/>
      <c r="G1564" s="333">
        <f t="shared" si="30"/>
        <v>1156.8200000000002</v>
      </c>
      <c r="H1564" s="334"/>
      <c r="I1564" s="335"/>
      <c r="J1564" s="336"/>
      <c r="K1564" s="301"/>
      <c r="L1564" s="336"/>
      <c r="M1564" s="301"/>
      <c r="N1564" s="336"/>
      <c r="O1564" s="301"/>
      <c r="P1564" s="336"/>
      <c r="Q1564" s="301"/>
      <c r="R1564" s="336"/>
      <c r="S1564" s="301"/>
      <c r="T1564" s="336"/>
    </row>
    <row r="1565" spans="1:20" ht="12" customHeight="1" x14ac:dyDescent="0.3">
      <c r="A1565" s="329" t="s">
        <v>289</v>
      </c>
      <c r="B1565" s="330">
        <v>7</v>
      </c>
      <c r="C1565" s="298">
        <v>46033</v>
      </c>
      <c r="D1565" s="299" t="s">
        <v>444</v>
      </c>
      <c r="E1565" s="331">
        <v>165.05</v>
      </c>
      <c r="F1565" s="331"/>
      <c r="G1565" s="333">
        <f t="shared" si="30"/>
        <v>1196.68</v>
      </c>
      <c r="H1565" s="334"/>
      <c r="I1565" s="335"/>
      <c r="J1565" s="336"/>
      <c r="K1565" s="301"/>
      <c r="L1565" s="336"/>
      <c r="M1565" s="301"/>
      <c r="N1565" s="336"/>
      <c r="O1565" s="301"/>
      <c r="P1565" s="336"/>
      <c r="Q1565" s="301"/>
      <c r="R1565" s="336"/>
      <c r="S1565" s="301"/>
      <c r="T1565" s="336"/>
    </row>
    <row r="1566" spans="1:20" ht="12" customHeight="1" x14ac:dyDescent="0.3">
      <c r="A1566" s="329" t="s">
        <v>294</v>
      </c>
      <c r="B1566" s="330">
        <v>24</v>
      </c>
      <c r="C1566" s="298">
        <v>46032</v>
      </c>
      <c r="D1566" s="299" t="s">
        <v>860</v>
      </c>
      <c r="E1566" s="331">
        <v>83.42</v>
      </c>
      <c r="F1566" s="331"/>
      <c r="G1566" s="333">
        <f t="shared" si="30"/>
        <v>1361.73</v>
      </c>
      <c r="H1566" s="334"/>
      <c r="I1566" s="335"/>
      <c r="J1566" s="336"/>
      <c r="K1566" s="301"/>
      <c r="L1566" s="336"/>
      <c r="M1566" s="301"/>
      <c r="N1566" s="336"/>
      <c r="O1566" s="301"/>
      <c r="P1566" s="336"/>
      <c r="Q1566" s="301"/>
      <c r="R1566" s="336"/>
      <c r="S1566" s="301"/>
      <c r="T1566" s="336"/>
    </row>
    <row r="1567" spans="1:20" ht="12" customHeight="1" x14ac:dyDescent="0.3">
      <c r="A1567" s="329" t="s">
        <v>289</v>
      </c>
      <c r="B1567" s="330">
        <v>4</v>
      </c>
      <c r="C1567" s="298">
        <v>46032</v>
      </c>
      <c r="D1567" s="299" t="s">
        <v>296</v>
      </c>
      <c r="E1567" s="331">
        <v>30.4</v>
      </c>
      <c r="F1567" s="331"/>
      <c r="G1567" s="333">
        <f t="shared" si="30"/>
        <v>1445.15</v>
      </c>
      <c r="H1567" s="334"/>
      <c r="I1567" s="335"/>
      <c r="J1567" s="336"/>
      <c r="K1567" s="301"/>
      <c r="L1567" s="336"/>
      <c r="M1567" s="301"/>
      <c r="N1567" s="336"/>
      <c r="O1567" s="301"/>
      <c r="P1567" s="336"/>
      <c r="Q1567" s="301"/>
      <c r="R1567" s="336"/>
      <c r="S1567" s="301"/>
      <c r="T1567" s="336"/>
    </row>
    <row r="1568" spans="1:20" ht="12" customHeight="1" x14ac:dyDescent="0.3">
      <c r="A1568" s="329" t="s">
        <v>289</v>
      </c>
      <c r="B1568" s="330">
        <v>2</v>
      </c>
      <c r="C1568" s="298">
        <v>46032</v>
      </c>
      <c r="D1568" s="299" t="s">
        <v>296</v>
      </c>
      <c r="E1568" s="331">
        <v>13.83</v>
      </c>
      <c r="F1568" s="331"/>
      <c r="G1568" s="333">
        <f t="shared" si="30"/>
        <v>1475.5500000000002</v>
      </c>
      <c r="H1568" s="334"/>
      <c r="I1568" s="335"/>
      <c r="J1568" s="336"/>
      <c r="K1568" s="301"/>
      <c r="L1568" s="336"/>
      <c r="M1568" s="301"/>
      <c r="N1568" s="336"/>
      <c r="O1568" s="301"/>
      <c r="P1568" s="336"/>
      <c r="Q1568" s="301"/>
      <c r="R1568" s="336"/>
      <c r="S1568" s="301"/>
      <c r="T1568" s="336"/>
    </row>
    <row r="1569" spans="1:20" ht="12" customHeight="1" x14ac:dyDescent="0.3">
      <c r="A1569" s="329" t="s">
        <v>289</v>
      </c>
      <c r="B1569" s="330">
        <v>2</v>
      </c>
      <c r="C1569" s="298">
        <v>46032</v>
      </c>
      <c r="D1569" s="299" t="s">
        <v>473</v>
      </c>
      <c r="E1569" s="331">
        <v>100</v>
      </c>
      <c r="F1569" s="331"/>
      <c r="G1569" s="333">
        <f t="shared" si="30"/>
        <v>1489.38</v>
      </c>
      <c r="H1569" s="334"/>
      <c r="I1569" s="335"/>
      <c r="J1569" s="336"/>
      <c r="K1569" s="301"/>
      <c r="L1569" s="336"/>
      <c r="M1569" s="301"/>
      <c r="N1569" s="336"/>
      <c r="O1569" s="301"/>
      <c r="P1569" s="336"/>
      <c r="Q1569" s="301"/>
      <c r="R1569" s="336"/>
      <c r="S1569" s="301"/>
      <c r="T1569" s="336"/>
    </row>
    <row r="1570" spans="1:20" ht="12" customHeight="1" x14ac:dyDescent="0.3">
      <c r="A1570" s="329" t="s">
        <v>289</v>
      </c>
      <c r="B1570" s="330">
        <v>1</v>
      </c>
      <c r="C1570" s="298">
        <v>46032</v>
      </c>
      <c r="D1570" s="299" t="s">
        <v>304</v>
      </c>
      <c r="E1570" s="331">
        <v>55.68</v>
      </c>
      <c r="F1570" s="331"/>
      <c r="G1570" s="333">
        <f t="shared" si="30"/>
        <v>1589.38</v>
      </c>
      <c r="H1570" s="334"/>
      <c r="I1570" s="335"/>
      <c r="J1570" s="336"/>
      <c r="K1570" s="301"/>
      <c r="L1570" s="336"/>
      <c r="M1570" s="301"/>
      <c r="N1570" s="336"/>
      <c r="O1570" s="301"/>
      <c r="P1570" s="336"/>
      <c r="Q1570" s="301"/>
      <c r="R1570" s="336"/>
      <c r="S1570" s="301"/>
      <c r="T1570" s="336"/>
    </row>
    <row r="1571" spans="1:20" ht="12" customHeight="1" x14ac:dyDescent="0.3">
      <c r="A1571" s="329" t="s">
        <v>289</v>
      </c>
      <c r="B1571" s="330">
        <v>2</v>
      </c>
      <c r="C1571" s="298">
        <v>46031</v>
      </c>
      <c r="D1571" s="299" t="s">
        <v>358</v>
      </c>
      <c r="E1571" s="331">
        <v>9.4700000000000006</v>
      </c>
      <c r="F1571" s="331"/>
      <c r="G1571" s="333">
        <f t="shared" si="30"/>
        <v>1645.0600000000002</v>
      </c>
      <c r="H1571" s="334"/>
      <c r="I1571" s="335"/>
      <c r="J1571" s="336"/>
      <c r="K1571" s="301"/>
      <c r="L1571" s="336"/>
      <c r="M1571" s="301"/>
      <c r="N1571" s="336"/>
      <c r="O1571" s="301"/>
      <c r="P1571" s="336"/>
      <c r="Q1571" s="301"/>
      <c r="R1571" s="336"/>
      <c r="S1571" s="301"/>
      <c r="T1571" s="336"/>
    </row>
    <row r="1572" spans="1:20" ht="12" customHeight="1" x14ac:dyDescent="0.3">
      <c r="A1572" s="329" t="s">
        <v>289</v>
      </c>
      <c r="B1572" s="330">
        <v>5</v>
      </c>
      <c r="C1572" s="298">
        <v>46031</v>
      </c>
      <c r="D1572" s="299" t="s">
        <v>475</v>
      </c>
      <c r="E1572" s="331">
        <v>50</v>
      </c>
      <c r="F1572" s="331"/>
      <c r="G1572" s="333">
        <f t="shared" si="30"/>
        <v>1654.5300000000002</v>
      </c>
      <c r="H1572" s="334"/>
      <c r="I1572" s="335"/>
      <c r="J1572" s="336"/>
      <c r="K1572" s="301"/>
      <c r="L1572" s="336"/>
      <c r="M1572" s="301"/>
      <c r="N1572" s="336"/>
      <c r="O1572" s="301"/>
      <c r="P1572" s="336"/>
      <c r="Q1572" s="301"/>
      <c r="R1572" s="336"/>
      <c r="S1572" s="301"/>
      <c r="T1572" s="336"/>
    </row>
    <row r="1573" spans="1:20" ht="12" customHeight="1" x14ac:dyDescent="0.3">
      <c r="A1573" s="329" t="s">
        <v>289</v>
      </c>
      <c r="B1573" s="330">
        <v>8</v>
      </c>
      <c r="C1573" s="298">
        <v>46030</v>
      </c>
      <c r="D1573" s="299" t="s">
        <v>476</v>
      </c>
      <c r="E1573" s="331">
        <v>32.619999999999997</v>
      </c>
      <c r="F1573" s="331"/>
      <c r="G1573" s="333">
        <f t="shared" si="30"/>
        <v>1704.5300000000002</v>
      </c>
      <c r="H1573" s="334"/>
      <c r="I1573" s="335"/>
      <c r="J1573" s="336"/>
      <c r="K1573" s="301"/>
      <c r="L1573" s="336"/>
      <c r="M1573" s="301"/>
      <c r="N1573" s="336"/>
      <c r="O1573" s="301"/>
      <c r="P1573" s="336"/>
      <c r="Q1573" s="301"/>
      <c r="R1573" s="336"/>
      <c r="S1573" s="301"/>
      <c r="T1573" s="336"/>
    </row>
    <row r="1574" spans="1:20" ht="12" customHeight="1" x14ac:dyDescent="0.3">
      <c r="A1574" s="329" t="s">
        <v>291</v>
      </c>
      <c r="B1574" s="330">
        <v>39</v>
      </c>
      <c r="C1574" s="298">
        <v>46030</v>
      </c>
      <c r="D1574" s="299" t="s">
        <v>292</v>
      </c>
      <c r="E1574" s="331"/>
      <c r="F1574" s="331">
        <v>2729.22</v>
      </c>
      <c r="G1574" s="333">
        <f t="shared" si="30"/>
        <v>1737.15</v>
      </c>
      <c r="H1574" s="334"/>
      <c r="I1574" s="335"/>
      <c r="J1574" s="336"/>
      <c r="K1574" s="301"/>
      <c r="L1574" s="336"/>
      <c r="M1574" s="301"/>
      <c r="N1574" s="336"/>
      <c r="O1574" s="301"/>
      <c r="P1574" s="336"/>
      <c r="Q1574" s="301"/>
      <c r="R1574" s="336"/>
      <c r="S1574" s="301"/>
      <c r="T1574" s="336"/>
    </row>
    <row r="1575" spans="1:20" ht="12" customHeight="1" x14ac:dyDescent="0.3">
      <c r="A1575" s="329" t="s">
        <v>289</v>
      </c>
      <c r="B1575" s="330">
        <v>2</v>
      </c>
      <c r="C1575" s="298">
        <v>46030</v>
      </c>
      <c r="D1575" s="299" t="s">
        <v>296</v>
      </c>
      <c r="E1575" s="331">
        <v>6.37</v>
      </c>
      <c r="F1575" s="331"/>
      <c r="G1575" s="333">
        <f t="shared" si="30"/>
        <v>-992.06999999999971</v>
      </c>
      <c r="H1575" s="334"/>
      <c r="I1575" s="335"/>
      <c r="J1575" s="336"/>
      <c r="K1575" s="301"/>
      <c r="L1575" s="336"/>
      <c r="M1575" s="301"/>
      <c r="N1575" s="336"/>
      <c r="O1575" s="301"/>
      <c r="P1575" s="336"/>
      <c r="Q1575" s="301"/>
      <c r="R1575" s="336"/>
      <c r="S1575" s="301"/>
      <c r="T1575" s="336"/>
    </row>
    <row r="1576" spans="1:20" ht="12" customHeight="1" x14ac:dyDescent="0.3">
      <c r="A1576" s="329" t="s">
        <v>289</v>
      </c>
      <c r="B1576" s="330">
        <v>4</v>
      </c>
      <c r="C1576" s="298">
        <v>46030</v>
      </c>
      <c r="D1576" s="299" t="s">
        <v>296</v>
      </c>
      <c r="E1576" s="331">
        <v>32.119999999999997</v>
      </c>
      <c r="F1576" s="331"/>
      <c r="G1576" s="333">
        <f t="shared" si="30"/>
        <v>-985.6999999999997</v>
      </c>
      <c r="H1576" s="334"/>
      <c r="I1576" s="335"/>
      <c r="J1576" s="336"/>
      <c r="K1576" s="301"/>
      <c r="L1576" s="336"/>
      <c r="M1576" s="301"/>
      <c r="N1576" s="336"/>
      <c r="O1576" s="301"/>
      <c r="P1576" s="336"/>
      <c r="Q1576" s="301"/>
      <c r="R1576" s="336"/>
      <c r="S1576" s="301"/>
      <c r="T1576" s="336"/>
    </row>
    <row r="1577" spans="1:20" ht="12" customHeight="1" x14ac:dyDescent="0.3">
      <c r="A1577" s="329" t="s">
        <v>289</v>
      </c>
      <c r="B1577" s="330">
        <v>2</v>
      </c>
      <c r="C1577" s="298">
        <v>46030</v>
      </c>
      <c r="D1577" s="299" t="s">
        <v>358</v>
      </c>
      <c r="E1577" s="331">
        <v>9.4700000000000006</v>
      </c>
      <c r="F1577" s="331"/>
      <c r="G1577" s="333">
        <f t="shared" si="30"/>
        <v>-953.5799999999997</v>
      </c>
      <c r="H1577" s="334"/>
      <c r="I1577" s="335"/>
      <c r="J1577" s="336"/>
      <c r="K1577" s="301"/>
      <c r="L1577" s="336"/>
      <c r="M1577" s="301"/>
      <c r="N1577" s="336"/>
      <c r="O1577" s="301"/>
      <c r="P1577" s="336"/>
      <c r="Q1577" s="301"/>
      <c r="R1577" s="336"/>
      <c r="S1577" s="301"/>
      <c r="T1577" s="336"/>
    </row>
    <row r="1578" spans="1:20" ht="12" customHeight="1" x14ac:dyDescent="0.3">
      <c r="A1578" s="329" t="s">
        <v>289</v>
      </c>
      <c r="B1578" s="330">
        <v>2</v>
      </c>
      <c r="C1578" s="298">
        <v>46030</v>
      </c>
      <c r="D1578" s="299" t="s">
        <v>386</v>
      </c>
      <c r="E1578" s="331">
        <v>21.18</v>
      </c>
      <c r="F1578" s="331"/>
      <c r="G1578" s="333">
        <f t="shared" si="30"/>
        <v>-944.10999999999967</v>
      </c>
      <c r="H1578" s="334"/>
      <c r="I1578" s="335"/>
      <c r="J1578" s="336"/>
      <c r="K1578" s="301"/>
      <c r="L1578" s="336"/>
      <c r="M1578" s="301"/>
      <c r="N1578" s="336"/>
      <c r="O1578" s="301"/>
      <c r="P1578" s="336"/>
      <c r="Q1578" s="301"/>
      <c r="R1578" s="336"/>
      <c r="S1578" s="301"/>
      <c r="T1578" s="336"/>
    </row>
    <row r="1579" spans="1:20" ht="12" customHeight="1" x14ac:dyDescent="0.3">
      <c r="A1579" s="329" t="s">
        <v>335</v>
      </c>
      <c r="B1579" s="330" t="s">
        <v>335</v>
      </c>
      <c r="C1579" s="298">
        <v>46029</v>
      </c>
      <c r="D1579" s="299" t="s">
        <v>447</v>
      </c>
      <c r="E1579" s="331">
        <v>52.66</v>
      </c>
      <c r="F1579" s="331"/>
      <c r="G1579" s="333">
        <f t="shared" si="30"/>
        <v>-922.92999999999972</v>
      </c>
      <c r="H1579" s="334"/>
      <c r="I1579" s="335"/>
      <c r="J1579" s="336"/>
      <c r="K1579" s="301"/>
      <c r="L1579" s="336"/>
      <c r="M1579" s="301"/>
      <c r="N1579" s="336"/>
      <c r="O1579" s="301"/>
      <c r="P1579" s="336"/>
      <c r="Q1579" s="301"/>
      <c r="R1579" s="336"/>
      <c r="S1579" s="301"/>
      <c r="T1579" s="336"/>
    </row>
    <row r="1580" spans="1:20" ht="12" customHeight="1" x14ac:dyDescent="0.3">
      <c r="A1580" s="329" t="s">
        <v>294</v>
      </c>
      <c r="B1580" s="330">
        <v>13</v>
      </c>
      <c r="C1580" s="298">
        <v>46029</v>
      </c>
      <c r="D1580" s="299" t="s">
        <v>182</v>
      </c>
      <c r="E1580" s="331">
        <v>167.42</v>
      </c>
      <c r="F1580" s="331"/>
      <c r="G1580" s="333">
        <f t="shared" si="30"/>
        <v>-870.26999999999975</v>
      </c>
      <c r="H1580" s="334"/>
      <c r="I1580" s="335"/>
      <c r="J1580" s="336"/>
      <c r="K1580" s="301"/>
      <c r="L1580" s="336"/>
      <c r="M1580" s="301"/>
      <c r="N1580" s="336"/>
      <c r="O1580" s="301"/>
      <c r="P1580" s="336"/>
      <c r="Q1580" s="301"/>
      <c r="R1580" s="336"/>
      <c r="S1580" s="301"/>
      <c r="T1580" s="336"/>
    </row>
    <row r="1581" spans="1:20" ht="12" customHeight="1" x14ac:dyDescent="0.3">
      <c r="A1581" s="329" t="s">
        <v>289</v>
      </c>
      <c r="B1581" s="330">
        <v>4</v>
      </c>
      <c r="C1581" s="298">
        <v>46029</v>
      </c>
      <c r="D1581" s="299" t="s">
        <v>296</v>
      </c>
      <c r="E1581" s="331">
        <v>30.81</v>
      </c>
      <c r="F1581" s="331"/>
      <c r="G1581" s="333">
        <f t="shared" si="30"/>
        <v>-702.8499999999998</v>
      </c>
      <c r="H1581" s="334"/>
      <c r="I1581" s="335"/>
      <c r="J1581" s="336"/>
      <c r="K1581" s="301"/>
      <c r="L1581" s="336"/>
      <c r="M1581" s="301"/>
      <c r="N1581" s="336"/>
      <c r="O1581" s="301"/>
      <c r="P1581" s="336"/>
      <c r="Q1581" s="301"/>
      <c r="R1581" s="336"/>
      <c r="S1581" s="301"/>
      <c r="T1581" s="336"/>
    </row>
    <row r="1582" spans="1:20" ht="12" customHeight="1" x14ac:dyDescent="0.3">
      <c r="A1582" s="329" t="s">
        <v>289</v>
      </c>
      <c r="B1582" s="330">
        <v>2</v>
      </c>
      <c r="C1582" s="298">
        <v>46029</v>
      </c>
      <c r="D1582" s="299" t="s">
        <v>358</v>
      </c>
      <c r="E1582" s="331">
        <v>9.4700000000000006</v>
      </c>
      <c r="F1582" s="331"/>
      <c r="G1582" s="333">
        <f t="shared" si="30"/>
        <v>-672.03999999999985</v>
      </c>
      <c r="H1582" s="334"/>
      <c r="I1582" s="335"/>
      <c r="J1582" s="336"/>
      <c r="K1582" s="301"/>
      <c r="L1582" s="336"/>
      <c r="M1582" s="301"/>
      <c r="N1582" s="336"/>
      <c r="O1582" s="301"/>
      <c r="P1582" s="336"/>
      <c r="Q1582" s="301"/>
      <c r="R1582" s="336"/>
      <c r="S1582" s="301"/>
      <c r="T1582" s="336"/>
    </row>
    <row r="1583" spans="1:20" ht="12" customHeight="1" x14ac:dyDescent="0.3">
      <c r="A1583" s="329" t="s">
        <v>294</v>
      </c>
      <c r="B1583" s="330">
        <v>22</v>
      </c>
      <c r="C1583" s="298">
        <v>46029</v>
      </c>
      <c r="D1583" s="299" t="s">
        <v>477</v>
      </c>
      <c r="E1583" s="331">
        <v>148.04</v>
      </c>
      <c r="F1583" s="331"/>
      <c r="G1583" s="333">
        <f t="shared" si="30"/>
        <v>-662.56999999999982</v>
      </c>
      <c r="H1583" s="334"/>
      <c r="I1583" s="335"/>
      <c r="J1583" s="336"/>
      <c r="K1583" s="301"/>
      <c r="L1583" s="336"/>
      <c r="M1583" s="301"/>
      <c r="N1583" s="336"/>
      <c r="O1583" s="301"/>
      <c r="P1583" s="336"/>
      <c r="Q1583" s="301"/>
      <c r="R1583" s="336"/>
      <c r="S1583" s="301"/>
      <c r="T1583" s="336"/>
    </row>
    <row r="1584" spans="1:20" ht="12" customHeight="1" x14ac:dyDescent="0.3">
      <c r="A1584" s="329" t="s">
        <v>294</v>
      </c>
      <c r="B1584" s="330">
        <v>14</v>
      </c>
      <c r="C1584" s="298">
        <v>46028</v>
      </c>
      <c r="D1584" s="299" t="s">
        <v>366</v>
      </c>
      <c r="E1584" s="331">
        <v>66.67</v>
      </c>
      <c r="F1584" s="331"/>
      <c r="G1584" s="333">
        <f t="shared" si="30"/>
        <v>-514.52999999999986</v>
      </c>
      <c r="H1584" s="334"/>
      <c r="I1584" s="335"/>
      <c r="J1584" s="336"/>
      <c r="K1584" s="301"/>
      <c r="L1584" s="336"/>
      <c r="M1584" s="301"/>
      <c r="N1584" s="336"/>
      <c r="O1584" s="301"/>
      <c r="P1584" s="336"/>
      <c r="Q1584" s="301"/>
      <c r="R1584" s="336"/>
      <c r="S1584" s="301"/>
      <c r="T1584" s="336"/>
    </row>
    <row r="1585" spans="1:20" ht="12" customHeight="1" x14ac:dyDescent="0.3">
      <c r="A1585" s="329" t="s">
        <v>289</v>
      </c>
      <c r="B1585" s="330">
        <v>3</v>
      </c>
      <c r="C1585" s="298">
        <v>46028</v>
      </c>
      <c r="D1585" s="299" t="s">
        <v>296</v>
      </c>
      <c r="E1585" s="331">
        <v>5.7</v>
      </c>
      <c r="F1585" s="331"/>
      <c r="G1585" s="333">
        <f t="shared" si="30"/>
        <v>-447.8599999999999</v>
      </c>
      <c r="H1585" s="334"/>
      <c r="I1585" s="335"/>
      <c r="J1585" s="336"/>
      <c r="K1585" s="301"/>
      <c r="L1585" s="336"/>
      <c r="M1585" s="301"/>
      <c r="N1585" s="336"/>
      <c r="O1585" s="301"/>
      <c r="P1585" s="336"/>
      <c r="Q1585" s="301"/>
      <c r="R1585" s="336"/>
      <c r="S1585" s="301"/>
      <c r="T1585" s="336"/>
    </row>
    <row r="1586" spans="1:20" ht="12" customHeight="1" x14ac:dyDescent="0.3">
      <c r="A1586" s="329" t="s">
        <v>294</v>
      </c>
      <c r="B1586" s="330">
        <v>21</v>
      </c>
      <c r="C1586" s="298">
        <v>46028</v>
      </c>
      <c r="D1586" s="299" t="s">
        <v>194</v>
      </c>
      <c r="E1586" s="331">
        <v>30.59</v>
      </c>
      <c r="F1586" s="331"/>
      <c r="G1586" s="333">
        <f t="shared" si="30"/>
        <v>-442.15999999999991</v>
      </c>
      <c r="H1586" s="334"/>
      <c r="I1586" s="335"/>
      <c r="J1586" s="336"/>
      <c r="K1586" s="301"/>
      <c r="L1586" s="336"/>
      <c r="M1586" s="301"/>
      <c r="N1586" s="336"/>
      <c r="O1586" s="301"/>
      <c r="P1586" s="336"/>
      <c r="Q1586" s="301"/>
      <c r="R1586" s="336"/>
      <c r="S1586" s="301"/>
      <c r="T1586" s="336"/>
    </row>
    <row r="1587" spans="1:20" ht="12" customHeight="1" x14ac:dyDescent="0.3">
      <c r="A1587" s="329" t="s">
        <v>294</v>
      </c>
      <c r="B1587" s="330">
        <v>17</v>
      </c>
      <c r="C1587" s="298">
        <v>46027</v>
      </c>
      <c r="D1587" s="299" t="s">
        <v>370</v>
      </c>
      <c r="E1587" s="331">
        <v>133.91999999999999</v>
      </c>
      <c r="F1587" s="331"/>
      <c r="G1587" s="333">
        <f t="shared" si="30"/>
        <v>-411.56999999999994</v>
      </c>
      <c r="H1587" s="334"/>
      <c r="I1587" s="335"/>
      <c r="J1587" s="336"/>
      <c r="K1587" s="301"/>
      <c r="L1587" s="336"/>
      <c r="M1587" s="301"/>
      <c r="N1587" s="336"/>
      <c r="O1587" s="301"/>
      <c r="P1587" s="336"/>
      <c r="Q1587" s="301"/>
      <c r="R1587" s="336"/>
      <c r="S1587" s="301"/>
      <c r="T1587" s="336"/>
    </row>
    <row r="1588" spans="1:20" ht="12" customHeight="1" x14ac:dyDescent="0.3">
      <c r="A1588" s="329" t="s">
        <v>294</v>
      </c>
      <c r="B1588" s="330">
        <v>17</v>
      </c>
      <c r="C1588" s="298">
        <v>46027</v>
      </c>
      <c r="D1588" s="299" t="s">
        <v>370</v>
      </c>
      <c r="E1588" s="331">
        <v>62</v>
      </c>
      <c r="F1588" s="331"/>
      <c r="G1588" s="333">
        <f t="shared" si="30"/>
        <v>-277.64999999999992</v>
      </c>
      <c r="H1588" s="334"/>
      <c r="I1588" s="335"/>
      <c r="J1588" s="336"/>
      <c r="K1588" s="301"/>
      <c r="L1588" s="336"/>
      <c r="M1588" s="301"/>
      <c r="N1588" s="336"/>
      <c r="O1588" s="301"/>
      <c r="P1588" s="336"/>
      <c r="Q1588" s="301"/>
      <c r="R1588" s="336"/>
      <c r="S1588" s="301"/>
      <c r="T1588" s="336"/>
    </row>
    <row r="1589" spans="1:20" ht="12" customHeight="1" x14ac:dyDescent="0.3">
      <c r="A1589" s="329" t="s">
        <v>289</v>
      </c>
      <c r="B1589" s="330">
        <v>6</v>
      </c>
      <c r="C1589" s="298">
        <v>46027</v>
      </c>
      <c r="D1589" s="299" t="s">
        <v>300</v>
      </c>
      <c r="E1589" s="331">
        <v>10.64</v>
      </c>
      <c r="F1589" s="331"/>
      <c r="G1589" s="333">
        <f t="shared" si="30"/>
        <v>-215.64999999999992</v>
      </c>
      <c r="H1589" s="334"/>
      <c r="I1589" s="335"/>
      <c r="J1589" s="336"/>
      <c r="K1589" s="301"/>
      <c r="L1589" s="336"/>
      <c r="M1589" s="301"/>
      <c r="N1589" s="336"/>
      <c r="O1589" s="301"/>
      <c r="P1589" s="336"/>
      <c r="Q1589" s="301"/>
      <c r="R1589" s="336"/>
      <c r="S1589" s="301"/>
      <c r="T1589" s="336"/>
    </row>
    <row r="1590" spans="1:20" ht="12" customHeight="1" x14ac:dyDescent="0.3">
      <c r="A1590" s="329" t="s">
        <v>289</v>
      </c>
      <c r="B1590" s="330">
        <v>8</v>
      </c>
      <c r="C1590" s="298">
        <v>46027</v>
      </c>
      <c r="D1590" s="299" t="s">
        <v>319</v>
      </c>
      <c r="E1590" s="331">
        <v>17.440000000000001</v>
      </c>
      <c r="F1590" s="331"/>
      <c r="G1590" s="333">
        <f t="shared" si="30"/>
        <v>-205.00999999999991</v>
      </c>
      <c r="H1590" s="334"/>
      <c r="I1590" s="335"/>
      <c r="J1590" s="336"/>
      <c r="K1590" s="301"/>
      <c r="L1590" s="336"/>
      <c r="M1590" s="301"/>
      <c r="N1590" s="336"/>
      <c r="O1590" s="301"/>
      <c r="P1590" s="336"/>
      <c r="Q1590" s="301"/>
      <c r="R1590" s="336"/>
      <c r="S1590" s="301"/>
      <c r="T1590" s="336"/>
    </row>
    <row r="1591" spans="1:20" ht="12" customHeight="1" x14ac:dyDescent="0.3">
      <c r="A1591" s="329" t="s">
        <v>289</v>
      </c>
      <c r="B1591" s="330">
        <v>1</v>
      </c>
      <c r="C1591" s="298">
        <v>46027</v>
      </c>
      <c r="D1591" s="299" t="s">
        <v>306</v>
      </c>
      <c r="E1591" s="331">
        <v>216.19</v>
      </c>
      <c r="F1591" s="331"/>
      <c r="G1591" s="333">
        <f t="shared" si="30"/>
        <v>-187.56999999999991</v>
      </c>
      <c r="H1591" s="334"/>
      <c r="I1591" s="335"/>
      <c r="J1591" s="336"/>
      <c r="K1591" s="301"/>
      <c r="L1591" s="336"/>
      <c r="M1591" s="301"/>
      <c r="N1591" s="336"/>
      <c r="O1591" s="301"/>
      <c r="P1591" s="336"/>
      <c r="Q1591" s="301"/>
      <c r="R1591" s="336"/>
      <c r="S1591" s="301"/>
      <c r="T1591" s="336"/>
    </row>
    <row r="1592" spans="1:20" ht="12" customHeight="1" x14ac:dyDescent="0.3">
      <c r="A1592" s="329" t="s">
        <v>289</v>
      </c>
      <c r="B1592" s="330">
        <v>2</v>
      </c>
      <c r="C1592" s="298">
        <v>46027</v>
      </c>
      <c r="D1592" s="299" t="s">
        <v>478</v>
      </c>
      <c r="E1592" s="331">
        <v>70</v>
      </c>
      <c r="F1592" s="331"/>
      <c r="G1592" s="333">
        <f t="shared" si="30"/>
        <v>28.62000000000009</v>
      </c>
      <c r="H1592" s="334"/>
      <c r="I1592" s="335"/>
      <c r="J1592" s="336"/>
      <c r="K1592" s="301"/>
      <c r="L1592" s="336"/>
      <c r="M1592" s="301"/>
      <c r="N1592" s="336"/>
      <c r="O1592" s="301"/>
      <c r="P1592" s="336"/>
      <c r="Q1592" s="301"/>
      <c r="R1592" s="336"/>
      <c r="S1592" s="301"/>
      <c r="T1592" s="336"/>
    </row>
    <row r="1593" spans="1:20" ht="12" customHeight="1" x14ac:dyDescent="0.3">
      <c r="A1593" s="329" t="s">
        <v>289</v>
      </c>
      <c r="B1593" s="330">
        <v>2</v>
      </c>
      <c r="C1593" s="298">
        <v>46027</v>
      </c>
      <c r="D1593" s="299" t="s">
        <v>358</v>
      </c>
      <c r="E1593" s="331">
        <v>14.05</v>
      </c>
      <c r="F1593" s="331"/>
      <c r="G1593" s="333">
        <f t="shared" si="30"/>
        <v>98.62000000000009</v>
      </c>
      <c r="H1593" s="334"/>
      <c r="I1593" s="335"/>
      <c r="J1593" s="336"/>
      <c r="K1593" s="301"/>
      <c r="L1593" s="336"/>
      <c r="M1593" s="301"/>
      <c r="N1593" s="336"/>
      <c r="O1593" s="301"/>
      <c r="P1593" s="336"/>
      <c r="Q1593" s="301"/>
      <c r="R1593" s="336"/>
      <c r="S1593" s="301"/>
      <c r="T1593" s="336"/>
    </row>
    <row r="1594" spans="1:20" ht="12" customHeight="1" x14ac:dyDescent="0.3">
      <c r="A1594" s="329" t="s">
        <v>294</v>
      </c>
      <c r="B1594" s="330">
        <v>14</v>
      </c>
      <c r="C1594" s="298">
        <v>46027</v>
      </c>
      <c r="D1594" s="299" t="s">
        <v>367</v>
      </c>
      <c r="E1594" s="331">
        <v>68.739999999999995</v>
      </c>
      <c r="F1594" s="331"/>
      <c r="G1594" s="333">
        <f t="shared" si="30"/>
        <v>112.67000000000009</v>
      </c>
      <c r="H1594" s="334"/>
      <c r="I1594" s="335"/>
      <c r="J1594" s="336"/>
      <c r="K1594" s="301"/>
      <c r="L1594" s="336"/>
      <c r="M1594" s="301"/>
      <c r="N1594" s="336"/>
      <c r="O1594" s="301"/>
      <c r="P1594" s="336"/>
      <c r="Q1594" s="301"/>
      <c r="R1594" s="336"/>
      <c r="S1594" s="301"/>
      <c r="T1594" s="336"/>
    </row>
    <row r="1595" spans="1:20" ht="12" customHeight="1" x14ac:dyDescent="0.3">
      <c r="A1595" s="329" t="s">
        <v>289</v>
      </c>
      <c r="B1595" s="330">
        <v>6</v>
      </c>
      <c r="C1595" s="298">
        <v>46027</v>
      </c>
      <c r="D1595" s="299" t="s">
        <v>479</v>
      </c>
      <c r="E1595" s="331">
        <v>120</v>
      </c>
      <c r="F1595" s="331"/>
      <c r="G1595" s="333">
        <f t="shared" si="30"/>
        <v>181.41000000000008</v>
      </c>
      <c r="H1595" s="334"/>
      <c r="I1595" s="335"/>
      <c r="J1595" s="336"/>
      <c r="K1595" s="301"/>
      <c r="L1595" s="336"/>
      <c r="M1595" s="301"/>
      <c r="N1595" s="336"/>
      <c r="O1595" s="301"/>
      <c r="P1595" s="336"/>
      <c r="Q1595" s="301"/>
      <c r="R1595" s="336"/>
      <c r="S1595" s="301"/>
      <c r="T1595" s="336"/>
    </row>
    <row r="1596" spans="1:20" ht="12" customHeight="1" x14ac:dyDescent="0.3">
      <c r="A1596" s="329" t="s">
        <v>294</v>
      </c>
      <c r="B1596" s="330">
        <v>9</v>
      </c>
      <c r="C1596" s="298">
        <v>46027</v>
      </c>
      <c r="D1596" s="299" t="s">
        <v>58</v>
      </c>
      <c r="E1596" s="331">
        <v>1281.53</v>
      </c>
      <c r="F1596" s="331"/>
      <c r="G1596" s="333">
        <f t="shared" si="30"/>
        <v>301.41000000000008</v>
      </c>
      <c r="H1596" s="334"/>
      <c r="I1596" s="335"/>
      <c r="J1596" s="336"/>
      <c r="K1596" s="301"/>
      <c r="L1596" s="336"/>
      <c r="M1596" s="301"/>
      <c r="N1596" s="336"/>
      <c r="O1596" s="301"/>
      <c r="P1596" s="336"/>
      <c r="Q1596" s="301"/>
      <c r="R1596" s="336"/>
      <c r="S1596" s="301"/>
      <c r="T1596" s="336"/>
    </row>
    <row r="1597" spans="1:20" ht="12" customHeight="1" x14ac:dyDescent="0.3">
      <c r="A1597" s="329" t="s">
        <v>289</v>
      </c>
      <c r="B1597" s="330">
        <v>7</v>
      </c>
      <c r="C1597" s="298">
        <v>46026</v>
      </c>
      <c r="D1597" s="299" t="s">
        <v>338</v>
      </c>
      <c r="E1597" s="331">
        <v>18.260000000000002</v>
      </c>
      <c r="F1597" s="331"/>
      <c r="G1597" s="333">
        <f t="shared" si="30"/>
        <v>1582.94</v>
      </c>
      <c r="H1597" s="334"/>
      <c r="I1597" s="335"/>
      <c r="J1597" s="336"/>
      <c r="K1597" s="301"/>
      <c r="L1597" s="336"/>
      <c r="M1597" s="301"/>
      <c r="N1597" s="336"/>
      <c r="O1597" s="301"/>
      <c r="P1597" s="336"/>
      <c r="Q1597" s="301"/>
      <c r="R1597" s="336"/>
      <c r="S1597" s="301"/>
      <c r="T1597" s="336"/>
    </row>
    <row r="1598" spans="1:20" ht="12" customHeight="1" x14ac:dyDescent="0.3">
      <c r="A1598" s="329" t="s">
        <v>287</v>
      </c>
      <c r="B1598" s="330" t="s">
        <v>287</v>
      </c>
      <c r="C1598" s="298">
        <v>46026</v>
      </c>
      <c r="D1598" s="299" t="s">
        <v>300</v>
      </c>
      <c r="E1598" s="331">
        <v>114.91</v>
      </c>
      <c r="F1598" s="331">
        <v>114.91</v>
      </c>
      <c r="G1598" s="333">
        <f t="shared" si="30"/>
        <v>1601.2</v>
      </c>
      <c r="H1598" s="334"/>
      <c r="I1598" s="335"/>
      <c r="J1598" s="336"/>
      <c r="K1598" s="301"/>
      <c r="L1598" s="336"/>
      <c r="M1598" s="301"/>
      <c r="N1598" s="336"/>
      <c r="O1598" s="301"/>
      <c r="P1598" s="336"/>
      <c r="Q1598" s="301"/>
      <c r="R1598" s="336"/>
      <c r="S1598" s="301"/>
      <c r="T1598" s="336"/>
    </row>
    <row r="1599" spans="1:20" ht="12" customHeight="1" x14ac:dyDescent="0.3">
      <c r="A1599" s="329" t="s">
        <v>289</v>
      </c>
      <c r="B1599" s="330">
        <v>5</v>
      </c>
      <c r="C1599" s="298">
        <v>46026</v>
      </c>
      <c r="D1599" s="299" t="s">
        <v>480</v>
      </c>
      <c r="E1599" s="331">
        <v>42.43</v>
      </c>
      <c r="F1599" s="331"/>
      <c r="G1599" s="333">
        <f t="shared" si="30"/>
        <v>1601.2</v>
      </c>
      <c r="H1599" s="334"/>
      <c r="I1599" s="335"/>
      <c r="J1599" s="336"/>
      <c r="K1599" s="301"/>
      <c r="L1599" s="336"/>
      <c r="M1599" s="301"/>
      <c r="N1599" s="336"/>
      <c r="O1599" s="301"/>
      <c r="P1599" s="336"/>
      <c r="Q1599" s="301"/>
      <c r="R1599" s="336"/>
      <c r="S1599" s="301"/>
      <c r="T1599" s="336"/>
    </row>
    <row r="1600" spans="1:20" ht="12" customHeight="1" x14ac:dyDescent="0.3">
      <c r="A1600" s="329" t="s">
        <v>289</v>
      </c>
      <c r="B1600" s="330">
        <v>7</v>
      </c>
      <c r="C1600" s="298">
        <v>46026</v>
      </c>
      <c r="D1600" s="299" t="s">
        <v>300</v>
      </c>
      <c r="E1600" s="331">
        <v>42.59</v>
      </c>
      <c r="F1600" s="331"/>
      <c r="G1600" s="333">
        <f t="shared" si="30"/>
        <v>1643.63</v>
      </c>
      <c r="H1600" s="334"/>
      <c r="I1600" s="335"/>
      <c r="J1600" s="336"/>
      <c r="K1600" s="301"/>
      <c r="L1600" s="336"/>
      <c r="M1600" s="301"/>
      <c r="N1600" s="336"/>
      <c r="O1600" s="301"/>
      <c r="P1600" s="336"/>
      <c r="Q1600" s="301"/>
      <c r="R1600" s="336"/>
      <c r="S1600" s="301"/>
      <c r="T1600" s="336"/>
    </row>
    <row r="1601" spans="1:20" ht="12" customHeight="1" x14ac:dyDescent="0.3">
      <c r="A1601" s="329" t="s">
        <v>289</v>
      </c>
      <c r="B1601" s="330">
        <v>3</v>
      </c>
      <c r="C1601" s="298">
        <v>46025</v>
      </c>
      <c r="D1601" s="299" t="s">
        <v>348</v>
      </c>
      <c r="E1601" s="331">
        <v>14.57</v>
      </c>
      <c r="F1601" s="331"/>
      <c r="G1601" s="333">
        <f t="shared" si="30"/>
        <v>1686.22</v>
      </c>
      <c r="H1601" s="334"/>
      <c r="I1601" s="335"/>
      <c r="J1601" s="336"/>
      <c r="K1601" s="301"/>
      <c r="L1601" s="336"/>
      <c r="M1601" s="301"/>
      <c r="N1601" s="336"/>
      <c r="O1601" s="301"/>
      <c r="P1601" s="336"/>
      <c r="Q1601" s="301"/>
      <c r="R1601" s="336"/>
      <c r="S1601" s="301"/>
      <c r="T1601" s="336"/>
    </row>
    <row r="1602" spans="1:20" ht="12" customHeight="1" x14ac:dyDescent="0.3">
      <c r="A1602" s="329" t="s">
        <v>289</v>
      </c>
      <c r="B1602" s="330">
        <v>2</v>
      </c>
      <c r="C1602" s="298">
        <v>46025</v>
      </c>
      <c r="D1602" s="299" t="s">
        <v>481</v>
      </c>
      <c r="E1602" s="331">
        <v>41.05</v>
      </c>
      <c r="F1602" s="331"/>
      <c r="G1602" s="333">
        <f t="shared" si="30"/>
        <v>1700.79</v>
      </c>
      <c r="H1602" s="334"/>
      <c r="I1602" s="335"/>
      <c r="J1602" s="336"/>
      <c r="K1602" s="301"/>
      <c r="L1602" s="336"/>
      <c r="M1602" s="301"/>
      <c r="N1602" s="336"/>
      <c r="O1602" s="301"/>
      <c r="P1602" s="336"/>
      <c r="Q1602" s="301"/>
      <c r="R1602" s="336"/>
      <c r="S1602" s="301"/>
      <c r="T1602" s="336"/>
    </row>
    <row r="1603" spans="1:20" ht="12" customHeight="1" x14ac:dyDescent="0.3">
      <c r="A1603" s="329" t="s">
        <v>289</v>
      </c>
      <c r="B1603" s="330">
        <v>4</v>
      </c>
      <c r="C1603" s="298">
        <v>46025</v>
      </c>
      <c r="D1603" s="299" t="s">
        <v>310</v>
      </c>
      <c r="E1603" s="331">
        <v>26.88</v>
      </c>
      <c r="F1603" s="331"/>
      <c r="G1603" s="333">
        <f t="shared" si="30"/>
        <v>1741.84</v>
      </c>
      <c r="H1603" s="334"/>
      <c r="I1603" s="335"/>
      <c r="J1603" s="336"/>
      <c r="K1603" s="301"/>
      <c r="L1603" s="336"/>
      <c r="M1603" s="301"/>
      <c r="N1603" s="336"/>
      <c r="O1603" s="301"/>
      <c r="P1603" s="336"/>
      <c r="Q1603" s="301"/>
      <c r="R1603" s="336"/>
      <c r="S1603" s="301"/>
      <c r="T1603" s="336"/>
    </row>
    <row r="1604" spans="1:20" ht="12" customHeight="1" x14ac:dyDescent="0.3">
      <c r="A1604" s="329" t="s">
        <v>289</v>
      </c>
      <c r="B1604" s="330">
        <v>2</v>
      </c>
      <c r="C1604" s="298">
        <v>46025</v>
      </c>
      <c r="D1604" s="299" t="s">
        <v>308</v>
      </c>
      <c r="E1604" s="331">
        <v>130.08000000000001</v>
      </c>
      <c r="F1604" s="331"/>
      <c r="G1604" s="333">
        <f t="shared" si="30"/>
        <v>1768.72</v>
      </c>
      <c r="H1604" s="334"/>
      <c r="I1604" s="335"/>
      <c r="J1604" s="336"/>
      <c r="K1604" s="301"/>
      <c r="L1604" s="336"/>
      <c r="M1604" s="301"/>
      <c r="N1604" s="336"/>
      <c r="O1604" s="301"/>
      <c r="P1604" s="336"/>
      <c r="Q1604" s="301"/>
      <c r="R1604" s="336"/>
      <c r="S1604" s="301"/>
      <c r="T1604" s="336"/>
    </row>
    <row r="1605" spans="1:20" ht="12" customHeight="1" x14ac:dyDescent="0.3">
      <c r="A1605" s="329" t="s">
        <v>289</v>
      </c>
      <c r="B1605" s="330">
        <v>7</v>
      </c>
      <c r="C1605" s="298">
        <v>46025</v>
      </c>
      <c r="D1605" s="299" t="s">
        <v>482</v>
      </c>
      <c r="E1605" s="331">
        <v>222.49</v>
      </c>
      <c r="F1605" s="331"/>
      <c r="G1605" s="333">
        <f t="shared" si="30"/>
        <v>1898.8</v>
      </c>
      <c r="H1605" s="334"/>
      <c r="I1605" s="335"/>
      <c r="J1605" s="336"/>
      <c r="K1605" s="301"/>
      <c r="L1605" s="336"/>
      <c r="M1605" s="301"/>
      <c r="N1605" s="336"/>
      <c r="O1605" s="301"/>
      <c r="P1605" s="336"/>
      <c r="Q1605" s="301"/>
      <c r="R1605" s="336"/>
      <c r="S1605" s="301"/>
      <c r="T1605" s="336"/>
    </row>
    <row r="1606" spans="1:20" ht="12" customHeight="1" x14ac:dyDescent="0.3">
      <c r="A1606" s="329" t="s">
        <v>289</v>
      </c>
      <c r="B1606" s="330">
        <v>7</v>
      </c>
      <c r="C1606" s="298">
        <v>46025</v>
      </c>
      <c r="D1606" s="299" t="s">
        <v>482</v>
      </c>
      <c r="E1606" s="331">
        <v>99.18</v>
      </c>
      <c r="F1606" s="331"/>
      <c r="G1606" s="333">
        <f t="shared" si="30"/>
        <v>2121.29</v>
      </c>
      <c r="H1606" s="334"/>
      <c r="I1606" s="335"/>
      <c r="J1606" s="336"/>
      <c r="K1606" s="301"/>
      <c r="L1606" s="336"/>
      <c r="M1606" s="301"/>
      <c r="N1606" s="336"/>
      <c r="O1606" s="301"/>
      <c r="P1606" s="336"/>
      <c r="Q1606" s="301"/>
      <c r="R1606" s="336"/>
      <c r="S1606" s="301"/>
      <c r="T1606" s="336"/>
    </row>
    <row r="1607" spans="1:20" ht="12" customHeight="1" x14ac:dyDescent="0.3">
      <c r="A1607" s="329" t="s">
        <v>289</v>
      </c>
      <c r="B1607" s="330">
        <v>5</v>
      </c>
      <c r="C1607" s="298">
        <v>46024</v>
      </c>
      <c r="D1607" s="299" t="s">
        <v>483</v>
      </c>
      <c r="E1607" s="331">
        <v>35</v>
      </c>
      <c r="F1607" s="331"/>
      <c r="G1607" s="333">
        <f t="shared" si="30"/>
        <v>2220.4699999999998</v>
      </c>
      <c r="H1607" s="334"/>
      <c r="I1607" s="335"/>
      <c r="J1607" s="336"/>
      <c r="K1607" s="301"/>
      <c r="L1607" s="336"/>
      <c r="M1607" s="301"/>
      <c r="N1607" s="336"/>
      <c r="O1607" s="301"/>
      <c r="P1607" s="336"/>
      <c r="Q1607" s="301"/>
      <c r="R1607" s="336"/>
      <c r="S1607" s="301"/>
      <c r="T1607" s="336"/>
    </row>
    <row r="1608" spans="1:20" ht="12" customHeight="1" x14ac:dyDescent="0.3">
      <c r="A1608" s="329" t="s">
        <v>289</v>
      </c>
      <c r="B1608" s="330">
        <v>3</v>
      </c>
      <c r="C1608" s="298">
        <v>46024</v>
      </c>
      <c r="D1608" s="299" t="s">
        <v>296</v>
      </c>
      <c r="E1608" s="331">
        <v>15.11</v>
      </c>
      <c r="F1608" s="331"/>
      <c r="G1608" s="333">
        <f t="shared" si="30"/>
        <v>2255.4699999999998</v>
      </c>
      <c r="H1608" s="334"/>
      <c r="I1608" s="335"/>
      <c r="J1608" s="336"/>
      <c r="K1608" s="301"/>
      <c r="L1608" s="336"/>
      <c r="M1608" s="301"/>
      <c r="N1608" s="336"/>
      <c r="O1608" s="301"/>
      <c r="P1608" s="336"/>
      <c r="Q1608" s="301"/>
      <c r="R1608" s="336"/>
      <c r="S1608" s="301"/>
      <c r="T1608" s="336"/>
    </row>
    <row r="1609" spans="1:20" ht="12" customHeight="1" x14ac:dyDescent="0.3">
      <c r="A1609" s="329" t="s">
        <v>289</v>
      </c>
      <c r="B1609" s="330">
        <v>5</v>
      </c>
      <c r="C1609" s="298">
        <v>46024</v>
      </c>
      <c r="D1609" s="299" t="s">
        <v>484</v>
      </c>
      <c r="E1609" s="331">
        <v>29.67</v>
      </c>
      <c r="F1609" s="331"/>
      <c r="G1609" s="333">
        <f t="shared" si="30"/>
        <v>2270.58</v>
      </c>
      <c r="H1609" s="334"/>
      <c r="I1609" s="335"/>
      <c r="J1609" s="336"/>
      <c r="K1609" s="301"/>
      <c r="L1609" s="336"/>
      <c r="M1609" s="301"/>
      <c r="N1609" s="336"/>
      <c r="O1609" s="301"/>
      <c r="P1609" s="336"/>
      <c r="Q1609" s="301"/>
      <c r="R1609" s="336"/>
      <c r="S1609" s="301"/>
      <c r="T1609" s="336"/>
    </row>
    <row r="1610" spans="1:20" ht="12" customHeight="1" x14ac:dyDescent="0.3">
      <c r="A1610" s="329" t="s">
        <v>287</v>
      </c>
      <c r="B1610" s="330" t="s">
        <v>287</v>
      </c>
      <c r="C1610" s="298">
        <v>46024</v>
      </c>
      <c r="D1610" s="299" t="s">
        <v>397</v>
      </c>
      <c r="E1610" s="331">
        <v>70.56</v>
      </c>
      <c r="F1610" s="331">
        <v>70.56</v>
      </c>
      <c r="G1610" s="333">
        <f t="shared" si="30"/>
        <v>2300.25</v>
      </c>
      <c r="H1610" s="334"/>
      <c r="I1610" s="335"/>
      <c r="J1610" s="336"/>
      <c r="K1610" s="301"/>
      <c r="L1610" s="336"/>
      <c r="M1610" s="301"/>
      <c r="N1610" s="336"/>
      <c r="O1610" s="301"/>
      <c r="P1610" s="336"/>
      <c r="Q1610" s="301"/>
      <c r="R1610" s="336"/>
      <c r="S1610" s="301"/>
      <c r="T1610" s="336"/>
    </row>
    <row r="1611" spans="1:20" ht="12" customHeight="1" x14ac:dyDescent="0.3">
      <c r="A1611" s="329" t="s">
        <v>287</v>
      </c>
      <c r="B1611" s="330" t="s">
        <v>287</v>
      </c>
      <c r="C1611" s="298">
        <v>46024</v>
      </c>
      <c r="D1611" s="299" t="s">
        <v>485</v>
      </c>
      <c r="E1611" s="331">
        <v>113.94</v>
      </c>
      <c r="F1611" s="331">
        <v>113.94</v>
      </c>
      <c r="G1611" s="333">
        <f t="shared" si="30"/>
        <v>2300.25</v>
      </c>
      <c r="H1611" s="334"/>
      <c r="I1611" s="335"/>
      <c r="J1611" s="336"/>
      <c r="K1611" s="301"/>
      <c r="L1611" s="336"/>
      <c r="M1611" s="301"/>
      <c r="N1611" s="336"/>
      <c r="O1611" s="301"/>
      <c r="P1611" s="336"/>
      <c r="Q1611" s="301"/>
      <c r="R1611" s="336"/>
      <c r="S1611" s="301"/>
      <c r="T1611" s="336"/>
    </row>
    <row r="1612" spans="1:20" ht="12" customHeight="1" x14ac:dyDescent="0.3">
      <c r="A1612" s="329" t="s">
        <v>289</v>
      </c>
      <c r="B1612" s="330">
        <v>2</v>
      </c>
      <c r="C1612" s="298">
        <v>46024</v>
      </c>
      <c r="D1612" s="299" t="s">
        <v>371</v>
      </c>
      <c r="E1612" s="331">
        <v>11.9</v>
      </c>
      <c r="F1612" s="331"/>
      <c r="G1612" s="333">
        <f t="shared" si="30"/>
        <v>2300.25</v>
      </c>
      <c r="H1612" s="334"/>
      <c r="I1612" s="335"/>
      <c r="J1612" s="336"/>
      <c r="K1612" s="301"/>
      <c r="L1612" s="336"/>
      <c r="M1612" s="301"/>
      <c r="N1612" s="336"/>
      <c r="O1612" s="301"/>
      <c r="P1612" s="336"/>
      <c r="Q1612" s="301"/>
      <c r="R1612" s="336"/>
      <c r="S1612" s="301"/>
      <c r="T1612" s="336"/>
    </row>
    <row r="1613" spans="1:20" ht="12" customHeight="1" x14ac:dyDescent="0.3">
      <c r="A1613" s="329" t="s">
        <v>289</v>
      </c>
      <c r="B1613" s="330">
        <v>2</v>
      </c>
      <c r="C1613" s="298">
        <v>46024</v>
      </c>
      <c r="D1613" s="299" t="s">
        <v>408</v>
      </c>
      <c r="E1613" s="331">
        <v>23.9</v>
      </c>
      <c r="F1613" s="331"/>
      <c r="G1613" s="333">
        <f t="shared" si="30"/>
        <v>2312.15</v>
      </c>
      <c r="H1613" s="334"/>
      <c r="I1613" s="335"/>
      <c r="J1613" s="336"/>
      <c r="K1613" s="301"/>
      <c r="L1613" s="336"/>
      <c r="M1613" s="301"/>
      <c r="N1613" s="336"/>
      <c r="O1613" s="301"/>
      <c r="P1613" s="336"/>
      <c r="Q1613" s="301"/>
      <c r="R1613" s="336"/>
      <c r="S1613" s="301"/>
      <c r="T1613" s="336"/>
    </row>
    <row r="1614" spans="1:20" ht="12" customHeight="1" x14ac:dyDescent="0.3">
      <c r="A1614" s="329" t="s">
        <v>289</v>
      </c>
      <c r="B1614" s="330">
        <v>5</v>
      </c>
      <c r="C1614" s="298">
        <v>46024</v>
      </c>
      <c r="D1614" s="299" t="s">
        <v>486</v>
      </c>
      <c r="E1614" s="331">
        <v>160</v>
      </c>
      <c r="F1614" s="331"/>
      <c r="G1614" s="333">
        <f t="shared" si="30"/>
        <v>2336.0500000000002</v>
      </c>
      <c r="H1614" s="334"/>
      <c r="I1614" s="335"/>
      <c r="J1614" s="336"/>
      <c r="K1614" s="301"/>
      <c r="L1614" s="336"/>
      <c r="M1614" s="301"/>
      <c r="N1614" s="336"/>
      <c r="O1614" s="301"/>
      <c r="P1614" s="336"/>
      <c r="Q1614" s="301"/>
      <c r="R1614" s="336"/>
      <c r="S1614" s="301"/>
      <c r="T1614" s="336"/>
    </row>
    <row r="1615" spans="1:20" ht="12" customHeight="1" x14ac:dyDescent="0.3">
      <c r="A1615" s="329" t="s">
        <v>284</v>
      </c>
      <c r="B1615" s="330">
        <v>36</v>
      </c>
      <c r="C1615" s="298">
        <v>46024</v>
      </c>
      <c r="D1615" s="299" t="s">
        <v>374</v>
      </c>
      <c r="E1615" s="331">
        <v>50</v>
      </c>
      <c r="F1615" s="331"/>
      <c r="G1615" s="333">
        <f t="shared" si="30"/>
        <v>2496.0500000000002</v>
      </c>
      <c r="H1615" s="334"/>
      <c r="I1615" s="335"/>
      <c r="J1615" s="336"/>
      <c r="K1615" s="301"/>
      <c r="L1615" s="336"/>
      <c r="M1615" s="301"/>
      <c r="N1615" s="336"/>
      <c r="O1615" s="301"/>
      <c r="P1615" s="336"/>
      <c r="Q1615" s="301"/>
      <c r="R1615" s="336"/>
      <c r="S1615" s="301"/>
      <c r="T1615" s="336"/>
    </row>
    <row r="1616" spans="1:20" ht="12" customHeight="1" x14ac:dyDescent="0.3">
      <c r="A1616" s="329" t="s">
        <v>289</v>
      </c>
      <c r="B1616" s="330">
        <v>6</v>
      </c>
      <c r="C1616" s="298">
        <v>46023</v>
      </c>
      <c r="D1616" s="299" t="s">
        <v>312</v>
      </c>
      <c r="E1616" s="331">
        <v>8</v>
      </c>
      <c r="F1616" s="331"/>
      <c r="G1616" s="333">
        <f t="shared" si="30"/>
        <v>2546.0500000000002</v>
      </c>
      <c r="H1616" s="334"/>
      <c r="I1616" s="335"/>
      <c r="J1616" s="336"/>
      <c r="K1616" s="301"/>
      <c r="L1616" s="336"/>
      <c r="M1616" s="301"/>
      <c r="N1616" s="336"/>
      <c r="O1616" s="301"/>
      <c r="P1616" s="336"/>
      <c r="Q1616" s="301"/>
      <c r="R1616" s="336"/>
      <c r="S1616" s="301"/>
      <c r="T1616" s="336"/>
    </row>
    <row r="1617" spans="1:20" ht="12" customHeight="1" x14ac:dyDescent="0.3">
      <c r="A1617" s="329" t="s">
        <v>289</v>
      </c>
      <c r="B1617" s="330">
        <v>2</v>
      </c>
      <c r="C1617" s="298">
        <v>46023</v>
      </c>
      <c r="D1617" s="299" t="s">
        <v>371</v>
      </c>
      <c r="E1617" s="331">
        <v>13.06</v>
      </c>
      <c r="F1617" s="331"/>
      <c r="G1617" s="333">
        <f t="shared" si="30"/>
        <v>2554.0500000000002</v>
      </c>
      <c r="H1617" s="334"/>
      <c r="I1617" s="335"/>
      <c r="J1617" s="336"/>
      <c r="K1617" s="301"/>
      <c r="L1617" s="336"/>
      <c r="M1617" s="301"/>
      <c r="N1617" s="336"/>
      <c r="O1617" s="301"/>
      <c r="P1617" s="336"/>
      <c r="Q1617" s="301"/>
      <c r="R1617" s="336"/>
      <c r="S1617" s="301"/>
      <c r="T1617" s="336"/>
    </row>
    <row r="1618" spans="1:20" ht="12" customHeight="1" x14ac:dyDescent="0.3">
      <c r="A1618" s="329" t="s">
        <v>294</v>
      </c>
      <c r="B1618" s="330">
        <v>22</v>
      </c>
      <c r="C1618" s="298">
        <v>46023</v>
      </c>
      <c r="D1618" s="299" t="s">
        <v>375</v>
      </c>
      <c r="E1618" s="331">
        <v>6.37</v>
      </c>
      <c r="F1618" s="331"/>
      <c r="G1618" s="333">
        <f t="shared" si="30"/>
        <v>2567.11</v>
      </c>
      <c r="H1618" s="334"/>
      <c r="I1618" s="335"/>
      <c r="J1618" s="336"/>
      <c r="K1618" s="301"/>
      <c r="L1618" s="336"/>
      <c r="M1618" s="301"/>
      <c r="N1618" s="336"/>
      <c r="O1618" s="301"/>
      <c r="P1618" s="336"/>
      <c r="Q1618" s="301"/>
      <c r="R1618" s="336"/>
      <c r="S1618" s="301"/>
      <c r="T1618" s="336"/>
    </row>
    <row r="1619" spans="1:20" ht="12" customHeight="1" x14ac:dyDescent="0.3">
      <c r="A1619" s="329" t="s">
        <v>289</v>
      </c>
      <c r="B1619" s="330">
        <v>2</v>
      </c>
      <c r="C1619" s="298">
        <v>46023</v>
      </c>
      <c r="D1619" s="299" t="s">
        <v>358</v>
      </c>
      <c r="E1619" s="331">
        <v>10.27</v>
      </c>
      <c r="F1619" s="331"/>
      <c r="G1619" s="333">
        <f t="shared" si="30"/>
        <v>2573.48</v>
      </c>
      <c r="H1619" s="334"/>
      <c r="I1619" s="335"/>
      <c r="J1619" s="336"/>
      <c r="K1619" s="301"/>
      <c r="L1619" s="336"/>
      <c r="M1619" s="301"/>
      <c r="N1619" s="336"/>
      <c r="O1619" s="301"/>
      <c r="P1619" s="336"/>
      <c r="Q1619" s="301"/>
      <c r="R1619" s="336"/>
      <c r="S1619" s="301"/>
      <c r="T1619" s="336"/>
    </row>
    <row r="1620" spans="1:20" ht="12" customHeight="1" x14ac:dyDescent="0.3">
      <c r="A1620" s="329" t="s">
        <v>289</v>
      </c>
      <c r="B1620" s="330">
        <v>6</v>
      </c>
      <c r="C1620" s="298">
        <v>46023</v>
      </c>
      <c r="D1620" s="299" t="s">
        <v>487</v>
      </c>
      <c r="E1620" s="331">
        <v>176.57</v>
      </c>
      <c r="F1620" s="331"/>
      <c r="G1620" s="333">
        <f t="shared" si="30"/>
        <v>2583.75</v>
      </c>
      <c r="H1620" s="334"/>
      <c r="I1620" s="335"/>
      <c r="J1620" s="336"/>
      <c r="K1620" s="301"/>
      <c r="L1620" s="336"/>
      <c r="M1620" s="301"/>
      <c r="N1620" s="336"/>
      <c r="O1620" s="301"/>
      <c r="P1620" s="336"/>
      <c r="Q1620" s="301"/>
      <c r="R1620" s="336"/>
      <c r="S1620" s="301"/>
      <c r="T1620" s="336"/>
    </row>
    <row r="1621" spans="1:20" ht="12" customHeight="1" x14ac:dyDescent="0.3">
      <c r="A1621" s="329" t="s">
        <v>287</v>
      </c>
      <c r="B1621" s="330" t="s">
        <v>287</v>
      </c>
      <c r="C1621" s="298">
        <v>46023</v>
      </c>
      <c r="D1621" s="299" t="s">
        <v>300</v>
      </c>
      <c r="E1621" s="331">
        <v>383.39</v>
      </c>
      <c r="F1621" s="331">
        <v>383.39</v>
      </c>
      <c r="G1621" s="333">
        <f t="shared" si="30"/>
        <v>2760.32</v>
      </c>
      <c r="H1621" s="334"/>
      <c r="I1621" s="335"/>
      <c r="J1621" s="336"/>
      <c r="K1621" s="301"/>
      <c r="L1621" s="336"/>
      <c r="M1621" s="301"/>
      <c r="N1621" s="336"/>
      <c r="O1621" s="301"/>
      <c r="P1621" s="336"/>
      <c r="Q1621" s="301"/>
      <c r="R1621" s="336"/>
      <c r="S1621" s="301"/>
      <c r="T1621" s="336"/>
    </row>
    <row r="1622" spans="1:20" ht="12" customHeight="1" x14ac:dyDescent="0.3">
      <c r="A1622" s="329" t="s">
        <v>287</v>
      </c>
      <c r="B1622" s="330" t="s">
        <v>287</v>
      </c>
      <c r="C1622" s="298">
        <v>46023</v>
      </c>
      <c r="D1622" s="299" t="s">
        <v>300</v>
      </c>
      <c r="E1622" s="331">
        <v>53.24</v>
      </c>
      <c r="F1622" s="331">
        <v>53.24</v>
      </c>
      <c r="G1622" s="333">
        <f t="shared" si="30"/>
        <v>2760.32</v>
      </c>
      <c r="H1622" s="334"/>
      <c r="I1622" s="335"/>
      <c r="J1622" s="336"/>
      <c r="K1622" s="301"/>
      <c r="L1622" s="336"/>
      <c r="M1622" s="301"/>
      <c r="N1622" s="336"/>
      <c r="O1622" s="301"/>
      <c r="P1622" s="336"/>
      <c r="Q1622" s="301"/>
      <c r="R1622" s="336"/>
      <c r="S1622" s="301"/>
      <c r="T1622" s="336"/>
    </row>
    <row r="1623" spans="1:20" ht="12" customHeight="1" x14ac:dyDescent="0.3">
      <c r="A1623" s="329" t="s">
        <v>335</v>
      </c>
      <c r="B1623" s="330" t="s">
        <v>335</v>
      </c>
      <c r="C1623" s="298">
        <v>46023</v>
      </c>
      <c r="D1623" s="337" t="s">
        <v>460</v>
      </c>
      <c r="E1623" s="331">
        <v>239.68</v>
      </c>
      <c r="F1623" s="331"/>
      <c r="G1623" s="333">
        <f t="shared" si="30"/>
        <v>2760.32</v>
      </c>
      <c r="H1623" s="334"/>
      <c r="I1623" s="335"/>
      <c r="J1623" s="336"/>
      <c r="K1623" s="301"/>
      <c r="L1623" s="336"/>
      <c r="M1623" s="301"/>
      <c r="N1623" s="336"/>
      <c r="O1623" s="301"/>
      <c r="P1623" s="336"/>
      <c r="Q1623" s="301"/>
      <c r="R1623" s="336"/>
      <c r="S1623" s="301"/>
      <c r="T1623" s="336"/>
    </row>
    <row r="1624" spans="1:20" ht="12" customHeight="1" x14ac:dyDescent="0.3">
      <c r="A1624" s="329" t="s">
        <v>488</v>
      </c>
      <c r="B1624" s="330" t="s">
        <v>488</v>
      </c>
      <c r="C1624" s="298">
        <v>45658</v>
      </c>
      <c r="D1624" s="298" t="s">
        <v>489</v>
      </c>
      <c r="E1624" s="332"/>
      <c r="F1624" s="332"/>
      <c r="G1624" s="333">
        <v>3000</v>
      </c>
      <c r="H1624" s="334"/>
      <c r="I1624" s="335"/>
      <c r="J1624" s="336"/>
      <c r="K1624" s="301"/>
      <c r="L1624" s="336"/>
      <c r="M1624" s="301"/>
      <c r="N1624" s="336"/>
      <c r="O1624" s="301"/>
      <c r="P1624" s="336"/>
      <c r="Q1624" s="301"/>
      <c r="R1624" s="336"/>
      <c r="S1624" s="301"/>
      <c r="T1624" s="336"/>
    </row>
    <row r="1625" spans="1:20" ht="15.75" customHeight="1" x14ac:dyDescent="0.3"/>
    <row r="1626" spans="1:20" ht="15.75" customHeight="1" x14ac:dyDescent="0.3"/>
    <row r="1627" spans="1:20" ht="15.75" customHeight="1" x14ac:dyDescent="0.3"/>
    <row r="1628" spans="1:20" ht="15.75" customHeight="1" x14ac:dyDescent="0.3"/>
    <row r="1629" spans="1:20" ht="15.75" customHeight="1" x14ac:dyDescent="0.3"/>
    <row r="1630" spans="1:20" ht="15.75" customHeight="1" x14ac:dyDescent="0.3"/>
    <row r="1631" spans="1:20" ht="15.75" customHeight="1" x14ac:dyDescent="0.3"/>
    <row r="1632" spans="1:20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ht="15.75" customHeight="1" x14ac:dyDescent="0.3"/>
    <row r="3090" ht="15.75" customHeight="1" x14ac:dyDescent="0.3"/>
    <row r="3091" ht="15.75" customHeight="1" x14ac:dyDescent="0.3"/>
    <row r="3092" ht="15.75" customHeight="1" x14ac:dyDescent="0.3"/>
    <row r="3093" ht="15.75" customHeight="1" x14ac:dyDescent="0.3"/>
    <row r="3094" ht="15.75" customHeight="1" x14ac:dyDescent="0.3"/>
    <row r="3095" ht="15.75" customHeight="1" x14ac:dyDescent="0.3"/>
    <row r="3096" ht="15.75" customHeight="1" x14ac:dyDescent="0.3"/>
    <row r="3097" ht="15.75" customHeight="1" x14ac:dyDescent="0.3"/>
    <row r="3098" ht="15.75" customHeight="1" x14ac:dyDescent="0.3"/>
    <row r="3099" ht="15.75" customHeight="1" x14ac:dyDescent="0.3"/>
    <row r="3100" ht="15.75" customHeight="1" x14ac:dyDescent="0.3"/>
    <row r="3101" ht="15.75" customHeight="1" x14ac:dyDescent="0.3"/>
    <row r="3102" ht="15.75" customHeight="1" x14ac:dyDescent="0.3"/>
    <row r="3103" ht="15.75" customHeight="1" x14ac:dyDescent="0.3"/>
    <row r="3104" ht="15.75" customHeight="1" x14ac:dyDescent="0.3"/>
    <row r="3105" ht="15.75" customHeight="1" x14ac:dyDescent="0.3"/>
    <row r="3106" ht="15.75" customHeight="1" x14ac:dyDescent="0.3"/>
    <row r="3107" ht="15.75" customHeight="1" x14ac:dyDescent="0.3"/>
    <row r="3108" ht="15.75" customHeight="1" x14ac:dyDescent="0.3"/>
    <row r="3109" ht="15.75" customHeight="1" x14ac:dyDescent="0.3"/>
    <row r="3110" ht="15.75" customHeight="1" x14ac:dyDescent="0.3"/>
    <row r="3111" ht="15.75" customHeight="1" x14ac:dyDescent="0.3"/>
    <row r="3112" ht="15.75" customHeight="1" x14ac:dyDescent="0.3"/>
    <row r="3113" ht="15.75" customHeight="1" x14ac:dyDescent="0.3"/>
    <row r="3114" ht="15.75" customHeight="1" x14ac:dyDescent="0.3"/>
    <row r="3115" ht="15.75" customHeight="1" x14ac:dyDescent="0.3"/>
    <row r="3116" ht="15.75" customHeight="1" x14ac:dyDescent="0.3"/>
    <row r="3117" ht="15.75" customHeight="1" x14ac:dyDescent="0.3"/>
    <row r="3118" ht="15.75" customHeight="1" x14ac:dyDescent="0.3"/>
    <row r="3119" ht="15.75" customHeight="1" x14ac:dyDescent="0.3"/>
    <row r="3120" ht="15.75" customHeight="1" x14ac:dyDescent="0.3"/>
    <row r="3121" ht="15.75" customHeight="1" x14ac:dyDescent="0.3"/>
    <row r="3122" ht="15.75" customHeight="1" x14ac:dyDescent="0.3"/>
    <row r="3123" ht="15.75" customHeight="1" x14ac:dyDescent="0.3"/>
    <row r="3124" ht="15.75" customHeight="1" x14ac:dyDescent="0.3"/>
    <row r="3125" ht="15.75" customHeight="1" x14ac:dyDescent="0.3"/>
    <row r="3126" ht="15.75" customHeight="1" x14ac:dyDescent="0.3"/>
    <row r="3127" ht="15.75" customHeight="1" x14ac:dyDescent="0.3"/>
    <row r="3128" ht="15.75" customHeight="1" x14ac:dyDescent="0.3"/>
    <row r="3129" ht="15.75" customHeight="1" x14ac:dyDescent="0.3"/>
    <row r="3130" ht="15.75" customHeight="1" x14ac:dyDescent="0.3"/>
    <row r="3131" ht="15.75" customHeight="1" x14ac:dyDescent="0.3"/>
    <row r="3132" ht="15.75" customHeight="1" x14ac:dyDescent="0.3"/>
    <row r="3133" ht="15.75" customHeight="1" x14ac:dyDescent="0.3"/>
    <row r="3134" ht="15.75" customHeight="1" x14ac:dyDescent="0.3"/>
    <row r="3135" ht="15.75" customHeight="1" x14ac:dyDescent="0.3"/>
    <row r="3136" ht="15.75" customHeight="1" x14ac:dyDescent="0.3"/>
    <row r="3137" ht="15.75" customHeight="1" x14ac:dyDescent="0.3"/>
    <row r="3138" ht="15.75" customHeight="1" x14ac:dyDescent="0.3"/>
    <row r="3139" ht="15.75" customHeight="1" x14ac:dyDescent="0.3"/>
    <row r="3140" ht="15.75" customHeight="1" x14ac:dyDescent="0.3"/>
    <row r="3141" ht="15.75" customHeight="1" x14ac:dyDescent="0.3"/>
    <row r="3142" ht="15.75" customHeight="1" x14ac:dyDescent="0.3"/>
    <row r="3143" ht="15.75" customHeight="1" x14ac:dyDescent="0.3"/>
    <row r="3144" ht="15.75" customHeight="1" x14ac:dyDescent="0.3"/>
    <row r="3145" ht="15.75" customHeight="1" x14ac:dyDescent="0.3"/>
    <row r="3146" ht="15.75" customHeight="1" x14ac:dyDescent="0.3"/>
    <row r="3147" ht="15.75" customHeight="1" x14ac:dyDescent="0.3"/>
    <row r="3148" ht="15.75" customHeight="1" x14ac:dyDescent="0.3"/>
    <row r="3149" ht="15.75" customHeight="1" x14ac:dyDescent="0.3"/>
    <row r="3150" ht="15.75" customHeight="1" x14ac:dyDescent="0.3"/>
    <row r="3151" ht="15.75" customHeight="1" x14ac:dyDescent="0.3"/>
    <row r="3152" ht="15.75" customHeight="1" x14ac:dyDescent="0.3"/>
    <row r="3153" ht="15.75" customHeight="1" x14ac:dyDescent="0.3"/>
    <row r="3154" ht="15.75" customHeight="1" x14ac:dyDescent="0.3"/>
    <row r="3155" ht="15.75" customHeight="1" x14ac:dyDescent="0.3"/>
    <row r="3156" ht="15.75" customHeight="1" x14ac:dyDescent="0.3"/>
    <row r="3157" ht="15.75" customHeight="1" x14ac:dyDescent="0.3"/>
    <row r="3158" ht="15.75" customHeight="1" x14ac:dyDescent="0.3"/>
    <row r="3159" ht="15.75" customHeight="1" x14ac:dyDescent="0.3"/>
    <row r="3160" ht="15.75" customHeight="1" x14ac:dyDescent="0.3"/>
    <row r="3161" ht="15.75" customHeight="1" x14ac:dyDescent="0.3"/>
    <row r="3162" ht="15.75" customHeight="1" x14ac:dyDescent="0.3"/>
    <row r="3163" ht="15.75" customHeight="1" x14ac:dyDescent="0.3"/>
    <row r="3164" ht="15.75" customHeight="1" x14ac:dyDescent="0.3"/>
    <row r="3165" ht="15.75" customHeight="1" x14ac:dyDescent="0.3"/>
    <row r="3166" ht="15.75" customHeight="1" x14ac:dyDescent="0.3"/>
    <row r="3167" ht="15.75" customHeight="1" x14ac:dyDescent="0.3"/>
    <row r="3168" ht="15.75" customHeight="1" x14ac:dyDescent="0.3"/>
    <row r="3169" ht="15.75" customHeight="1" x14ac:dyDescent="0.3"/>
    <row r="3170" ht="15.75" customHeight="1" x14ac:dyDescent="0.3"/>
    <row r="3171" ht="15.75" customHeight="1" x14ac:dyDescent="0.3"/>
    <row r="3172" ht="15.75" customHeight="1" x14ac:dyDescent="0.3"/>
    <row r="3173" ht="15.75" customHeight="1" x14ac:dyDescent="0.3"/>
    <row r="3174" ht="15.75" customHeight="1" x14ac:dyDescent="0.3"/>
    <row r="3175" ht="15.75" customHeight="1" x14ac:dyDescent="0.3"/>
    <row r="3176" ht="15.75" customHeight="1" x14ac:dyDescent="0.3"/>
    <row r="3177" ht="15.75" customHeight="1" x14ac:dyDescent="0.3"/>
    <row r="3178" ht="15.75" customHeight="1" x14ac:dyDescent="0.3"/>
    <row r="3179" ht="15.75" customHeight="1" x14ac:dyDescent="0.3"/>
    <row r="3180" ht="15.75" customHeight="1" x14ac:dyDescent="0.3"/>
    <row r="3181" ht="15.75" customHeight="1" x14ac:dyDescent="0.3"/>
    <row r="3182" ht="15.75" customHeight="1" x14ac:dyDescent="0.3"/>
    <row r="3183" ht="15.75" customHeight="1" x14ac:dyDescent="0.3"/>
    <row r="3184" ht="15.75" customHeight="1" x14ac:dyDescent="0.3"/>
    <row r="3185" ht="15.75" customHeight="1" x14ac:dyDescent="0.3"/>
    <row r="3186" ht="15.75" customHeight="1" x14ac:dyDescent="0.3"/>
    <row r="3187" ht="15.75" customHeight="1" x14ac:dyDescent="0.3"/>
    <row r="3188" ht="15.75" customHeight="1" x14ac:dyDescent="0.3"/>
    <row r="3189" ht="15.75" customHeight="1" x14ac:dyDescent="0.3"/>
    <row r="3190" ht="15.75" customHeight="1" x14ac:dyDescent="0.3"/>
    <row r="3191" ht="15.75" customHeight="1" x14ac:dyDescent="0.3"/>
    <row r="3192" ht="15.75" customHeight="1" x14ac:dyDescent="0.3"/>
    <row r="3193" ht="15.75" customHeight="1" x14ac:dyDescent="0.3"/>
    <row r="3194" ht="15.75" customHeight="1" x14ac:dyDescent="0.3"/>
    <row r="3195" ht="15.75" customHeight="1" x14ac:dyDescent="0.3"/>
    <row r="3196" ht="15.75" customHeight="1" x14ac:dyDescent="0.3"/>
    <row r="3197" ht="15.75" customHeight="1" x14ac:dyDescent="0.3"/>
    <row r="3198" ht="15.75" customHeight="1" x14ac:dyDescent="0.3"/>
    <row r="3199" ht="15.75" customHeight="1" x14ac:dyDescent="0.3"/>
    <row r="3200" ht="15.75" customHeight="1" x14ac:dyDescent="0.3"/>
    <row r="3201" ht="15.75" customHeight="1" x14ac:dyDescent="0.3"/>
    <row r="3202" ht="15.75" customHeight="1" x14ac:dyDescent="0.3"/>
    <row r="3203" ht="15.75" customHeight="1" x14ac:dyDescent="0.3"/>
    <row r="3204" ht="15.75" customHeight="1" x14ac:dyDescent="0.3"/>
    <row r="3205" ht="15.75" customHeight="1" x14ac:dyDescent="0.3"/>
    <row r="3206" ht="15.75" customHeight="1" x14ac:dyDescent="0.3"/>
    <row r="3207" ht="15.75" customHeight="1" x14ac:dyDescent="0.3"/>
    <row r="3208" ht="15.75" customHeight="1" x14ac:dyDescent="0.3"/>
    <row r="3209" ht="15.75" customHeight="1" x14ac:dyDescent="0.3"/>
    <row r="3210" ht="15.75" customHeight="1" x14ac:dyDescent="0.3"/>
    <row r="3211" ht="15.75" customHeight="1" x14ac:dyDescent="0.3"/>
    <row r="3212" ht="15.75" customHeight="1" x14ac:dyDescent="0.3"/>
    <row r="3213" ht="15.75" customHeight="1" x14ac:dyDescent="0.3"/>
    <row r="3214" ht="15.75" customHeight="1" x14ac:dyDescent="0.3"/>
    <row r="3215" ht="15.75" customHeight="1" x14ac:dyDescent="0.3"/>
    <row r="3216" ht="15.75" customHeight="1" x14ac:dyDescent="0.3"/>
    <row r="3217" ht="15.75" customHeight="1" x14ac:dyDescent="0.3"/>
    <row r="3218" ht="15.75" customHeight="1" x14ac:dyDescent="0.3"/>
    <row r="3219" ht="15.75" customHeight="1" x14ac:dyDescent="0.3"/>
    <row r="3220" ht="15.75" customHeight="1" x14ac:dyDescent="0.3"/>
    <row r="3221" ht="15.75" customHeight="1" x14ac:dyDescent="0.3"/>
    <row r="3222" ht="15.75" customHeight="1" x14ac:dyDescent="0.3"/>
    <row r="3223" ht="15.75" customHeight="1" x14ac:dyDescent="0.3"/>
    <row r="3224" ht="15.75" customHeight="1" x14ac:dyDescent="0.3"/>
    <row r="3225" ht="15.75" customHeight="1" x14ac:dyDescent="0.3"/>
    <row r="3226" ht="15.75" customHeight="1" x14ac:dyDescent="0.3"/>
    <row r="3227" ht="15.75" customHeight="1" x14ac:dyDescent="0.3"/>
    <row r="3228" ht="15.75" customHeight="1" x14ac:dyDescent="0.3"/>
    <row r="3229" ht="15.75" customHeight="1" x14ac:dyDescent="0.3"/>
    <row r="3230" ht="15.75" customHeight="1" x14ac:dyDescent="0.3"/>
    <row r="3231" ht="15.75" customHeight="1" x14ac:dyDescent="0.3"/>
    <row r="3232" ht="15.75" customHeight="1" x14ac:dyDescent="0.3"/>
    <row r="3233" ht="15.75" customHeight="1" x14ac:dyDescent="0.3"/>
    <row r="3234" ht="15.75" customHeight="1" x14ac:dyDescent="0.3"/>
    <row r="3235" ht="15.75" customHeight="1" x14ac:dyDescent="0.3"/>
    <row r="3236" ht="15.75" customHeight="1" x14ac:dyDescent="0.3"/>
    <row r="3237" ht="15.75" customHeight="1" x14ac:dyDescent="0.3"/>
    <row r="3238" ht="15.75" customHeight="1" x14ac:dyDescent="0.3"/>
    <row r="3239" ht="15.75" customHeight="1" x14ac:dyDescent="0.3"/>
    <row r="3240" ht="15.75" customHeight="1" x14ac:dyDescent="0.3"/>
    <row r="3241" ht="15.75" customHeight="1" x14ac:dyDescent="0.3"/>
    <row r="3242" ht="15.75" customHeight="1" x14ac:dyDescent="0.3"/>
    <row r="3243" ht="15.75" customHeight="1" x14ac:dyDescent="0.3"/>
    <row r="3244" ht="15.75" customHeight="1" x14ac:dyDescent="0.3"/>
    <row r="3245" ht="15.75" customHeight="1" x14ac:dyDescent="0.3"/>
    <row r="3246" ht="15.75" customHeight="1" x14ac:dyDescent="0.3"/>
    <row r="3247" ht="15.75" customHeight="1" x14ac:dyDescent="0.3"/>
    <row r="3248" ht="15.75" customHeight="1" x14ac:dyDescent="0.3"/>
    <row r="3249" ht="15.75" customHeight="1" x14ac:dyDescent="0.3"/>
    <row r="3250" ht="15.75" customHeight="1" x14ac:dyDescent="0.3"/>
    <row r="3251" ht="15.75" customHeight="1" x14ac:dyDescent="0.3"/>
    <row r="3252" ht="15.75" customHeight="1" x14ac:dyDescent="0.3"/>
    <row r="3253" ht="15.75" customHeight="1" x14ac:dyDescent="0.3"/>
    <row r="3254" ht="15.75" customHeight="1" x14ac:dyDescent="0.3"/>
    <row r="3255" ht="15.75" customHeight="1" x14ac:dyDescent="0.3"/>
    <row r="3256" ht="15.75" customHeight="1" x14ac:dyDescent="0.3"/>
    <row r="3257" ht="15.75" customHeight="1" x14ac:dyDescent="0.3"/>
    <row r="3258" ht="15.75" customHeight="1" x14ac:dyDescent="0.3"/>
    <row r="3259" ht="15.75" customHeight="1" x14ac:dyDescent="0.3"/>
    <row r="3260" ht="15.75" customHeight="1" x14ac:dyDescent="0.3"/>
    <row r="3261" ht="15.75" customHeight="1" x14ac:dyDescent="0.3"/>
    <row r="3262" ht="15.75" customHeight="1" x14ac:dyDescent="0.3"/>
    <row r="3263" ht="15.75" customHeight="1" x14ac:dyDescent="0.3"/>
    <row r="3264" ht="15.75" customHeight="1" x14ac:dyDescent="0.3"/>
    <row r="3265" ht="15.75" customHeight="1" x14ac:dyDescent="0.3"/>
    <row r="3266" ht="15.75" customHeight="1" x14ac:dyDescent="0.3"/>
    <row r="3267" ht="15.75" customHeight="1" x14ac:dyDescent="0.3"/>
    <row r="3268" ht="15.75" customHeight="1" x14ac:dyDescent="0.3"/>
    <row r="3269" ht="15.75" customHeight="1" x14ac:dyDescent="0.3"/>
    <row r="3270" ht="15.75" customHeight="1" x14ac:dyDescent="0.3"/>
    <row r="3271" ht="15.75" customHeight="1" x14ac:dyDescent="0.3"/>
    <row r="3272" ht="15.75" customHeight="1" x14ac:dyDescent="0.3"/>
    <row r="3273" ht="15.75" customHeight="1" x14ac:dyDescent="0.3"/>
    <row r="3274" ht="15.75" customHeight="1" x14ac:dyDescent="0.3"/>
    <row r="3275" ht="15.75" customHeight="1" x14ac:dyDescent="0.3"/>
    <row r="3276" ht="15.75" customHeight="1" x14ac:dyDescent="0.3"/>
    <row r="3277" ht="15.75" customHeight="1" x14ac:dyDescent="0.3"/>
    <row r="3278" ht="15.75" customHeight="1" x14ac:dyDescent="0.3"/>
    <row r="3279" ht="15.75" customHeight="1" x14ac:dyDescent="0.3"/>
    <row r="3280" ht="15.75" customHeight="1" x14ac:dyDescent="0.3"/>
    <row r="3281" ht="15.75" customHeight="1" x14ac:dyDescent="0.3"/>
    <row r="3282" ht="15.75" customHeight="1" x14ac:dyDescent="0.3"/>
    <row r="3283" ht="15.75" customHeight="1" x14ac:dyDescent="0.3"/>
    <row r="3284" ht="15.75" customHeight="1" x14ac:dyDescent="0.3"/>
    <row r="3285" ht="15.75" customHeight="1" x14ac:dyDescent="0.3"/>
    <row r="3286" ht="15.75" customHeight="1" x14ac:dyDescent="0.3"/>
    <row r="3287" ht="15.75" customHeight="1" x14ac:dyDescent="0.3"/>
    <row r="3288" ht="15.75" customHeight="1" x14ac:dyDescent="0.3"/>
    <row r="3289" ht="15.75" customHeight="1" x14ac:dyDescent="0.3"/>
    <row r="3290" ht="15.75" customHeight="1" x14ac:dyDescent="0.3"/>
    <row r="3291" ht="15.75" customHeight="1" x14ac:dyDescent="0.3"/>
    <row r="3292" ht="15.75" customHeight="1" x14ac:dyDescent="0.3"/>
    <row r="3293" ht="15.75" customHeight="1" x14ac:dyDescent="0.3"/>
    <row r="3294" ht="15.75" customHeight="1" x14ac:dyDescent="0.3"/>
    <row r="3295" ht="15.75" customHeight="1" x14ac:dyDescent="0.3"/>
    <row r="3296" ht="15.75" customHeight="1" x14ac:dyDescent="0.3"/>
    <row r="3297" ht="15.75" customHeight="1" x14ac:dyDescent="0.3"/>
    <row r="3298" ht="15.75" customHeight="1" x14ac:dyDescent="0.3"/>
    <row r="3299" ht="15.75" customHeight="1" x14ac:dyDescent="0.3"/>
    <row r="3300" ht="15.75" customHeight="1" x14ac:dyDescent="0.3"/>
    <row r="3301" ht="15.75" customHeight="1" x14ac:dyDescent="0.3"/>
    <row r="3302" ht="15.75" customHeight="1" x14ac:dyDescent="0.3"/>
    <row r="3303" ht="15.75" customHeight="1" x14ac:dyDescent="0.3"/>
    <row r="3304" ht="15.75" customHeight="1" x14ac:dyDescent="0.3"/>
    <row r="3305" ht="15.75" customHeight="1" x14ac:dyDescent="0.3"/>
    <row r="3306" ht="15.75" customHeight="1" x14ac:dyDescent="0.3"/>
    <row r="3307" ht="15.75" customHeight="1" x14ac:dyDescent="0.3"/>
    <row r="3308" ht="15.75" customHeight="1" x14ac:dyDescent="0.3"/>
    <row r="3309" ht="15.75" customHeight="1" x14ac:dyDescent="0.3"/>
    <row r="3310" ht="15.75" customHeight="1" x14ac:dyDescent="0.3"/>
    <row r="3311" ht="15.75" customHeight="1" x14ac:dyDescent="0.3"/>
    <row r="3312" ht="15.75" customHeight="1" x14ac:dyDescent="0.3"/>
    <row r="3313" ht="15.75" customHeight="1" x14ac:dyDescent="0.3"/>
    <row r="3314" ht="15.75" customHeight="1" x14ac:dyDescent="0.3"/>
    <row r="3315" ht="15.75" customHeight="1" x14ac:dyDescent="0.3"/>
    <row r="3316" ht="15.75" customHeight="1" x14ac:dyDescent="0.3"/>
    <row r="3317" ht="15.75" customHeight="1" x14ac:dyDescent="0.3"/>
    <row r="3318" ht="15.75" customHeight="1" x14ac:dyDescent="0.3"/>
    <row r="3319" ht="15.75" customHeight="1" x14ac:dyDescent="0.3"/>
    <row r="3320" ht="15.75" customHeight="1" x14ac:dyDescent="0.3"/>
    <row r="3321" ht="15.75" customHeight="1" x14ac:dyDescent="0.3"/>
    <row r="3322" ht="15.75" customHeight="1" x14ac:dyDescent="0.3"/>
    <row r="3323" ht="15.75" customHeight="1" x14ac:dyDescent="0.3"/>
    <row r="3324" ht="15.75" customHeight="1" x14ac:dyDescent="0.3"/>
    <row r="3325" ht="15.75" customHeight="1" x14ac:dyDescent="0.3"/>
    <row r="3326" ht="15.75" customHeight="1" x14ac:dyDescent="0.3"/>
    <row r="3327" ht="15.75" customHeight="1" x14ac:dyDescent="0.3"/>
    <row r="3328" ht="15.75" customHeight="1" x14ac:dyDescent="0.3"/>
    <row r="3329" ht="15.75" customHeight="1" x14ac:dyDescent="0.3"/>
    <row r="3330" ht="15.75" customHeight="1" x14ac:dyDescent="0.3"/>
    <row r="3331" ht="15.75" customHeight="1" x14ac:dyDescent="0.3"/>
    <row r="3332" ht="15.75" customHeight="1" x14ac:dyDescent="0.3"/>
    <row r="3333" ht="15.75" customHeight="1" x14ac:dyDescent="0.3"/>
    <row r="3334" ht="15.75" customHeight="1" x14ac:dyDescent="0.3"/>
    <row r="3335" ht="15.75" customHeight="1" x14ac:dyDescent="0.3"/>
    <row r="3336" ht="15.75" customHeight="1" x14ac:dyDescent="0.3"/>
    <row r="3337" ht="15.75" customHeight="1" x14ac:dyDescent="0.3"/>
    <row r="3338" ht="15.75" customHeight="1" x14ac:dyDescent="0.3"/>
    <row r="3339" ht="15.75" customHeight="1" x14ac:dyDescent="0.3"/>
    <row r="3340" ht="15.75" customHeight="1" x14ac:dyDescent="0.3"/>
    <row r="3341" ht="15.75" customHeight="1" x14ac:dyDescent="0.3"/>
    <row r="3342" ht="15.75" customHeight="1" x14ac:dyDescent="0.3"/>
    <row r="3343" ht="15.75" customHeight="1" x14ac:dyDescent="0.3"/>
    <row r="3344" ht="15.75" customHeight="1" x14ac:dyDescent="0.3"/>
    <row r="3345" spans="9:9" ht="15.75" customHeight="1" x14ac:dyDescent="0.3"/>
    <row r="3346" spans="9:9" ht="15.75" customHeight="1" x14ac:dyDescent="0.3"/>
    <row r="3347" spans="9:9" ht="15.75" customHeight="1" x14ac:dyDescent="0.3"/>
    <row r="3348" spans="9:9" ht="15.75" customHeight="1" x14ac:dyDescent="0.3"/>
    <row r="3349" spans="9:9" ht="15.75" customHeight="1" x14ac:dyDescent="0.3"/>
    <row r="3350" spans="9:9" ht="15.75" customHeight="1" x14ac:dyDescent="0.3"/>
    <row r="3351" spans="9:9" ht="15.75" customHeight="1" x14ac:dyDescent="0.3"/>
    <row r="3352" spans="9:9" ht="15.75" customHeight="1" x14ac:dyDescent="0.3"/>
    <row r="3353" spans="9:9" ht="15.75" customHeight="1" x14ac:dyDescent="0.3"/>
    <row r="3354" spans="9:9" ht="12" customHeight="1" x14ac:dyDescent="0.3">
      <c r="I3354" s="335" t="s">
        <v>225</v>
      </c>
    </row>
    <row r="3355" spans="9:9" ht="12" customHeight="1" x14ac:dyDescent="0.3">
      <c r="I3355" s="335"/>
    </row>
    <row r="3356" spans="9:9" ht="12" customHeight="1" x14ac:dyDescent="0.3">
      <c r="I3356" s="335"/>
    </row>
    <row r="3357" spans="9:9" ht="12" customHeight="1" x14ac:dyDescent="0.3">
      <c r="I3357" s="335"/>
    </row>
    <row r="3358" spans="9:9" ht="12" customHeight="1" x14ac:dyDescent="0.3">
      <c r="I3358" s="335"/>
    </row>
    <row r="3359" spans="9:9" ht="12" customHeight="1" x14ac:dyDescent="0.3">
      <c r="I3359" s="335"/>
    </row>
    <row r="3360" spans="9:9" ht="12" customHeight="1" x14ac:dyDescent="0.3">
      <c r="I3360" s="335"/>
    </row>
    <row r="3361" spans="9:9" ht="12" customHeight="1" x14ac:dyDescent="0.3">
      <c r="I3361" s="335"/>
    </row>
    <row r="3362" spans="9:9" ht="12" customHeight="1" x14ac:dyDescent="0.3">
      <c r="I3362" s="335"/>
    </row>
    <row r="3363" spans="9:9" ht="12" customHeight="1" x14ac:dyDescent="0.3">
      <c r="I3363" s="335" t="s">
        <v>226</v>
      </c>
    </row>
    <row r="3364" spans="9:9" ht="15.75" customHeight="1" x14ac:dyDescent="0.3"/>
    <row r="3365" spans="9:9" ht="15.75" customHeight="1" x14ac:dyDescent="0.3"/>
    <row r="3366" spans="9:9" ht="12" customHeight="1" x14ac:dyDescent="0.3">
      <c r="I3366" s="335" t="s">
        <v>226</v>
      </c>
    </row>
    <row r="3367" spans="9:9" ht="12" customHeight="1" x14ac:dyDescent="0.3">
      <c r="I3367" s="335"/>
    </row>
    <row r="3368" spans="9:9" ht="12" customHeight="1" x14ac:dyDescent="0.3">
      <c r="I3368" s="335"/>
    </row>
    <row r="3369" spans="9:9" ht="12" customHeight="1" x14ac:dyDescent="0.3">
      <c r="I3369" s="335"/>
    </row>
    <row r="3370" spans="9:9" ht="12" customHeight="1" x14ac:dyDescent="0.3">
      <c r="I3370" s="335"/>
    </row>
    <row r="3371" spans="9:9" ht="12" customHeight="1" x14ac:dyDescent="0.3">
      <c r="I3371" s="335"/>
    </row>
    <row r="3372" spans="9:9" ht="12" customHeight="1" x14ac:dyDescent="0.3">
      <c r="I3372" s="335" t="s">
        <v>226</v>
      </c>
    </row>
    <row r="3373" spans="9:9" ht="12" customHeight="1" x14ac:dyDescent="0.3">
      <c r="I3373" s="335" t="s">
        <v>226</v>
      </c>
    </row>
    <row r="3374" spans="9:9" ht="12" customHeight="1" x14ac:dyDescent="0.3">
      <c r="I3374" s="335"/>
    </row>
    <row r="3375" spans="9:9" ht="12" customHeight="1" x14ac:dyDescent="0.3">
      <c r="I3375" s="335"/>
    </row>
    <row r="3376" spans="9:9" ht="12" customHeight="1" x14ac:dyDescent="0.3">
      <c r="I3376" s="335"/>
    </row>
    <row r="3377" spans="9:9" ht="12" customHeight="1" x14ac:dyDescent="0.3">
      <c r="I3377" s="335" t="s">
        <v>226</v>
      </c>
    </row>
    <row r="3378" spans="9:9" ht="12" customHeight="1" x14ac:dyDescent="0.3">
      <c r="I3378" s="335" t="s">
        <v>225</v>
      </c>
    </row>
    <row r="3379" spans="9:9" ht="12" customHeight="1" x14ac:dyDescent="0.3">
      <c r="I3379" s="335" t="s">
        <v>225</v>
      </c>
    </row>
    <row r="3380" spans="9:9" ht="15.75" customHeight="1" x14ac:dyDescent="0.3"/>
    <row r="3381" spans="9:9" ht="15.75" customHeight="1" x14ac:dyDescent="0.3"/>
    <row r="3382" spans="9:9" ht="12" customHeight="1" x14ac:dyDescent="0.3">
      <c r="I3382" s="335" t="s">
        <v>225</v>
      </c>
    </row>
    <row r="3383" spans="9:9" ht="12" customHeight="1" x14ac:dyDescent="0.3">
      <c r="I3383" s="335"/>
    </row>
    <row r="3384" spans="9:9" ht="12" customHeight="1" x14ac:dyDescent="0.3">
      <c r="I3384" s="335" t="s">
        <v>226</v>
      </c>
    </row>
    <row r="3385" spans="9:9" ht="12" customHeight="1" x14ac:dyDescent="0.3">
      <c r="I3385" s="335"/>
    </row>
    <row r="3386" spans="9:9" ht="12" customHeight="1" x14ac:dyDescent="0.3">
      <c r="I3386" s="335"/>
    </row>
    <row r="3387" spans="9:9" ht="12" customHeight="1" x14ac:dyDescent="0.3">
      <c r="I3387" s="335" t="s">
        <v>226</v>
      </c>
    </row>
    <row r="3388" spans="9:9" ht="12" customHeight="1" x14ac:dyDescent="0.3">
      <c r="I3388" s="335"/>
    </row>
    <row r="3389" spans="9:9" ht="12" customHeight="1" x14ac:dyDescent="0.3">
      <c r="I3389" s="335" t="s">
        <v>226</v>
      </c>
    </row>
    <row r="3390" spans="9:9" ht="15.75" customHeight="1" x14ac:dyDescent="0.3"/>
    <row r="3391" spans="9:9" ht="15.75" customHeight="1" x14ac:dyDescent="0.3"/>
    <row r="3392" spans="9:9" ht="15.75" customHeight="1" x14ac:dyDescent="0.3"/>
    <row r="3393" spans="9:9" ht="15.75" customHeight="1" x14ac:dyDescent="0.3"/>
    <row r="3394" spans="9:9" ht="15.75" customHeight="1" x14ac:dyDescent="0.3"/>
    <row r="3395" spans="9:9" ht="15.75" customHeight="1" x14ac:dyDescent="0.3"/>
    <row r="3396" spans="9:9" ht="15.75" customHeight="1" x14ac:dyDescent="0.3"/>
    <row r="3397" spans="9:9" ht="15.75" customHeight="1" x14ac:dyDescent="0.3"/>
    <row r="3398" spans="9:9" ht="12" customHeight="1" x14ac:dyDescent="0.3">
      <c r="I3398" s="335" t="s">
        <v>226</v>
      </c>
    </row>
    <row r="3399" spans="9:9" ht="12" customHeight="1" x14ac:dyDescent="0.3">
      <c r="I3399" s="335"/>
    </row>
    <row r="3400" spans="9:9" ht="12" customHeight="1" x14ac:dyDescent="0.3">
      <c r="I3400" s="335" t="s">
        <v>225</v>
      </c>
    </row>
    <row r="3401" spans="9:9" ht="12" customHeight="1" x14ac:dyDescent="0.3">
      <c r="I3401" s="335"/>
    </row>
    <row r="3402" spans="9:9" ht="12" customHeight="1" x14ac:dyDescent="0.3">
      <c r="I3402" s="335" t="s">
        <v>226</v>
      </c>
    </row>
    <row r="3403" spans="9:9" ht="12" customHeight="1" x14ac:dyDescent="0.3">
      <c r="I3403" s="335" t="s">
        <v>225</v>
      </c>
    </row>
    <row r="3404" spans="9:9" ht="15.75" customHeight="1" x14ac:dyDescent="0.3"/>
    <row r="3405" spans="9:9" ht="15.75" customHeight="1" x14ac:dyDescent="0.3"/>
    <row r="3406" spans="9:9" ht="15.75" customHeight="1" x14ac:dyDescent="0.3"/>
    <row r="3407" spans="9:9" ht="15.75" customHeight="1" x14ac:dyDescent="0.3"/>
    <row r="3408" spans="9:9" ht="15.75" customHeight="1" x14ac:dyDescent="0.3"/>
    <row r="3409" spans="9:9" ht="15.75" customHeight="1" x14ac:dyDescent="0.3"/>
    <row r="3410" spans="9:9" ht="15.75" customHeight="1" x14ac:dyDescent="0.3"/>
    <row r="3411" spans="9:9" ht="15.75" customHeight="1" x14ac:dyDescent="0.3"/>
    <row r="3412" spans="9:9" ht="15.75" customHeight="1" x14ac:dyDescent="0.3"/>
    <row r="3413" spans="9:9" ht="15.75" customHeight="1" x14ac:dyDescent="0.3"/>
    <row r="3414" spans="9:9" ht="15.75" customHeight="1" x14ac:dyDescent="0.3"/>
    <row r="3415" spans="9:9" ht="15.75" customHeight="1" x14ac:dyDescent="0.3"/>
    <row r="3416" spans="9:9" ht="15.75" customHeight="1" x14ac:dyDescent="0.3"/>
    <row r="3417" spans="9:9" ht="15.75" customHeight="1" x14ac:dyDescent="0.3"/>
    <row r="3418" spans="9:9" ht="15.75" customHeight="1" x14ac:dyDescent="0.3"/>
    <row r="3419" spans="9:9" ht="15.75" customHeight="1" x14ac:dyDescent="0.3"/>
    <row r="3420" spans="9:9" ht="15.75" customHeight="1" x14ac:dyDescent="0.3"/>
    <row r="3421" spans="9:9" ht="15.75" customHeight="1" x14ac:dyDescent="0.3"/>
    <row r="3422" spans="9:9" ht="12" customHeight="1" x14ac:dyDescent="0.3">
      <c r="I3422" s="335" t="s">
        <v>226</v>
      </c>
    </row>
  </sheetData>
  <autoFilter ref="A1:G1624" xr:uid="{00000000-0009-0000-0000-000006000000}"/>
  <mergeCells count="5">
    <mergeCell ref="A1:B1"/>
    <mergeCell ref="E1:F1"/>
    <mergeCell ref="Q1:R1"/>
    <mergeCell ref="E2:F2"/>
    <mergeCell ref="E3:F3"/>
  </mergeCells>
  <conditionalFormatting sqref="I1 I4:I3422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69"/>
  <sheetViews>
    <sheetView workbookViewId="0">
      <pane ySplit="1" topLeftCell="A2" activePane="bottomLeft" state="frozen"/>
      <selection pane="bottomLeft" activeCell="E17" sqref="E17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48"/>
      <c r="F1" s="565" t="s">
        <v>492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5344.7000000000016</v>
      </c>
      <c r="B2" s="339"/>
      <c r="C2" s="340"/>
      <c r="D2" s="342" t="s">
        <v>493</v>
      </c>
      <c r="E2" s="343">
        <f>E3-E127</f>
        <v>23258.329999999998</v>
      </c>
      <c r="F2" s="344" t="s">
        <v>493</v>
      </c>
      <c r="G2" s="345">
        <f>G3-G127</f>
        <v>1225.0600000000002</v>
      </c>
      <c r="H2" s="343" t="s">
        <v>493</v>
      </c>
      <c r="I2" s="343">
        <f>I3-I127</f>
        <v>1183.3599999999997</v>
      </c>
      <c r="J2" s="344" t="s">
        <v>493</v>
      </c>
      <c r="K2" s="345">
        <f>K3-K127</f>
        <v>401</v>
      </c>
      <c r="L2" s="343" t="s">
        <v>493</v>
      </c>
      <c r="M2" s="343">
        <f>M3-M127</f>
        <v>6.4699999999999989</v>
      </c>
      <c r="N2" s="345" t="s">
        <v>493</v>
      </c>
      <c r="O2" s="345">
        <f>O3-O127</f>
        <v>6.4699999999999989</v>
      </c>
      <c r="P2" s="343" t="s">
        <v>493</v>
      </c>
      <c r="Q2" s="343">
        <f>Q3-Q127</f>
        <v>-14.279999999999973</v>
      </c>
      <c r="R2" s="345" t="s">
        <v>493</v>
      </c>
      <c r="S2" s="345">
        <f>S3-S127</f>
        <v>-3328.84</v>
      </c>
      <c r="T2" s="346" t="s">
        <v>493</v>
      </c>
      <c r="U2" s="343">
        <f>U3-U127</f>
        <v>-17750.309999999998</v>
      </c>
      <c r="V2" s="345" t="s">
        <v>493</v>
      </c>
      <c r="W2" s="345">
        <f>W3-W127</f>
        <v>800</v>
      </c>
      <c r="X2" s="343" t="s">
        <v>493</v>
      </c>
      <c r="Y2" s="343">
        <f>Y3-Y127</f>
        <v>179.5</v>
      </c>
      <c r="Z2" s="345" t="s">
        <v>493</v>
      </c>
      <c r="AA2" s="345">
        <f>AA3-AA127</f>
        <v>-607.7800000000002</v>
      </c>
      <c r="AB2" s="343" t="s">
        <v>493</v>
      </c>
      <c r="AC2" s="343">
        <f>AC3-AC127</f>
        <v>-14.279999999999973</v>
      </c>
    </row>
    <row r="3" spans="1:29" ht="14.25" customHeight="1" x14ac:dyDescent="0.3">
      <c r="A3" s="341">
        <f t="shared" si="0"/>
        <v>17585.190000000002</v>
      </c>
      <c r="B3" s="347"/>
      <c r="C3" s="340"/>
      <c r="D3" s="342" t="s">
        <v>494</v>
      </c>
      <c r="E3" s="343">
        <f>SUM(E6:E127)-SUM(D6:D127)</f>
        <v>24968.82</v>
      </c>
      <c r="F3" s="345" t="s">
        <v>494</v>
      </c>
      <c r="G3" s="345">
        <f>SUM(G6:G127)-SUM(F6:F127)</f>
        <v>1725.0600000000002</v>
      </c>
      <c r="H3" s="343" t="s">
        <v>494</v>
      </c>
      <c r="I3" s="343">
        <f>SUM(I6:I127)-SUM(H6:H127)</f>
        <v>3183.3599999999997</v>
      </c>
      <c r="J3" s="345" t="s">
        <v>494</v>
      </c>
      <c r="K3" s="345">
        <f>SUM(K6:K127)-SUM(J6:J127)</f>
        <v>1401</v>
      </c>
      <c r="L3" s="343" t="s">
        <v>494</v>
      </c>
      <c r="M3" s="343">
        <f>SUM(M6:M127)-SUM(L6:L127)</f>
        <v>71.47</v>
      </c>
      <c r="N3" s="345" t="s">
        <v>494</v>
      </c>
      <c r="O3" s="345">
        <f>SUM(O6:O127)-SUM(N6:N127)</f>
        <v>71.47</v>
      </c>
      <c r="P3" s="343" t="s">
        <v>494</v>
      </c>
      <c r="Q3" s="343">
        <f>SUM(Q6:Q127)-SUM(P6:P127)</f>
        <v>85.720000000000027</v>
      </c>
      <c r="R3" s="345" t="s">
        <v>494</v>
      </c>
      <c r="S3" s="345">
        <f>SUM(S6:S127)-SUM(R6:R127)</f>
        <v>-1328.8400000000001</v>
      </c>
      <c r="T3" s="343" t="s">
        <v>494</v>
      </c>
      <c r="U3" s="343">
        <f>SUM(U6:U127)-SUM(T6:T127)</f>
        <v>-15250.309999999998</v>
      </c>
      <c r="V3" s="345" t="s">
        <v>494</v>
      </c>
      <c r="W3" s="345">
        <f>SUM(W6:W127)-SUM(V6:V127)</f>
        <v>1300</v>
      </c>
      <c r="X3" s="343" t="s">
        <v>494</v>
      </c>
      <c r="Y3" s="343">
        <f>SUM(Y6:Y127)-SUM(X6:X127)</f>
        <v>379.5</v>
      </c>
      <c r="Z3" s="345" t="s">
        <v>494</v>
      </c>
      <c r="AA3" s="345">
        <f>SUM(AA6:AA127)-SUM(Z6:Z127)</f>
        <v>892.2199999999998</v>
      </c>
      <c r="AB3" s="343" t="s">
        <v>494</v>
      </c>
      <c r="AC3" s="343">
        <f>SUM(AC6:AC127)-SUM(AB6:AB127)</f>
        <v>85.720000000000027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48"/>
      <c r="F4" s="565" t="s">
        <v>496</v>
      </c>
      <c r="G4" s="548"/>
      <c r="H4" s="564" t="s">
        <v>496</v>
      </c>
      <c r="I4" s="548"/>
      <c r="J4" s="565" t="s">
        <v>496</v>
      </c>
      <c r="K4" s="548"/>
      <c r="L4" s="564" t="s">
        <v>496</v>
      </c>
      <c r="M4" s="548"/>
      <c r="N4" s="565" t="s">
        <v>496</v>
      </c>
      <c r="O4" s="548"/>
      <c r="P4" s="564" t="s">
        <v>496</v>
      </c>
      <c r="Q4" s="548"/>
      <c r="R4" s="565" t="s">
        <v>497</v>
      </c>
      <c r="S4" s="548"/>
      <c r="T4" s="564" t="s">
        <v>498</v>
      </c>
      <c r="U4" s="548"/>
      <c r="V4" s="565" t="s">
        <v>496</v>
      </c>
      <c r="W4" s="548"/>
      <c r="X4" s="564" t="s">
        <v>496</v>
      </c>
      <c r="Y4" s="548"/>
      <c r="Z4" s="565" t="s">
        <v>496</v>
      </c>
      <c r="AA4" s="548"/>
      <c r="AB4" s="564" t="s">
        <v>496</v>
      </c>
      <c r="AC4" s="548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SUM(D6:D126)</f>
        <v>19711.29</v>
      </c>
      <c r="E5" s="343">
        <f t="shared" si="1"/>
        <v>42969.62</v>
      </c>
      <c r="F5" s="345">
        <f t="shared" si="1"/>
        <v>0</v>
      </c>
      <c r="G5" s="345">
        <f t="shared" si="1"/>
        <v>1225.0600000000002</v>
      </c>
      <c r="H5" s="343">
        <f t="shared" si="1"/>
        <v>1616.6400000000003</v>
      </c>
      <c r="I5" s="343">
        <f t="shared" si="1"/>
        <v>2800</v>
      </c>
      <c r="J5" s="345">
        <f t="shared" si="1"/>
        <v>2159</v>
      </c>
      <c r="K5" s="345">
        <f t="shared" si="1"/>
        <v>2560</v>
      </c>
      <c r="L5" s="343">
        <f t="shared" si="1"/>
        <v>193.53</v>
      </c>
      <c r="M5" s="343">
        <f t="shared" si="1"/>
        <v>200</v>
      </c>
      <c r="N5" s="345">
        <f t="shared" si="1"/>
        <v>193.53</v>
      </c>
      <c r="O5" s="345">
        <f t="shared" si="1"/>
        <v>200</v>
      </c>
      <c r="P5" s="343">
        <f t="shared" si="1"/>
        <v>374.28</v>
      </c>
      <c r="Q5" s="343">
        <f t="shared" si="1"/>
        <v>360</v>
      </c>
      <c r="R5" s="345">
        <f t="shared" si="1"/>
        <v>6528.84</v>
      </c>
      <c r="S5" s="345">
        <f t="shared" si="1"/>
        <v>3200</v>
      </c>
      <c r="T5" s="343">
        <f t="shared" si="1"/>
        <v>20750.309999999998</v>
      </c>
      <c r="U5" s="343">
        <f t="shared" si="1"/>
        <v>3000</v>
      </c>
      <c r="V5" s="345">
        <f t="shared" si="1"/>
        <v>0</v>
      </c>
      <c r="W5" s="345">
        <f t="shared" si="1"/>
        <v>800</v>
      </c>
      <c r="X5" s="343">
        <f t="shared" si="1"/>
        <v>500.5</v>
      </c>
      <c r="Y5" s="343">
        <f t="shared" si="1"/>
        <v>680</v>
      </c>
      <c r="Z5" s="345">
        <f t="shared" si="1"/>
        <v>2447.7800000000002</v>
      </c>
      <c r="AA5" s="345">
        <f t="shared" si="1"/>
        <v>1840</v>
      </c>
      <c r="AB5" s="343">
        <f t="shared" si="1"/>
        <v>374.28</v>
      </c>
      <c r="AC5" s="343">
        <f t="shared" si="1"/>
        <v>360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46279</v>
      </c>
      <c r="B7" s="347">
        <f t="shared" ref="B7:B55" si="2">SUM(E7,U7,K7,G7,I7,S7,O7,M7,Q7,W7,Y7,AA7,AC7)-SUM(D7,F7,T7,H7,R7,N7,J7,L7,P7,V7,X7,Z7,AB7)</f>
        <v>-1360</v>
      </c>
      <c r="C7" s="348" t="s">
        <v>1057</v>
      </c>
      <c r="D7" s="342"/>
      <c r="E7" s="343"/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>
        <v>1360</v>
      </c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46273</v>
      </c>
      <c r="B8" s="347">
        <f t="shared" si="2"/>
        <v>-960</v>
      </c>
      <c r="C8" s="348" t="s">
        <v>901</v>
      </c>
      <c r="D8" s="342"/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>
        <v>960</v>
      </c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46272</v>
      </c>
      <c r="B9" s="347">
        <f t="shared" si="2"/>
        <v>-600</v>
      </c>
      <c r="C9" s="348" t="s">
        <v>529</v>
      </c>
      <c r="D9" s="342">
        <v>600</v>
      </c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46265</v>
      </c>
      <c r="B10" s="347">
        <f t="shared" si="2"/>
        <v>6794.38</v>
      </c>
      <c r="C10" s="348" t="s">
        <v>1037</v>
      </c>
      <c r="D10" s="342"/>
      <c r="E10" s="343">
        <v>6794.38</v>
      </c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46265</v>
      </c>
      <c r="B11" s="347">
        <f t="shared" si="2"/>
        <v>2000</v>
      </c>
      <c r="C11" s="348" t="s">
        <v>1033</v>
      </c>
      <c r="D11" s="342"/>
      <c r="E11" s="343"/>
      <c r="F11" s="345"/>
      <c r="G11" s="345"/>
      <c r="H11" s="343"/>
      <c r="I11" s="343">
        <v>350</v>
      </c>
      <c r="J11" s="345"/>
      <c r="K11" s="345">
        <v>320</v>
      </c>
      <c r="L11" s="343"/>
      <c r="M11" s="343">
        <v>25</v>
      </c>
      <c r="N11" s="345"/>
      <c r="O11" s="345">
        <v>25</v>
      </c>
      <c r="P11" s="343"/>
      <c r="Q11" s="343">
        <v>45</v>
      </c>
      <c r="R11" s="345"/>
      <c r="S11" s="345">
        <v>400</v>
      </c>
      <c r="T11" s="343"/>
      <c r="U11" s="343">
        <v>375</v>
      </c>
      <c r="V11" s="345"/>
      <c r="W11" s="345">
        <v>100</v>
      </c>
      <c r="X11" s="343"/>
      <c r="Y11" s="343">
        <v>85</v>
      </c>
      <c r="Z11" s="345"/>
      <c r="AA11" s="345">
        <v>230</v>
      </c>
      <c r="AB11" s="343"/>
      <c r="AC11" s="343">
        <v>45</v>
      </c>
    </row>
    <row r="12" spans="1:29" ht="14.25" customHeight="1" x14ac:dyDescent="0.3">
      <c r="A12" s="338">
        <v>46265</v>
      </c>
      <c r="B12" s="347">
        <f t="shared" si="2"/>
        <v>53.41</v>
      </c>
      <c r="C12" s="348" t="s">
        <v>504</v>
      </c>
      <c r="D12" s="342"/>
      <c r="E12" s="343"/>
      <c r="F12" s="345"/>
      <c r="G12" s="345">
        <v>53.41</v>
      </c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46265</v>
      </c>
      <c r="B13" s="347">
        <f t="shared" si="2"/>
        <v>0.41</v>
      </c>
      <c r="C13" s="348" t="s">
        <v>505</v>
      </c>
      <c r="D13" s="342"/>
      <c r="E13" s="343"/>
      <c r="F13" s="345"/>
      <c r="G13" s="345">
        <v>0.41</v>
      </c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46265</v>
      </c>
      <c r="B14" s="347">
        <f t="shared" si="2"/>
        <v>-191.64</v>
      </c>
      <c r="C14" s="348" t="s">
        <v>423</v>
      </c>
      <c r="D14" s="342"/>
      <c r="E14" s="343"/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>
        <v>95.82</v>
      </c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>
        <v>95.82</v>
      </c>
      <c r="AC14" s="343"/>
    </row>
    <row r="15" spans="1:29" ht="14.25" customHeight="1" x14ac:dyDescent="0.3">
      <c r="A15" s="338">
        <v>46261</v>
      </c>
      <c r="B15" s="347">
        <f t="shared" si="2"/>
        <v>99.61</v>
      </c>
      <c r="C15" s="348" t="s">
        <v>509</v>
      </c>
      <c r="D15" s="342"/>
      <c r="E15" s="343"/>
      <c r="F15" s="345"/>
      <c r="G15" s="345">
        <v>99.61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46253</v>
      </c>
      <c r="B16" s="347">
        <f t="shared" si="2"/>
        <v>-219.38</v>
      </c>
      <c r="C16" s="348" t="s">
        <v>1034</v>
      </c>
      <c r="D16" s="342"/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>
        <v>219.38</v>
      </c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46244</v>
      </c>
      <c r="B17" s="347">
        <f t="shared" si="2"/>
        <v>-960</v>
      </c>
      <c r="C17" s="348" t="s">
        <v>901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>
        <v>960</v>
      </c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46243</v>
      </c>
      <c r="B18" s="347">
        <f t="shared" si="2"/>
        <v>-116.04</v>
      </c>
      <c r="C18" s="348" t="s">
        <v>858</v>
      </c>
      <c r="D18" s="342">
        <v>116.04</v>
      </c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46240</v>
      </c>
      <c r="B19" s="347">
        <f t="shared" si="2"/>
        <v>52.8</v>
      </c>
      <c r="C19" s="348" t="s">
        <v>509</v>
      </c>
      <c r="D19" s="342"/>
      <c r="E19" s="343"/>
      <c r="F19" s="345"/>
      <c r="G19" s="345">
        <v>52.8</v>
      </c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46238</v>
      </c>
      <c r="B20" s="347">
        <f t="shared" si="2"/>
        <v>-500</v>
      </c>
      <c r="C20" s="348" t="s">
        <v>896</v>
      </c>
      <c r="D20" s="342">
        <v>500</v>
      </c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46238</v>
      </c>
      <c r="B21" s="347">
        <f t="shared" si="2"/>
        <v>-500</v>
      </c>
      <c r="C21" s="348" t="s">
        <v>897</v>
      </c>
      <c r="D21" s="342">
        <v>500</v>
      </c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46238</v>
      </c>
      <c r="B22" s="347">
        <f t="shared" si="2"/>
        <v>-121.4</v>
      </c>
      <c r="C22" s="348" t="s">
        <v>533</v>
      </c>
      <c r="D22" s="342"/>
      <c r="E22" s="343"/>
      <c r="F22" s="345"/>
      <c r="G22" s="345"/>
      <c r="H22" s="343">
        <v>121.4</v>
      </c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46234</v>
      </c>
      <c r="B23" s="347">
        <f t="shared" si="2"/>
        <v>8746.27</v>
      </c>
      <c r="C23" s="348" t="s">
        <v>1004</v>
      </c>
      <c r="D23" s="342"/>
      <c r="E23" s="343">
        <v>8746.27</v>
      </c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46234</v>
      </c>
      <c r="B24" s="347">
        <f t="shared" si="2"/>
        <v>2000</v>
      </c>
      <c r="C24" s="348" t="s">
        <v>1005</v>
      </c>
      <c r="D24" s="342"/>
      <c r="E24" s="343"/>
      <c r="F24" s="345"/>
      <c r="G24" s="345"/>
      <c r="H24" s="343"/>
      <c r="I24" s="343">
        <v>350</v>
      </c>
      <c r="J24" s="345"/>
      <c r="K24" s="345">
        <v>320</v>
      </c>
      <c r="L24" s="343"/>
      <c r="M24" s="343">
        <v>25</v>
      </c>
      <c r="N24" s="345"/>
      <c r="O24" s="345">
        <v>25</v>
      </c>
      <c r="P24" s="343"/>
      <c r="Q24" s="343">
        <v>45</v>
      </c>
      <c r="R24" s="345"/>
      <c r="S24" s="345">
        <v>400</v>
      </c>
      <c r="T24" s="343"/>
      <c r="U24" s="343">
        <v>375</v>
      </c>
      <c r="V24" s="345"/>
      <c r="W24" s="345">
        <v>100</v>
      </c>
      <c r="X24" s="343"/>
      <c r="Y24" s="343">
        <v>85</v>
      </c>
      <c r="Z24" s="345"/>
      <c r="AA24" s="345">
        <v>230</v>
      </c>
      <c r="AB24" s="343"/>
      <c r="AC24" s="343">
        <v>45</v>
      </c>
    </row>
    <row r="25" spans="1:29" ht="14.25" customHeight="1" x14ac:dyDescent="0.3">
      <c r="A25" s="338">
        <v>46234</v>
      </c>
      <c r="B25" s="347">
        <f t="shared" si="2"/>
        <v>0.22</v>
      </c>
      <c r="C25" s="348" t="s">
        <v>505</v>
      </c>
      <c r="D25" s="342"/>
      <c r="E25" s="343"/>
      <c r="F25" s="345"/>
      <c r="G25" s="345">
        <v>0.22</v>
      </c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46232</v>
      </c>
      <c r="B26" s="347">
        <f t="shared" si="2"/>
        <v>52.7</v>
      </c>
      <c r="C26" s="348" t="s">
        <v>504</v>
      </c>
      <c r="D26" s="342"/>
      <c r="E26" s="343"/>
      <c r="F26" s="345"/>
      <c r="G26" s="345">
        <v>52.7</v>
      </c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46231</v>
      </c>
      <c r="B27" s="347">
        <f t="shared" si="2"/>
        <v>-1171.3800000000001</v>
      </c>
      <c r="C27" s="348" t="s">
        <v>525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>
        <v>1171.3800000000001</v>
      </c>
      <c r="AA27" s="345"/>
      <c r="AB27" s="343"/>
      <c r="AC27" s="343"/>
    </row>
    <row r="28" spans="1:29" ht="14.25" customHeight="1" x14ac:dyDescent="0.3">
      <c r="A28" s="338">
        <v>46226</v>
      </c>
      <c r="B28" s="347">
        <f t="shared" si="2"/>
        <v>-133.13999999999999</v>
      </c>
      <c r="C28" s="348" t="s">
        <v>315</v>
      </c>
      <c r="D28" s="342"/>
      <c r="E28" s="343"/>
      <c r="F28" s="345"/>
      <c r="G28" s="345"/>
      <c r="H28" s="343"/>
      <c r="I28" s="343"/>
      <c r="J28" s="345"/>
      <c r="K28" s="345"/>
      <c r="L28" s="343">
        <v>66.569999999999993</v>
      </c>
      <c r="M28" s="343"/>
      <c r="N28" s="345">
        <v>66.569999999999993</v>
      </c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46214</v>
      </c>
      <c r="B29" s="347">
        <f t="shared" si="2"/>
        <v>53.11</v>
      </c>
      <c r="C29" s="348" t="s">
        <v>509</v>
      </c>
      <c r="D29" s="342"/>
      <c r="E29" s="343"/>
      <c r="F29" s="345"/>
      <c r="G29" s="345">
        <v>53.11</v>
      </c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46212</v>
      </c>
      <c r="B30" s="347">
        <f t="shared" si="2"/>
        <v>300</v>
      </c>
      <c r="C30" s="348" t="s">
        <v>973</v>
      </c>
      <c r="D30" s="342"/>
      <c r="E30" s="343">
        <v>300</v>
      </c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46211</v>
      </c>
      <c r="B31" s="347">
        <f t="shared" si="2"/>
        <v>-960</v>
      </c>
      <c r="C31" s="348" t="s">
        <v>901</v>
      </c>
      <c r="D31" s="342"/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>
        <v>960</v>
      </c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46209</v>
      </c>
      <c r="B32" s="347">
        <f t="shared" si="2"/>
        <v>-1182.68</v>
      </c>
      <c r="C32" s="348" t="s">
        <v>1002</v>
      </c>
      <c r="D32" s="342">
        <v>1182.68</v>
      </c>
      <c r="E32" s="343"/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46209</v>
      </c>
      <c r="B33" s="347">
        <f t="shared" si="2"/>
        <v>350</v>
      </c>
      <c r="C33" s="348" t="s">
        <v>971</v>
      </c>
      <c r="D33" s="342"/>
      <c r="E33" s="343">
        <v>350</v>
      </c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46209</v>
      </c>
      <c r="B34" s="347">
        <f t="shared" si="2"/>
        <v>-8500</v>
      </c>
      <c r="C34" s="348" t="s">
        <v>957</v>
      </c>
      <c r="D34" s="342">
        <v>8500</v>
      </c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46209</v>
      </c>
      <c r="B35" s="347">
        <f t="shared" si="2"/>
        <v>-150</v>
      </c>
      <c r="C35" s="348" t="s">
        <v>972</v>
      </c>
      <c r="D35" s="342"/>
      <c r="E35" s="343"/>
      <c r="F35" s="345"/>
      <c r="G35" s="345"/>
      <c r="H35" s="343">
        <v>150</v>
      </c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46205</v>
      </c>
      <c r="B36" s="347">
        <f t="shared" si="2"/>
        <v>-783</v>
      </c>
      <c r="C36" s="348" t="s">
        <v>1001</v>
      </c>
      <c r="D36" s="342"/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>
        <v>783</v>
      </c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46203</v>
      </c>
      <c r="B37" s="347">
        <f t="shared" si="2"/>
        <v>6487.16</v>
      </c>
      <c r="C37" s="348" t="s">
        <v>970</v>
      </c>
      <c r="D37" s="342"/>
      <c r="E37" s="343">
        <v>6487.16</v>
      </c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46203</v>
      </c>
      <c r="B38" s="347">
        <f t="shared" si="2"/>
        <v>2000</v>
      </c>
      <c r="C38" s="348" t="s">
        <v>944</v>
      </c>
      <c r="D38" s="342"/>
      <c r="E38" s="343"/>
      <c r="F38" s="345"/>
      <c r="G38" s="345"/>
      <c r="H38" s="343"/>
      <c r="I38" s="343">
        <v>350</v>
      </c>
      <c r="J38" s="345"/>
      <c r="K38" s="345">
        <v>320</v>
      </c>
      <c r="L38" s="343"/>
      <c r="M38" s="343">
        <v>25</v>
      </c>
      <c r="N38" s="345"/>
      <c r="O38" s="345">
        <v>25</v>
      </c>
      <c r="P38" s="343"/>
      <c r="Q38" s="343">
        <v>45</v>
      </c>
      <c r="R38" s="345"/>
      <c r="S38" s="345">
        <v>400</v>
      </c>
      <c r="T38" s="343"/>
      <c r="U38" s="343">
        <v>375</v>
      </c>
      <c r="V38" s="345"/>
      <c r="W38" s="345">
        <v>100</v>
      </c>
      <c r="X38" s="343"/>
      <c r="Y38" s="343">
        <v>85</v>
      </c>
      <c r="Z38" s="345"/>
      <c r="AA38" s="345">
        <v>230</v>
      </c>
      <c r="AB38" s="343"/>
      <c r="AC38" s="343">
        <v>45</v>
      </c>
    </row>
    <row r="39" spans="1:29" ht="14.25" customHeight="1" x14ac:dyDescent="0.3">
      <c r="A39" s="338">
        <v>46203</v>
      </c>
      <c r="B39" s="347">
        <f t="shared" si="2"/>
        <v>0.35</v>
      </c>
      <c r="C39" s="348" t="s">
        <v>505</v>
      </c>
      <c r="D39" s="342"/>
      <c r="E39" s="343"/>
      <c r="F39" s="345"/>
      <c r="G39" s="345">
        <v>0.35</v>
      </c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46203</v>
      </c>
      <c r="B40" s="347">
        <f t="shared" si="2"/>
        <v>-580</v>
      </c>
      <c r="C40" s="348" t="s">
        <v>949</v>
      </c>
      <c r="D40" s="342">
        <v>580</v>
      </c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46203</v>
      </c>
      <c r="B41" s="347">
        <f t="shared" si="2"/>
        <v>-185.64</v>
      </c>
      <c r="C41" s="348" t="s">
        <v>423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>
        <v>92.82</v>
      </c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>
        <v>92.82</v>
      </c>
      <c r="AC41" s="343"/>
    </row>
    <row r="42" spans="1:29" ht="14.25" customHeight="1" x14ac:dyDescent="0.3">
      <c r="A42" s="338">
        <v>46203</v>
      </c>
      <c r="B42" s="347">
        <f t="shared" si="2"/>
        <v>51.56</v>
      </c>
      <c r="C42" s="348" t="s">
        <v>509</v>
      </c>
      <c r="D42" s="342"/>
      <c r="E42" s="343"/>
      <c r="F42" s="345"/>
      <c r="G42" s="345">
        <v>51.56</v>
      </c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46203</v>
      </c>
      <c r="B43" s="347">
        <f t="shared" si="2"/>
        <v>53.44</v>
      </c>
      <c r="C43" s="348" t="s">
        <v>504</v>
      </c>
      <c r="D43" s="342"/>
      <c r="E43" s="343"/>
      <c r="F43" s="345"/>
      <c r="G43" s="345">
        <v>53.44</v>
      </c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46203</v>
      </c>
      <c r="B44" s="347">
        <f t="shared" si="2"/>
        <v>-207.96</v>
      </c>
      <c r="C44" s="348" t="s">
        <v>946</v>
      </c>
      <c r="D44" s="342"/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>
        <v>207.96</v>
      </c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46203</v>
      </c>
      <c r="B45" s="347">
        <f t="shared" si="2"/>
        <v>-1713.1</v>
      </c>
      <c r="C45" s="348" t="s">
        <v>531</v>
      </c>
      <c r="D45" s="342"/>
      <c r="E45" s="343"/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>
        <v>1713.1</v>
      </c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46189</v>
      </c>
      <c r="B46" s="347">
        <f t="shared" si="2"/>
        <v>53.17</v>
      </c>
      <c r="C46" s="348" t="s">
        <v>509</v>
      </c>
      <c r="D46" s="342"/>
      <c r="E46" s="343"/>
      <c r="F46" s="345"/>
      <c r="G46" s="345">
        <v>53.17</v>
      </c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46186</v>
      </c>
      <c r="B47" s="347">
        <f t="shared" si="2"/>
        <v>57.38</v>
      </c>
      <c r="C47" s="348" t="s">
        <v>509</v>
      </c>
      <c r="D47" s="342"/>
      <c r="E47" s="343"/>
      <c r="F47" s="345"/>
      <c r="G47" s="345">
        <v>57.38</v>
      </c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46184</v>
      </c>
      <c r="B48" s="347">
        <f t="shared" si="2"/>
        <v>-2159</v>
      </c>
      <c r="C48" s="348" t="s">
        <v>911</v>
      </c>
      <c r="D48" s="342"/>
      <c r="E48" s="343"/>
      <c r="F48" s="345"/>
      <c r="G48" s="345"/>
      <c r="H48" s="343"/>
      <c r="I48" s="343"/>
      <c r="J48" s="345">
        <v>2159</v>
      </c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46183</v>
      </c>
      <c r="B49" s="347">
        <f t="shared" si="2"/>
        <v>-816.19</v>
      </c>
      <c r="C49" s="348" t="s">
        <v>912</v>
      </c>
      <c r="D49" s="342"/>
      <c r="E49" s="343"/>
      <c r="F49" s="345"/>
      <c r="G49" s="345"/>
      <c r="H49" s="343">
        <v>816.19</v>
      </c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46180</v>
      </c>
      <c r="B50" s="347">
        <f t="shared" si="2"/>
        <v>-313.77999999999997</v>
      </c>
      <c r="C50" s="348" t="s">
        <v>890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>
        <v>313.77999999999997</v>
      </c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46176</v>
      </c>
      <c r="B51" s="347">
        <f t="shared" si="2"/>
        <v>-1000</v>
      </c>
      <c r="C51" s="348" t="s">
        <v>901</v>
      </c>
      <c r="D51" s="342"/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>
        <v>1000</v>
      </c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46174</v>
      </c>
      <c r="B52" s="347">
        <f t="shared" si="2"/>
        <v>-320</v>
      </c>
      <c r="C52" s="348" t="s">
        <v>913</v>
      </c>
      <c r="D52" s="342">
        <v>320</v>
      </c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46173</v>
      </c>
      <c r="B53" s="347">
        <f t="shared" si="2"/>
        <v>-3000</v>
      </c>
      <c r="C53" s="348" t="s">
        <v>897</v>
      </c>
      <c r="D53" s="342">
        <v>3000</v>
      </c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46173</v>
      </c>
      <c r="B54" s="347">
        <f t="shared" si="2"/>
        <v>-1000</v>
      </c>
      <c r="C54" s="348" t="s">
        <v>896</v>
      </c>
      <c r="D54" s="342">
        <v>1000</v>
      </c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46173</v>
      </c>
      <c r="B55" s="347">
        <f t="shared" si="2"/>
        <v>1160.3599999999999</v>
      </c>
      <c r="C55" s="348" t="s">
        <v>895</v>
      </c>
      <c r="D55" s="342"/>
      <c r="E55" s="343">
        <v>1160.3599999999999</v>
      </c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46173</v>
      </c>
      <c r="B56" s="347">
        <f t="shared" ref="B56:B127" si="3">SUM(E56,U56,K56,G56,I56,S56,O56,M56,Q56,W56,Y56,AA56,AC56)-SUM(D56,F56,T56,H56,R56,N56,J56,L56,P56,V56,X56,Z56,AB56)</f>
        <v>2000</v>
      </c>
      <c r="C56" s="348" t="s">
        <v>886</v>
      </c>
      <c r="D56" s="342"/>
      <c r="E56" s="343"/>
      <c r="F56" s="345"/>
      <c r="G56" s="345"/>
      <c r="H56" s="343"/>
      <c r="I56" s="343">
        <v>350</v>
      </c>
      <c r="J56" s="345"/>
      <c r="K56" s="345">
        <v>320</v>
      </c>
      <c r="L56" s="343"/>
      <c r="M56" s="343">
        <v>25</v>
      </c>
      <c r="N56" s="345"/>
      <c r="O56" s="345">
        <v>25</v>
      </c>
      <c r="P56" s="343"/>
      <c r="Q56" s="343">
        <v>45</v>
      </c>
      <c r="R56" s="345"/>
      <c r="S56" s="345">
        <v>400</v>
      </c>
      <c r="T56" s="343"/>
      <c r="U56" s="343">
        <v>375</v>
      </c>
      <c r="V56" s="345"/>
      <c r="W56" s="345">
        <v>100</v>
      </c>
      <c r="X56" s="343"/>
      <c r="Y56" s="343">
        <v>85</v>
      </c>
      <c r="Z56" s="345"/>
      <c r="AA56" s="345">
        <v>230</v>
      </c>
      <c r="AB56" s="343"/>
      <c r="AC56" s="343">
        <v>45</v>
      </c>
    </row>
    <row r="57" spans="1:29" ht="14.25" customHeight="1" x14ac:dyDescent="0.3">
      <c r="A57" s="338">
        <v>46173</v>
      </c>
      <c r="B57" s="347">
        <f t="shared" si="3"/>
        <v>0.63</v>
      </c>
      <c r="C57" s="348" t="s">
        <v>505</v>
      </c>
      <c r="D57" s="342"/>
      <c r="E57" s="343"/>
      <c r="F57" s="345"/>
      <c r="G57" s="345">
        <v>0.63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46172</v>
      </c>
      <c r="B58" s="347">
        <f t="shared" si="3"/>
        <v>-530.36</v>
      </c>
      <c r="C58" s="348" t="s">
        <v>890</v>
      </c>
      <c r="D58" s="342"/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>
        <v>530.36</v>
      </c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46168</v>
      </c>
      <c r="B59" s="347">
        <f t="shared" si="3"/>
        <v>0</v>
      </c>
      <c r="C59" s="348" t="s">
        <v>887</v>
      </c>
      <c r="D59" s="342">
        <v>400</v>
      </c>
      <c r="E59" s="343">
        <v>400</v>
      </c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46170</v>
      </c>
      <c r="B60" s="347">
        <f t="shared" si="3"/>
        <v>87.5</v>
      </c>
      <c r="C60" s="348" t="s">
        <v>509</v>
      </c>
      <c r="D60" s="342"/>
      <c r="E60" s="343"/>
      <c r="F60" s="345"/>
      <c r="G60" s="345">
        <v>87.5</v>
      </c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46170</v>
      </c>
      <c r="B61" s="347">
        <f t="shared" si="3"/>
        <v>56.18</v>
      </c>
      <c r="C61" s="348" t="s">
        <v>504</v>
      </c>
      <c r="D61" s="342"/>
      <c r="E61" s="343"/>
      <c r="F61" s="345"/>
      <c r="G61" s="345">
        <v>56.18</v>
      </c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46170</v>
      </c>
      <c r="B62" s="347">
        <f t="shared" si="3"/>
        <v>-4500</v>
      </c>
      <c r="C62" s="348" t="s">
        <v>512</v>
      </c>
      <c r="D62" s="342"/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>
        <v>4500</v>
      </c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46166</v>
      </c>
      <c r="B63" s="347">
        <f t="shared" si="3"/>
        <v>-69.2</v>
      </c>
      <c r="C63" s="348" t="s">
        <v>858</v>
      </c>
      <c r="D63" s="342">
        <v>69.2</v>
      </c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46165</v>
      </c>
      <c r="B64" s="347">
        <f t="shared" si="3"/>
        <v>-138.44</v>
      </c>
      <c r="C64" s="348" t="s">
        <v>876</v>
      </c>
      <c r="D64" s="342">
        <v>138.44</v>
      </c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46158</v>
      </c>
      <c r="B65" s="347">
        <f t="shared" si="3"/>
        <v>-87.13</v>
      </c>
      <c r="C65" s="348" t="s">
        <v>847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>
        <v>87.13</v>
      </c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46158</v>
      </c>
      <c r="B66" s="347">
        <f t="shared" si="3"/>
        <v>-95.85</v>
      </c>
      <c r="C66" s="348" t="s">
        <v>849</v>
      </c>
      <c r="D66" s="342"/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>
        <v>95.85</v>
      </c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46157</v>
      </c>
      <c r="B67" s="347">
        <f t="shared" si="3"/>
        <v>-146.15</v>
      </c>
      <c r="C67" s="348" t="s">
        <v>506</v>
      </c>
      <c r="D67" s="342"/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>
        <v>146.15</v>
      </c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46155</v>
      </c>
      <c r="B68" s="347">
        <f t="shared" si="3"/>
        <v>-221.4</v>
      </c>
      <c r="C68" s="348" t="s">
        <v>856</v>
      </c>
      <c r="D68" s="342"/>
      <c r="E68" s="343"/>
      <c r="F68" s="345"/>
      <c r="G68" s="345"/>
      <c r="H68" s="343">
        <v>221.4</v>
      </c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46155</v>
      </c>
      <c r="B69" s="347">
        <f t="shared" si="3"/>
        <v>444.44</v>
      </c>
      <c r="C69" s="348" t="s">
        <v>519</v>
      </c>
      <c r="D69" s="342"/>
      <c r="E69" s="343">
        <v>444.44</v>
      </c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46155</v>
      </c>
      <c r="B70" s="347">
        <f t="shared" si="3"/>
        <v>351.69</v>
      </c>
      <c r="C70" s="348" t="s">
        <v>859</v>
      </c>
      <c r="D70" s="342"/>
      <c r="E70" s="343">
        <v>351.69</v>
      </c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46153</v>
      </c>
      <c r="B71" s="347">
        <f t="shared" si="3"/>
        <v>-1045.8699999999999</v>
      </c>
      <c r="C71" s="348" t="s">
        <v>843</v>
      </c>
      <c r="D71" s="342"/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>
        <v>1045.8699999999999</v>
      </c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46151</v>
      </c>
      <c r="B72" s="347">
        <f t="shared" si="3"/>
        <v>-903.88</v>
      </c>
      <c r="C72" s="348" t="s">
        <v>857</v>
      </c>
      <c r="D72" s="342"/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>
        <v>903.88</v>
      </c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46149</v>
      </c>
      <c r="B73" s="347">
        <f t="shared" si="3"/>
        <v>69.400000000000006</v>
      </c>
      <c r="C73" s="348" t="s">
        <v>509</v>
      </c>
      <c r="D73" s="342"/>
      <c r="E73" s="343"/>
      <c r="F73" s="345"/>
      <c r="G73" s="345">
        <v>69.400000000000006</v>
      </c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46148</v>
      </c>
      <c r="B74" s="347">
        <f t="shared" si="3"/>
        <v>-500.5</v>
      </c>
      <c r="C74" s="348" t="s">
        <v>212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>
        <v>500.5</v>
      </c>
      <c r="Y74" s="343"/>
      <c r="Z74" s="345"/>
      <c r="AA74" s="345"/>
      <c r="AB74" s="343"/>
      <c r="AC74" s="343"/>
    </row>
    <row r="75" spans="1:29" ht="14.25" customHeight="1" x14ac:dyDescent="0.3">
      <c r="A75" s="338">
        <v>46148</v>
      </c>
      <c r="B75" s="347">
        <f t="shared" si="3"/>
        <v>-457.94</v>
      </c>
      <c r="C75" s="348" t="s">
        <v>858</v>
      </c>
      <c r="D75" s="342">
        <v>457.94</v>
      </c>
      <c r="E75" s="343"/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46142</v>
      </c>
      <c r="B76" s="347">
        <f t="shared" si="3"/>
        <v>5616.82</v>
      </c>
      <c r="C76" s="348" t="s">
        <v>285</v>
      </c>
      <c r="D76" s="342"/>
      <c r="E76" s="343">
        <v>5616.82</v>
      </c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46142</v>
      </c>
      <c r="B77" s="347">
        <f t="shared" si="3"/>
        <v>2000</v>
      </c>
      <c r="C77" s="348" t="s">
        <v>503</v>
      </c>
      <c r="D77" s="342"/>
      <c r="E77" s="343"/>
      <c r="F77" s="345"/>
      <c r="G77" s="345"/>
      <c r="H77" s="343"/>
      <c r="I77" s="343">
        <v>350</v>
      </c>
      <c r="J77" s="345"/>
      <c r="K77" s="345">
        <v>320</v>
      </c>
      <c r="L77" s="343"/>
      <c r="M77" s="343">
        <v>25</v>
      </c>
      <c r="N77" s="345"/>
      <c r="O77" s="345">
        <v>25</v>
      </c>
      <c r="P77" s="343"/>
      <c r="Q77" s="343">
        <v>45</v>
      </c>
      <c r="R77" s="345"/>
      <c r="S77" s="345">
        <v>400</v>
      </c>
      <c r="T77" s="343"/>
      <c r="U77" s="343">
        <v>375</v>
      </c>
      <c r="V77" s="345"/>
      <c r="W77" s="345">
        <v>100</v>
      </c>
      <c r="X77" s="343"/>
      <c r="Y77" s="343">
        <v>85</v>
      </c>
      <c r="Z77" s="345"/>
      <c r="AA77" s="345">
        <v>230</v>
      </c>
      <c r="AB77" s="343"/>
      <c r="AC77" s="343">
        <v>45</v>
      </c>
    </row>
    <row r="78" spans="1:29" ht="14.25" customHeight="1" x14ac:dyDescent="0.3">
      <c r="A78" s="338">
        <v>46142</v>
      </c>
      <c r="B78" s="347">
        <f t="shared" si="3"/>
        <v>62.26</v>
      </c>
      <c r="C78" s="348" t="s">
        <v>504</v>
      </c>
      <c r="D78" s="342"/>
      <c r="E78" s="343"/>
      <c r="F78" s="345"/>
      <c r="G78" s="345">
        <v>62.26</v>
      </c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46142</v>
      </c>
      <c r="B79" s="347">
        <f t="shared" si="3"/>
        <v>-185.64</v>
      </c>
      <c r="C79" s="348" t="s">
        <v>423</v>
      </c>
      <c r="D79" s="342"/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>
        <v>92.82</v>
      </c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>
        <v>92.82</v>
      </c>
      <c r="AC79" s="343"/>
    </row>
    <row r="80" spans="1:29" ht="14.25" customHeight="1" x14ac:dyDescent="0.3">
      <c r="A80" s="338">
        <v>46142</v>
      </c>
      <c r="B80" s="347">
        <f t="shared" si="3"/>
        <v>-127.68</v>
      </c>
      <c r="C80" s="348" t="s">
        <v>315</v>
      </c>
      <c r="D80" s="342"/>
      <c r="E80" s="343"/>
      <c r="F80" s="345"/>
      <c r="G80" s="345"/>
      <c r="H80" s="343"/>
      <c r="I80" s="343"/>
      <c r="J80" s="345"/>
      <c r="K80" s="345"/>
      <c r="L80" s="343">
        <v>63.84</v>
      </c>
      <c r="M80" s="343"/>
      <c r="N80" s="345">
        <v>63.84</v>
      </c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46142</v>
      </c>
      <c r="B81" s="347">
        <f t="shared" si="3"/>
        <v>0.52</v>
      </c>
      <c r="C81" s="348" t="s">
        <v>505</v>
      </c>
      <c r="D81" s="342"/>
      <c r="E81" s="343"/>
      <c r="F81" s="345"/>
      <c r="G81" s="345">
        <v>0.52</v>
      </c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46130</v>
      </c>
      <c r="B82" s="347">
        <f t="shared" si="3"/>
        <v>-578.57000000000005</v>
      </c>
      <c r="C82" s="348" t="s">
        <v>506</v>
      </c>
      <c r="D82" s="342"/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>
        <v>578.57000000000005</v>
      </c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46130</v>
      </c>
      <c r="B83" s="347">
        <f t="shared" si="3"/>
        <v>-93.71</v>
      </c>
      <c r="C83" s="348" t="s">
        <v>507</v>
      </c>
      <c r="D83" s="342"/>
      <c r="E83" s="343"/>
      <c r="F83" s="345"/>
      <c r="G83" s="345"/>
      <c r="H83" s="343">
        <v>93.71</v>
      </c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46130</v>
      </c>
      <c r="B84" s="347">
        <f t="shared" si="3"/>
        <v>-318.36</v>
      </c>
      <c r="C84" s="348" t="s">
        <v>508</v>
      </c>
      <c r="D84" s="342"/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>
        <v>318.36</v>
      </c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46129</v>
      </c>
      <c r="B85" s="347">
        <f t="shared" si="3"/>
        <v>62.19</v>
      </c>
      <c r="C85" s="348" t="s">
        <v>509</v>
      </c>
      <c r="D85" s="342"/>
      <c r="E85" s="343"/>
      <c r="F85" s="345"/>
      <c r="G85" s="345">
        <v>62.19</v>
      </c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46112</v>
      </c>
      <c r="B86" s="347">
        <f t="shared" si="3"/>
        <v>4309.58</v>
      </c>
      <c r="C86" s="348" t="s">
        <v>510</v>
      </c>
      <c r="D86" s="342"/>
      <c r="E86" s="343">
        <v>4309.58</v>
      </c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46112</v>
      </c>
      <c r="B87" s="347">
        <f t="shared" si="3"/>
        <v>2000</v>
      </c>
      <c r="C87" s="348" t="s">
        <v>511</v>
      </c>
      <c r="D87" s="342"/>
      <c r="E87" s="343"/>
      <c r="F87" s="345"/>
      <c r="G87" s="345"/>
      <c r="H87" s="343"/>
      <c r="I87" s="343">
        <v>350</v>
      </c>
      <c r="J87" s="345"/>
      <c r="K87" s="345">
        <v>320</v>
      </c>
      <c r="L87" s="343"/>
      <c r="M87" s="343">
        <v>25</v>
      </c>
      <c r="N87" s="345"/>
      <c r="O87" s="345">
        <v>25</v>
      </c>
      <c r="P87" s="343"/>
      <c r="Q87" s="343">
        <v>45</v>
      </c>
      <c r="R87" s="345"/>
      <c r="S87" s="345">
        <v>400</v>
      </c>
      <c r="T87" s="343"/>
      <c r="U87" s="343">
        <v>375</v>
      </c>
      <c r="V87" s="345"/>
      <c r="W87" s="345">
        <v>100</v>
      </c>
      <c r="X87" s="343"/>
      <c r="Y87" s="343">
        <v>85</v>
      </c>
      <c r="Z87" s="345"/>
      <c r="AA87" s="345">
        <v>230</v>
      </c>
      <c r="AB87" s="343"/>
      <c r="AC87" s="343">
        <v>45</v>
      </c>
    </row>
    <row r="88" spans="1:29" ht="14.25" customHeight="1" x14ac:dyDescent="0.3">
      <c r="A88" s="338">
        <v>46112</v>
      </c>
      <c r="B88" s="347">
        <f t="shared" si="3"/>
        <v>0.34</v>
      </c>
      <c r="C88" s="348" t="s">
        <v>505</v>
      </c>
      <c r="D88" s="342"/>
      <c r="E88" s="343"/>
      <c r="F88" s="345"/>
      <c r="G88" s="345">
        <v>0.34</v>
      </c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46112</v>
      </c>
      <c r="B89" s="347">
        <f t="shared" si="3"/>
        <v>-1200</v>
      </c>
      <c r="C89" s="348" t="s">
        <v>512</v>
      </c>
      <c r="D89" s="342"/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>
        <v>1200</v>
      </c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46108</v>
      </c>
      <c r="B90" s="347">
        <f t="shared" si="3"/>
        <v>68.72</v>
      </c>
      <c r="C90" s="348" t="s">
        <v>504</v>
      </c>
      <c r="D90" s="342"/>
      <c r="E90" s="343"/>
      <c r="F90" s="345"/>
      <c r="G90" s="345">
        <v>68.72</v>
      </c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46104</v>
      </c>
      <c r="B91" s="347">
        <f t="shared" si="3"/>
        <v>-6</v>
      </c>
      <c r="C91" s="348" t="s">
        <v>513</v>
      </c>
      <c r="D91" s="342">
        <v>6</v>
      </c>
      <c r="E91" s="343"/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46103</v>
      </c>
      <c r="B92" s="347">
        <f t="shared" si="3"/>
        <v>-100</v>
      </c>
      <c r="C92" s="348" t="s">
        <v>514</v>
      </c>
      <c r="D92" s="342">
        <v>100</v>
      </c>
      <c r="E92" s="343"/>
      <c r="F92" s="345"/>
      <c r="G92" s="345"/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46103</v>
      </c>
      <c r="B93" s="347">
        <f t="shared" si="3"/>
        <v>-100</v>
      </c>
      <c r="C93" s="348" t="s">
        <v>515</v>
      </c>
      <c r="D93" s="342">
        <v>100</v>
      </c>
      <c r="E93" s="343"/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46103</v>
      </c>
      <c r="B94" s="347">
        <f t="shared" si="3"/>
        <v>-50</v>
      </c>
      <c r="C94" s="348" t="s">
        <v>516</v>
      </c>
      <c r="D94" s="342">
        <v>50</v>
      </c>
      <c r="E94" s="343"/>
      <c r="F94" s="345"/>
      <c r="G94" s="345"/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46103</v>
      </c>
      <c r="B95" s="347">
        <f t="shared" si="3"/>
        <v>-100</v>
      </c>
      <c r="C95" s="348" t="s">
        <v>517</v>
      </c>
      <c r="D95" s="342">
        <v>100</v>
      </c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46103</v>
      </c>
      <c r="B96" s="347">
        <f t="shared" si="3"/>
        <v>-100</v>
      </c>
      <c r="C96" s="348" t="s">
        <v>518</v>
      </c>
      <c r="D96" s="342">
        <v>100</v>
      </c>
      <c r="E96" s="343"/>
      <c r="F96" s="345"/>
      <c r="G96" s="345"/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46102</v>
      </c>
      <c r="B97" s="347">
        <f t="shared" si="3"/>
        <v>-300</v>
      </c>
      <c r="C97" s="348" t="s">
        <v>519</v>
      </c>
      <c r="D97" s="342">
        <v>300</v>
      </c>
      <c r="E97" s="343"/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46102</v>
      </c>
      <c r="B98" s="347">
        <f t="shared" si="3"/>
        <v>1384.5</v>
      </c>
      <c r="C98" s="348" t="s">
        <v>520</v>
      </c>
      <c r="D98" s="342"/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>
        <v>-1384.5</v>
      </c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46094</v>
      </c>
      <c r="B99" s="347">
        <f t="shared" si="3"/>
        <v>55.66</v>
      </c>
      <c r="C99" s="348" t="s">
        <v>509</v>
      </c>
      <c r="D99" s="342"/>
      <c r="E99" s="343"/>
      <c r="F99" s="345"/>
      <c r="G99" s="345">
        <v>55.66</v>
      </c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46090</v>
      </c>
      <c r="B100" s="347">
        <f t="shared" si="3"/>
        <v>-380</v>
      </c>
      <c r="C100" s="348" t="s">
        <v>521</v>
      </c>
      <c r="D100" s="342"/>
      <c r="E100" s="343"/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>
        <v>380</v>
      </c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46083</v>
      </c>
      <c r="B101" s="347">
        <f t="shared" si="3"/>
        <v>-185.64</v>
      </c>
      <c r="C101" s="348" t="s">
        <v>423</v>
      </c>
      <c r="D101" s="342"/>
      <c r="E101" s="343"/>
      <c r="F101" s="345"/>
      <c r="G101" s="345"/>
      <c r="H101" s="343"/>
      <c r="I101" s="343"/>
      <c r="J101" s="345"/>
      <c r="K101" s="345"/>
      <c r="L101" s="343"/>
      <c r="M101" s="343"/>
      <c r="N101" s="345"/>
      <c r="O101" s="345"/>
      <c r="P101" s="343">
        <v>92.82</v>
      </c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>
        <v>92.82</v>
      </c>
      <c r="AC101" s="343"/>
    </row>
    <row r="102" spans="1:29" ht="14.25" customHeight="1" x14ac:dyDescent="0.3">
      <c r="A102" s="338">
        <v>46081</v>
      </c>
      <c r="B102" s="347">
        <f t="shared" si="3"/>
        <v>3764.91</v>
      </c>
      <c r="C102" s="348" t="s">
        <v>425</v>
      </c>
      <c r="D102" s="342"/>
      <c r="E102" s="343">
        <v>3764.91</v>
      </c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/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46081</v>
      </c>
      <c r="B103" s="347">
        <f t="shared" si="3"/>
        <v>2000</v>
      </c>
      <c r="C103" s="348" t="s">
        <v>522</v>
      </c>
      <c r="D103" s="342"/>
      <c r="E103" s="343"/>
      <c r="F103" s="345"/>
      <c r="G103" s="345"/>
      <c r="H103" s="343"/>
      <c r="I103" s="343">
        <v>350</v>
      </c>
      <c r="J103" s="345"/>
      <c r="K103" s="345">
        <v>320</v>
      </c>
      <c r="L103" s="343"/>
      <c r="M103" s="343">
        <v>25</v>
      </c>
      <c r="N103" s="345"/>
      <c r="O103" s="345">
        <v>25</v>
      </c>
      <c r="P103" s="343"/>
      <c r="Q103" s="343">
        <v>45</v>
      </c>
      <c r="R103" s="345"/>
      <c r="S103" s="345">
        <v>400</v>
      </c>
      <c r="T103" s="343"/>
      <c r="U103" s="343">
        <v>375</v>
      </c>
      <c r="V103" s="345"/>
      <c r="W103" s="345">
        <v>100</v>
      </c>
      <c r="X103" s="343"/>
      <c r="Y103" s="343">
        <v>85</v>
      </c>
      <c r="Z103" s="345"/>
      <c r="AA103" s="345">
        <v>230</v>
      </c>
      <c r="AB103" s="343"/>
      <c r="AC103" s="343">
        <v>45</v>
      </c>
    </row>
    <row r="104" spans="1:29" ht="14.25" customHeight="1" x14ac:dyDescent="0.3">
      <c r="A104" s="338">
        <v>46081</v>
      </c>
      <c r="B104" s="347">
        <f t="shared" si="3"/>
        <v>0.23</v>
      </c>
      <c r="C104" s="348" t="s">
        <v>505</v>
      </c>
      <c r="D104" s="342"/>
      <c r="E104" s="343"/>
      <c r="F104" s="345"/>
      <c r="G104" s="345">
        <v>0.23</v>
      </c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/>
      <c r="S104" s="345"/>
      <c r="T104" s="343"/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3">
      <c r="A105" s="338">
        <v>46070</v>
      </c>
      <c r="B105" s="347">
        <f t="shared" si="3"/>
        <v>-1920</v>
      </c>
      <c r="C105" s="348" t="s">
        <v>523</v>
      </c>
      <c r="D105" s="342"/>
      <c r="E105" s="343"/>
      <c r="F105" s="345"/>
      <c r="G105" s="345"/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>
        <v>1920</v>
      </c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3">
      <c r="A106" s="338">
        <v>46069</v>
      </c>
      <c r="B106" s="347">
        <f t="shared" si="3"/>
        <v>-243.8</v>
      </c>
      <c r="C106" s="348" t="s">
        <v>523</v>
      </c>
      <c r="D106" s="342"/>
      <c r="E106" s="343"/>
      <c r="F106" s="345"/>
      <c r="G106" s="345"/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/>
      <c r="S106" s="345"/>
      <c r="T106" s="343">
        <v>243.8</v>
      </c>
      <c r="U106" s="343"/>
      <c r="V106" s="345"/>
      <c r="W106" s="345"/>
      <c r="X106" s="343"/>
      <c r="Y106" s="343"/>
      <c r="Z106" s="345"/>
      <c r="AA106" s="345"/>
      <c r="AB106" s="343"/>
      <c r="AC106" s="343"/>
    </row>
    <row r="107" spans="1:29" ht="14.25" customHeight="1" x14ac:dyDescent="0.3">
      <c r="A107" s="338">
        <v>46068</v>
      </c>
      <c r="B107" s="347">
        <f t="shared" si="3"/>
        <v>63.46</v>
      </c>
      <c r="C107" s="348" t="s">
        <v>509</v>
      </c>
      <c r="D107" s="342"/>
      <c r="E107" s="343"/>
      <c r="F107" s="345"/>
      <c r="G107" s="345">
        <v>63.46</v>
      </c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/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46067</v>
      </c>
      <c r="B108" s="347">
        <f t="shared" si="3"/>
        <v>-1007.99</v>
      </c>
      <c r="C108" s="348" t="s">
        <v>524</v>
      </c>
      <c r="D108" s="342">
        <v>1007.99</v>
      </c>
      <c r="E108" s="343"/>
      <c r="F108" s="345"/>
      <c r="G108" s="345"/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46063</v>
      </c>
      <c r="B109" s="347">
        <f t="shared" si="3"/>
        <v>-1276.4000000000001</v>
      </c>
      <c r="C109" s="348" t="s">
        <v>525</v>
      </c>
      <c r="D109" s="342"/>
      <c r="E109" s="343"/>
      <c r="F109" s="345"/>
      <c r="G109" s="345"/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/>
      <c r="S109" s="345"/>
      <c r="T109" s="343"/>
      <c r="U109" s="343"/>
      <c r="V109" s="345"/>
      <c r="W109" s="345"/>
      <c r="X109" s="343"/>
      <c r="Y109" s="343"/>
      <c r="Z109" s="345">
        <v>1276.4000000000001</v>
      </c>
      <c r="AA109" s="345"/>
      <c r="AB109" s="343"/>
      <c r="AC109" s="343"/>
    </row>
    <row r="110" spans="1:29" ht="14.25" customHeight="1" x14ac:dyDescent="0.3">
      <c r="A110" s="338">
        <v>46063</v>
      </c>
      <c r="B110" s="347">
        <f t="shared" si="3"/>
        <v>-955</v>
      </c>
      <c r="C110" s="348" t="s">
        <v>526</v>
      </c>
      <c r="D110" s="342"/>
      <c r="E110" s="343"/>
      <c r="F110" s="345"/>
      <c r="G110" s="345"/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>
        <v>955</v>
      </c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46063</v>
      </c>
      <c r="B111" s="347">
        <f t="shared" si="3"/>
        <v>59.19</v>
      </c>
      <c r="C111" s="348" t="s">
        <v>504</v>
      </c>
      <c r="D111" s="342"/>
      <c r="E111" s="343"/>
      <c r="F111" s="345"/>
      <c r="G111" s="345">
        <v>59.19</v>
      </c>
      <c r="H111" s="343"/>
      <c r="I111" s="343"/>
      <c r="J111" s="345"/>
      <c r="K111" s="345"/>
      <c r="L111" s="343"/>
      <c r="M111" s="343"/>
      <c r="N111" s="345"/>
      <c r="O111" s="345"/>
      <c r="P111" s="343"/>
      <c r="Q111" s="343"/>
      <c r="R111" s="345"/>
      <c r="S111" s="345"/>
      <c r="T111" s="343"/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3">
      <c r="A112" s="338">
        <v>46061</v>
      </c>
      <c r="B112" s="347">
        <f t="shared" si="3"/>
        <v>-2203.44</v>
      </c>
      <c r="C112" s="348" t="s">
        <v>523</v>
      </c>
      <c r="D112" s="342"/>
      <c r="E112" s="343"/>
      <c r="F112" s="345"/>
      <c r="G112" s="345"/>
      <c r="H112" s="343"/>
      <c r="I112" s="343"/>
      <c r="J112" s="345"/>
      <c r="K112" s="345"/>
      <c r="L112" s="343"/>
      <c r="M112" s="343"/>
      <c r="N112" s="345"/>
      <c r="O112" s="345"/>
      <c r="P112" s="343"/>
      <c r="Q112" s="343"/>
      <c r="R112" s="345"/>
      <c r="S112" s="345"/>
      <c r="T112" s="343">
        <v>2203.44</v>
      </c>
      <c r="U112" s="343"/>
      <c r="V112" s="345"/>
      <c r="W112" s="345"/>
      <c r="X112" s="343"/>
      <c r="Y112" s="343"/>
      <c r="Z112" s="345"/>
      <c r="AA112" s="345"/>
      <c r="AB112" s="343"/>
      <c r="AC112" s="343"/>
    </row>
    <row r="113" spans="1:29" ht="14.25" customHeight="1" x14ac:dyDescent="0.3">
      <c r="A113" s="338">
        <v>46061</v>
      </c>
      <c r="B113" s="347">
        <f t="shared" si="3"/>
        <v>-831.92</v>
      </c>
      <c r="C113" s="348" t="s">
        <v>527</v>
      </c>
      <c r="D113" s="342"/>
      <c r="E113" s="343"/>
      <c r="F113" s="345"/>
      <c r="G113" s="345"/>
      <c r="H113" s="343"/>
      <c r="I113" s="343"/>
      <c r="J113" s="345"/>
      <c r="K113" s="345"/>
      <c r="L113" s="343"/>
      <c r="M113" s="343"/>
      <c r="N113" s="345"/>
      <c r="O113" s="345"/>
      <c r="P113" s="343"/>
      <c r="Q113" s="343"/>
      <c r="R113" s="345">
        <v>831.92</v>
      </c>
      <c r="S113" s="345"/>
      <c r="T113" s="343"/>
      <c r="U113" s="343"/>
      <c r="V113" s="345"/>
      <c r="W113" s="345"/>
      <c r="X113" s="343"/>
      <c r="Y113" s="343"/>
      <c r="Z113" s="345"/>
      <c r="AA113" s="345"/>
      <c r="AB113" s="343"/>
      <c r="AC113" s="343"/>
    </row>
    <row r="114" spans="1:29" ht="14.25" customHeight="1" x14ac:dyDescent="0.3">
      <c r="A114" s="338">
        <v>46055</v>
      </c>
      <c r="B114" s="347">
        <f t="shared" si="3"/>
        <v>-900</v>
      </c>
      <c r="C114" s="348" t="s">
        <v>512</v>
      </c>
      <c r="D114" s="342"/>
      <c r="E114" s="343"/>
      <c r="F114" s="345"/>
      <c r="G114" s="345"/>
      <c r="H114" s="343"/>
      <c r="I114" s="343"/>
      <c r="J114" s="345"/>
      <c r="K114" s="345"/>
      <c r="L114" s="343"/>
      <c r="M114" s="343"/>
      <c r="N114" s="345"/>
      <c r="O114" s="345"/>
      <c r="P114" s="343"/>
      <c r="Q114" s="343"/>
      <c r="R114" s="345"/>
      <c r="S114" s="345"/>
      <c r="T114" s="343">
        <v>900</v>
      </c>
      <c r="U114" s="343"/>
      <c r="V114" s="345"/>
      <c r="W114" s="345"/>
      <c r="X114" s="343"/>
      <c r="Y114" s="343"/>
      <c r="Z114" s="345"/>
      <c r="AA114" s="345"/>
      <c r="AB114" s="343"/>
      <c r="AC114" s="343"/>
    </row>
    <row r="115" spans="1:29" ht="14.25" customHeight="1" x14ac:dyDescent="0.3">
      <c r="A115" s="338">
        <v>46053</v>
      </c>
      <c r="B115" s="347">
        <f t="shared" si="3"/>
        <v>3194.64</v>
      </c>
      <c r="C115" s="348" t="s">
        <v>459</v>
      </c>
      <c r="D115" s="342"/>
      <c r="E115" s="343">
        <v>3194.64</v>
      </c>
      <c r="F115" s="345"/>
      <c r="G115" s="345"/>
      <c r="H115" s="343"/>
      <c r="I115" s="343"/>
      <c r="J115" s="345"/>
      <c r="K115" s="345"/>
      <c r="L115" s="343"/>
      <c r="M115" s="343"/>
      <c r="N115" s="345"/>
      <c r="O115" s="345"/>
      <c r="P115" s="343"/>
      <c r="Q115" s="343"/>
      <c r="R115" s="345"/>
      <c r="S115" s="345"/>
      <c r="T115" s="343"/>
      <c r="U115" s="343"/>
      <c r="V115" s="345"/>
      <c r="W115" s="345"/>
      <c r="X115" s="343"/>
      <c r="Y115" s="343"/>
      <c r="Z115" s="345"/>
      <c r="AA115" s="345"/>
      <c r="AB115" s="343"/>
      <c r="AC115" s="343"/>
    </row>
    <row r="116" spans="1:29" ht="14.25" customHeight="1" x14ac:dyDescent="0.3">
      <c r="A116" s="338">
        <v>46053</v>
      </c>
      <c r="B116" s="347">
        <f t="shared" si="3"/>
        <v>2000</v>
      </c>
      <c r="C116" s="348" t="s">
        <v>528</v>
      </c>
      <c r="D116" s="342"/>
      <c r="E116" s="343"/>
      <c r="F116" s="345"/>
      <c r="G116" s="345"/>
      <c r="H116" s="343"/>
      <c r="I116" s="343">
        <v>350</v>
      </c>
      <c r="J116" s="345"/>
      <c r="K116" s="345">
        <v>320</v>
      </c>
      <c r="L116" s="343"/>
      <c r="M116" s="343">
        <v>25</v>
      </c>
      <c r="N116" s="345"/>
      <c r="O116" s="345">
        <v>25</v>
      </c>
      <c r="P116" s="343"/>
      <c r="Q116" s="343">
        <v>45</v>
      </c>
      <c r="R116" s="345"/>
      <c r="S116" s="345">
        <v>400</v>
      </c>
      <c r="T116" s="343"/>
      <c r="U116" s="343">
        <v>375</v>
      </c>
      <c r="V116" s="345"/>
      <c r="W116" s="345">
        <v>100</v>
      </c>
      <c r="X116" s="343"/>
      <c r="Y116" s="343">
        <v>85</v>
      </c>
      <c r="Z116" s="345"/>
      <c r="AA116" s="345">
        <v>230</v>
      </c>
      <c r="AB116" s="343"/>
      <c r="AC116" s="343">
        <v>45</v>
      </c>
    </row>
    <row r="117" spans="1:29" ht="14.25" customHeight="1" x14ac:dyDescent="0.3">
      <c r="A117" s="338">
        <v>46053</v>
      </c>
      <c r="B117" s="347">
        <f t="shared" si="3"/>
        <v>0.38</v>
      </c>
      <c r="C117" s="348" t="s">
        <v>505</v>
      </c>
      <c r="D117" s="342"/>
      <c r="E117" s="343"/>
      <c r="F117" s="345"/>
      <c r="G117" s="345">
        <v>0.38</v>
      </c>
      <c r="H117" s="343"/>
      <c r="I117" s="343"/>
      <c r="J117" s="345"/>
      <c r="K117" s="345"/>
      <c r="L117" s="343"/>
      <c r="M117" s="343"/>
      <c r="N117" s="345"/>
      <c r="O117" s="345"/>
      <c r="P117" s="343"/>
      <c r="Q117" s="343"/>
      <c r="R117" s="345"/>
      <c r="S117" s="345"/>
      <c r="T117" s="343"/>
      <c r="U117" s="343"/>
      <c r="V117" s="345"/>
      <c r="W117" s="345"/>
      <c r="X117" s="343"/>
      <c r="Y117" s="343"/>
      <c r="Z117" s="345"/>
      <c r="AA117" s="345"/>
      <c r="AB117" s="343"/>
      <c r="AC117" s="343"/>
    </row>
    <row r="118" spans="1:29" ht="14.25" customHeight="1" x14ac:dyDescent="0.3">
      <c r="A118" s="338">
        <v>46053</v>
      </c>
      <c r="B118" s="347">
        <f t="shared" si="3"/>
        <v>54.55</v>
      </c>
      <c r="C118" s="348" t="s">
        <v>509</v>
      </c>
      <c r="D118" s="342"/>
      <c r="E118" s="343"/>
      <c r="F118" s="345"/>
      <c r="G118" s="345">
        <v>54.55</v>
      </c>
      <c r="H118" s="343"/>
      <c r="I118" s="343"/>
      <c r="J118" s="345"/>
      <c r="K118" s="345"/>
      <c r="L118" s="343"/>
      <c r="M118" s="343"/>
      <c r="N118" s="345"/>
      <c r="O118" s="345"/>
      <c r="P118" s="343"/>
      <c r="Q118" s="343"/>
      <c r="R118" s="345"/>
      <c r="S118" s="345"/>
      <c r="T118" s="343"/>
      <c r="U118" s="343"/>
      <c r="V118" s="345"/>
      <c r="W118" s="345"/>
      <c r="X118" s="343"/>
      <c r="Y118" s="343"/>
      <c r="Z118" s="345"/>
      <c r="AA118" s="345"/>
      <c r="AB118" s="343"/>
      <c r="AC118" s="343"/>
    </row>
    <row r="119" spans="1:29" ht="14.25" customHeight="1" x14ac:dyDescent="0.3">
      <c r="A119" s="338">
        <v>46048</v>
      </c>
      <c r="B119" s="347">
        <f t="shared" si="3"/>
        <v>-583</v>
      </c>
      <c r="C119" s="348" t="s">
        <v>529</v>
      </c>
      <c r="D119" s="342">
        <v>583</v>
      </c>
      <c r="E119" s="343"/>
      <c r="F119" s="345"/>
      <c r="G119" s="345"/>
      <c r="H119" s="343"/>
      <c r="I119" s="343"/>
      <c r="J119" s="345"/>
      <c r="K119" s="345"/>
      <c r="L119" s="343"/>
      <c r="M119" s="343"/>
      <c r="N119" s="345"/>
      <c r="O119" s="345"/>
      <c r="P119" s="343"/>
      <c r="Q119" s="343"/>
      <c r="R119" s="345"/>
      <c r="S119" s="345"/>
      <c r="T119" s="343"/>
      <c r="U119" s="343"/>
      <c r="V119" s="345"/>
      <c r="W119" s="345"/>
      <c r="X119" s="343"/>
      <c r="Y119" s="343"/>
      <c r="Z119" s="345"/>
      <c r="AA119" s="345"/>
      <c r="AB119" s="343"/>
      <c r="AC119" s="343"/>
    </row>
    <row r="120" spans="1:29" ht="14.25" customHeight="1" x14ac:dyDescent="0.3">
      <c r="A120" s="338">
        <v>46044</v>
      </c>
      <c r="B120" s="347">
        <f t="shared" si="3"/>
        <v>-126.24</v>
      </c>
      <c r="C120" s="348" t="s">
        <v>315</v>
      </c>
      <c r="D120" s="342"/>
      <c r="E120" s="343"/>
      <c r="F120" s="345"/>
      <c r="G120" s="345"/>
      <c r="H120" s="343"/>
      <c r="I120" s="343"/>
      <c r="J120" s="345"/>
      <c r="K120" s="345"/>
      <c r="L120" s="343">
        <v>63.12</v>
      </c>
      <c r="M120" s="343"/>
      <c r="N120" s="345">
        <v>63.12</v>
      </c>
      <c r="O120" s="345"/>
      <c r="P120" s="343"/>
      <c r="Q120" s="343"/>
      <c r="R120" s="345"/>
      <c r="S120" s="345"/>
      <c r="T120" s="343"/>
      <c r="U120" s="343"/>
      <c r="V120" s="345"/>
      <c r="W120" s="345"/>
      <c r="X120" s="343"/>
      <c r="Y120" s="343"/>
      <c r="Z120" s="345"/>
      <c r="AA120" s="345"/>
      <c r="AB120" s="343"/>
      <c r="AC120" s="343"/>
    </row>
    <row r="121" spans="1:29" ht="14.25" customHeight="1" x14ac:dyDescent="0.3">
      <c r="A121" s="338">
        <v>46043</v>
      </c>
      <c r="B121" s="347">
        <f t="shared" si="3"/>
        <v>-100</v>
      </c>
      <c r="C121" s="348" t="s">
        <v>530</v>
      </c>
      <c r="D121" s="342"/>
      <c r="E121" s="343"/>
      <c r="F121" s="345"/>
      <c r="G121" s="345"/>
      <c r="H121" s="343">
        <v>100</v>
      </c>
      <c r="I121" s="343"/>
      <c r="J121" s="345"/>
      <c r="K121" s="345"/>
      <c r="L121" s="343"/>
      <c r="M121" s="343"/>
      <c r="N121" s="345"/>
      <c r="O121" s="345"/>
      <c r="P121" s="343"/>
      <c r="Q121" s="343"/>
      <c r="R121" s="345"/>
      <c r="S121" s="345"/>
      <c r="T121" s="343"/>
      <c r="U121" s="343"/>
      <c r="V121" s="345"/>
      <c r="W121" s="345"/>
      <c r="X121" s="343"/>
      <c r="Y121" s="343"/>
      <c r="Z121" s="345"/>
      <c r="AA121" s="345"/>
      <c r="AB121" s="343"/>
      <c r="AC121" s="343"/>
    </row>
    <row r="122" spans="1:29" ht="14.25" customHeight="1" x14ac:dyDescent="0.3">
      <c r="A122" s="338">
        <v>46043</v>
      </c>
      <c r="B122" s="347">
        <f t="shared" si="3"/>
        <v>-2724</v>
      </c>
      <c r="C122" s="348" t="s">
        <v>531</v>
      </c>
      <c r="D122" s="342"/>
      <c r="E122" s="343"/>
      <c r="F122" s="345"/>
      <c r="G122" s="345"/>
      <c r="H122" s="343"/>
      <c r="I122" s="343"/>
      <c r="J122" s="345"/>
      <c r="K122" s="345"/>
      <c r="L122" s="343"/>
      <c r="M122" s="343"/>
      <c r="N122" s="345"/>
      <c r="O122" s="345"/>
      <c r="P122" s="343"/>
      <c r="Q122" s="343"/>
      <c r="R122" s="345">
        <v>2724</v>
      </c>
      <c r="S122" s="345"/>
      <c r="T122" s="343"/>
      <c r="U122" s="343"/>
      <c r="V122" s="345"/>
      <c r="W122" s="345"/>
      <c r="X122" s="343"/>
      <c r="Y122" s="343"/>
      <c r="Z122" s="345"/>
      <c r="AA122" s="345"/>
      <c r="AB122" s="343"/>
      <c r="AC122" s="343"/>
    </row>
    <row r="123" spans="1:29" ht="14.25" customHeight="1" x14ac:dyDescent="0.3">
      <c r="A123" s="338">
        <v>46038</v>
      </c>
      <c r="B123" s="347">
        <f t="shared" si="3"/>
        <v>55.69</v>
      </c>
      <c r="C123" s="348" t="s">
        <v>509</v>
      </c>
      <c r="D123" s="342"/>
      <c r="E123" s="343"/>
      <c r="F123" s="345"/>
      <c r="G123" s="345">
        <v>55.69</v>
      </c>
      <c r="H123" s="343"/>
      <c r="I123" s="343"/>
      <c r="J123" s="345"/>
      <c r="K123" s="345"/>
      <c r="L123" s="343"/>
      <c r="M123" s="343"/>
      <c r="N123" s="345"/>
      <c r="O123" s="345"/>
      <c r="P123" s="343"/>
      <c r="Q123" s="343"/>
      <c r="R123" s="345"/>
      <c r="S123" s="345"/>
      <c r="T123" s="343"/>
      <c r="U123" s="343"/>
      <c r="V123" s="345"/>
      <c r="W123" s="345"/>
      <c r="X123" s="343"/>
      <c r="Y123" s="343"/>
      <c r="Z123" s="345"/>
      <c r="AA123" s="345"/>
      <c r="AB123" s="343"/>
      <c r="AC123" s="343"/>
    </row>
    <row r="124" spans="1:29" ht="14.25" customHeight="1" x14ac:dyDescent="0.3">
      <c r="A124" s="338">
        <v>46030</v>
      </c>
      <c r="B124" s="347">
        <f t="shared" si="3"/>
        <v>1049.3699999999999</v>
      </c>
      <c r="C124" s="340" t="s">
        <v>532</v>
      </c>
      <c r="D124" s="342"/>
      <c r="E124" s="343">
        <v>1049.3699999999999</v>
      </c>
      <c r="F124" s="345"/>
      <c r="G124" s="345"/>
      <c r="H124" s="343"/>
      <c r="I124" s="343"/>
      <c r="J124" s="345"/>
      <c r="K124" s="345"/>
      <c r="L124" s="343"/>
      <c r="M124" s="343"/>
      <c r="N124" s="345"/>
      <c r="O124" s="345"/>
      <c r="P124" s="343"/>
      <c r="Q124" s="343"/>
      <c r="R124" s="345"/>
      <c r="S124" s="345"/>
      <c r="T124" s="343"/>
      <c r="U124" s="343"/>
      <c r="V124" s="345"/>
      <c r="W124" s="345"/>
      <c r="X124" s="343"/>
      <c r="Y124" s="343"/>
      <c r="Z124" s="345"/>
      <c r="AA124" s="345"/>
      <c r="AB124" s="343"/>
      <c r="AC124" s="343"/>
    </row>
    <row r="125" spans="1:29" ht="14.25" customHeight="1" x14ac:dyDescent="0.3">
      <c r="A125" s="338">
        <v>46027</v>
      </c>
      <c r="B125" s="347">
        <f t="shared" si="3"/>
        <v>-113.94</v>
      </c>
      <c r="C125" s="348" t="s">
        <v>533</v>
      </c>
      <c r="D125" s="342"/>
      <c r="E125" s="343"/>
      <c r="F125" s="345"/>
      <c r="G125" s="345"/>
      <c r="H125" s="343">
        <v>113.94</v>
      </c>
      <c r="I125" s="343"/>
      <c r="J125" s="345"/>
      <c r="K125" s="345"/>
      <c r="L125" s="343"/>
      <c r="M125" s="343"/>
      <c r="N125" s="345"/>
      <c r="O125" s="345"/>
      <c r="P125" s="343"/>
      <c r="Q125" s="343"/>
      <c r="R125" s="345"/>
      <c r="S125" s="345"/>
      <c r="T125" s="343"/>
      <c r="U125" s="343"/>
      <c r="V125" s="345"/>
      <c r="W125" s="345"/>
      <c r="X125" s="343"/>
      <c r="Y125" s="343"/>
      <c r="Z125" s="345"/>
      <c r="AA125" s="345"/>
      <c r="AB125" s="343"/>
      <c r="AC125" s="343"/>
    </row>
    <row r="126" spans="1:29" ht="14.25" customHeight="1" x14ac:dyDescent="0.3">
      <c r="A126" s="338">
        <v>46027</v>
      </c>
      <c r="B126" s="347">
        <f t="shared" si="3"/>
        <v>-622.1</v>
      </c>
      <c r="C126" s="348" t="s">
        <v>523</v>
      </c>
      <c r="D126" s="342"/>
      <c r="E126" s="343"/>
      <c r="F126" s="345"/>
      <c r="G126" s="345"/>
      <c r="H126" s="343"/>
      <c r="I126" s="343"/>
      <c r="J126" s="345"/>
      <c r="K126" s="345"/>
      <c r="L126" s="343"/>
      <c r="M126" s="343"/>
      <c r="N126" s="345"/>
      <c r="O126" s="345"/>
      <c r="P126" s="343"/>
      <c r="Q126" s="343"/>
      <c r="R126" s="345"/>
      <c r="S126" s="345"/>
      <c r="T126" s="343">
        <v>622.1</v>
      </c>
      <c r="U126" s="343"/>
      <c r="V126" s="345"/>
      <c r="W126" s="345"/>
      <c r="X126" s="343"/>
      <c r="Y126" s="343"/>
      <c r="Z126" s="345"/>
      <c r="AA126" s="345"/>
      <c r="AB126" s="343"/>
      <c r="AC126" s="343"/>
    </row>
    <row r="127" spans="1:29" ht="14.25" customHeight="1" x14ac:dyDescent="0.3">
      <c r="A127" s="338">
        <v>44562</v>
      </c>
      <c r="B127" s="347">
        <f t="shared" si="3"/>
        <v>12240.49</v>
      </c>
      <c r="C127" s="348" t="s">
        <v>534</v>
      </c>
      <c r="D127" s="342"/>
      <c r="E127" s="343">
        <v>1710.49</v>
      </c>
      <c r="F127" s="345"/>
      <c r="G127" s="345">
        <v>500</v>
      </c>
      <c r="H127" s="343"/>
      <c r="I127" s="343">
        <v>2000</v>
      </c>
      <c r="J127" s="345"/>
      <c r="K127" s="345">
        <v>1000</v>
      </c>
      <c r="L127" s="343"/>
      <c r="M127" s="343">
        <v>65</v>
      </c>
      <c r="N127" s="345"/>
      <c r="O127" s="345">
        <v>65</v>
      </c>
      <c r="P127" s="343"/>
      <c r="Q127" s="343">
        <v>100</v>
      </c>
      <c r="R127" s="345"/>
      <c r="S127" s="345">
        <v>2000</v>
      </c>
      <c r="T127" s="343"/>
      <c r="U127" s="343">
        <v>2500</v>
      </c>
      <c r="V127" s="345"/>
      <c r="W127" s="345">
        <v>500</v>
      </c>
      <c r="X127" s="343"/>
      <c r="Y127" s="343">
        <v>200</v>
      </c>
      <c r="Z127" s="345"/>
      <c r="AA127" s="345">
        <v>1500</v>
      </c>
      <c r="AB127" s="343"/>
      <c r="AC127" s="343">
        <v>100</v>
      </c>
    </row>
    <row r="128" spans="1:29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  <row r="1060" ht="14.25" customHeight="1" x14ac:dyDescent="0.3"/>
    <row r="1061" ht="14.25" customHeight="1" x14ac:dyDescent="0.3"/>
    <row r="1062" ht="14.25" customHeight="1" x14ac:dyDescent="0.3"/>
    <row r="1063" ht="14.25" customHeight="1" x14ac:dyDescent="0.3"/>
    <row r="1064" ht="14.25" customHeight="1" x14ac:dyDescent="0.3"/>
    <row r="1065" ht="14.25" customHeight="1" x14ac:dyDescent="0.3"/>
    <row r="1066" ht="14.25" customHeight="1" x14ac:dyDescent="0.3"/>
    <row r="1067" ht="14.25" customHeight="1" x14ac:dyDescent="0.3"/>
    <row r="1068" ht="14.25" customHeight="1" x14ac:dyDescent="0.3"/>
    <row r="1069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5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44.916666666666664</v>
      </c>
      <c r="F6" s="384">
        <f ca="1">'Isaac 401k'!D4</f>
        <v>67663</v>
      </c>
      <c r="G6" s="385">
        <f ca="1">(F6-B9)/365.25</f>
        <v>103.37303216974675</v>
      </c>
      <c r="H6" s="23"/>
      <c r="I6" s="23"/>
      <c r="J6" s="566" t="s">
        <v>576</v>
      </c>
      <c r="K6" s="553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48.166666666666664</v>
      </c>
      <c r="F7" s="392">
        <f ca="1">'Lorri 401b'!D4</f>
        <v>68850</v>
      </c>
      <c r="G7" s="393">
        <f ca="1">(F7-C9)/365.25</f>
        <v>102.01232032854209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3243425.7488186643</v>
      </c>
      <c r="R11" s="25">
        <f t="array" aca="1" ref="R11" ca="1">INDEX('Lorri 401b'!L:L,MATCH('Retirement Calculator'!A11,'Lorri 401b'!N:N,0),0)</f>
        <v>3529614.3806661791</v>
      </c>
      <c r="S11" s="25">
        <f t="shared" ref="S11:S265" ca="1" si="7">SUM(Q11:R11)</f>
        <v>6773040.1294848435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3223554.5606391584</v>
      </c>
      <c r="R12" s="25">
        <f t="array" aca="1" ref="R12" ca="1">INDEX('Lorri 401b'!L:L,MATCH('Retirement Calculator'!A12,'Lorri 401b'!N:N,0),0)</f>
        <v>3544321.1072522881</v>
      </c>
      <c r="S12" s="25">
        <f t="shared" ca="1" si="7"/>
        <v>6767875.6678914465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3203600.5758422376</v>
      </c>
      <c r="R13" s="25">
        <f t="array" aca="1" ref="R13" ca="1">INDEX('Lorri 401b'!L:L,MATCH('Retirement Calculator'!A13,'Lorri 401b'!N:N,0),0)</f>
        <v>3559089.1118658395</v>
      </c>
      <c r="S13" s="25">
        <f t="shared" ca="1" si="7"/>
        <v>6762689.687708077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3183563.4494419964</v>
      </c>
      <c r="R14" s="25">
        <f t="array" aca="1" ref="R14" ca="1">INDEX('Lorri 401b'!L:L,MATCH('Retirement Calculator'!A14,'Lorri 401b'!N:N,0),0)</f>
        <v>3573918.6498319469</v>
      </c>
      <c r="S14" s="25">
        <f t="shared" ca="1" si="7"/>
        <v>6757482.0992739433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3163442.8350150874</v>
      </c>
      <c r="R15" s="25">
        <f t="array" aca="1" ref="R15" ca="1">INDEX('Lorri 401b'!L:L,MATCH('Retirement Calculator'!A15,'Lorri 401b'!N:N,0),0)</f>
        <v>3588809.9775395798</v>
      </c>
      <c r="S15" s="25">
        <f t="shared" ca="1" si="7"/>
        <v>6752252.8125546668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3143238.3846947332</v>
      </c>
      <c r="R16" s="25">
        <f t="array" aca="1" ref="R16" ca="1">INDEX('Lorri 401b'!L:L,MATCH('Retirement Calculator'!A16,'Lorri 401b'!N:N,0),0)</f>
        <v>3603763.352445995</v>
      </c>
      <c r="S16" s="25">
        <f t="shared" ca="1" si="7"/>
        <v>6747001.7371407282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3122949.7491647108</v>
      </c>
      <c r="R17" s="25">
        <f t="array" aca="1" ref="R17" ca="1">INDEX('Lorri 401b'!L:L,MATCH('Retirement Calculator'!A17,'Lorri 401b'!N:N,0),0)</f>
        <v>3618779.0330811865</v>
      </c>
      <c r="S17" s="25">
        <f t="shared" ca="1" si="7"/>
        <v>6741728.7822458968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3102576.5776533131</v>
      </c>
      <c r="R18" s="25">
        <f t="array" aca="1" ref="R18" ca="1">INDEX('Lorri 401b'!L:L,MATCH('Retirement Calculator'!A18,'Lorri 401b'!N:N,0),0)</f>
        <v>3633857.2790523581</v>
      </c>
      <c r="S18" s="25">
        <f t="shared" ca="1" si="7"/>
        <v>6736433.8567056712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3082118.5179272848</v>
      </c>
      <c r="R19" s="25">
        <f t="array" aca="1" ref="R19" ca="1">INDEX('Lorri 401b'!L:L,MATCH('Retirement Calculator'!A19,'Lorri 401b'!N:N,0),0)</f>
        <v>3648998.3510484095</v>
      </c>
      <c r="S19" s="25">
        <f t="shared" ca="1" si="7"/>
        <v>6731116.8689756943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3061575.2162857312</v>
      </c>
      <c r="R20" s="25">
        <f t="array" aca="1" ref="R20" ca="1">INDEX('Lorri 401b'!L:L,MATCH('Retirement Calculator'!A20,'Lorri 401b'!N:N,0),0)</f>
        <v>3664202.5108444444</v>
      </c>
      <c r="S20" s="25">
        <f t="shared" ca="1" si="7"/>
        <v>6725777.7271301756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3040946.3175540045</v>
      </c>
      <c r="R21" s="25">
        <f t="array" aca="1" ref="R21" ca="1">INDEX('Lorri 401b'!L:L,MATCH('Retirement Calculator'!A21,'Lorri 401b'!N:N,0),0)</f>
        <v>3679470.0213062963</v>
      </c>
      <c r="S21" s="25">
        <f t="shared" ca="1" si="7"/>
        <v>6720416.3388603013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3020231.4650775623</v>
      </c>
      <c r="R22" s="25">
        <f t="array" aca="1" ref="R22" ca="1">INDEX('Lorri 401b'!L:L,MATCH('Retirement Calculator'!A22,'Lorri 401b'!N:N,0),0)</f>
        <v>3694801.1463950728</v>
      </c>
      <c r="S22" s="25">
        <f t="shared" ca="1" si="7"/>
        <v>6715032.6114726346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2999430.3007158018</v>
      </c>
      <c r="R23" s="25">
        <f t="array" aca="1" ref="R23" ca="1">INDEX('Lorri 401b'!L:L,MATCH('Retirement Calculator'!A23,'Lorri 401b'!N:N,0),0)</f>
        <v>3710196.1511717187</v>
      </c>
      <c r="S23" s="25">
        <f t="shared" ca="1" si="7"/>
        <v>6709626.45188752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2978542.4648358673</v>
      </c>
      <c r="R24" s="25">
        <f t="array" aca="1" ref="R24" ca="1">INDEX('Lorri 401b'!L:L,MATCH('Retirement Calculator'!A24,'Lorri 401b'!N:N,0),0)</f>
        <v>3725655.301801601</v>
      </c>
      <c r="S24" s="25">
        <f t="shared" ca="1" si="7"/>
        <v>6704197.7666374687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2957567.596306433</v>
      </c>
      <c r="R25" s="25">
        <f t="array" aca="1" ref="R25" ca="1">INDEX('Lorri 401b'!L:L,MATCH('Retirement Calculator'!A25,'Lorri 401b'!N:N,0),0)</f>
        <v>3741178.8655591076</v>
      </c>
      <c r="S25" s="25">
        <f t="shared" ca="1" si="7"/>
        <v>6698746.4618655406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2936505.3324914593</v>
      </c>
      <c r="R26" s="25">
        <f t="array" aca="1" ref="R26" ca="1">INDEX('Lorri 401b'!L:L,MATCH('Retirement Calculator'!A26,'Lorri 401b'!N:N,0),0)</f>
        <v>3756767.1108322707</v>
      </c>
      <c r="S26" s="25">
        <f t="shared" ca="1" si="7"/>
        <v>6693272.4433237296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2915355.3092439231</v>
      </c>
      <c r="R27" s="25">
        <f t="array" aca="1" ref="R27" ca="1">INDEX('Lorri 401b'!L:L,MATCH('Retirement Calculator'!A27,'Lorri 401b'!N:N,0),0)</f>
        <v>3772420.307127405</v>
      </c>
      <c r="S27" s="25">
        <f t="shared" ca="1" si="7"/>
        <v>6687775.616371328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2894117.1608995222</v>
      </c>
      <c r="R28" s="25">
        <f t="array" aca="1" ref="R28" ca="1">INDEX('Lorri 401b'!L:L,MATCH('Retirement Calculator'!A28,'Lorri 401b'!N:N,0),0)</f>
        <v>3788138.7250737692</v>
      </c>
      <c r="S28" s="25">
        <f t="shared" ca="1" si="7"/>
        <v>6682255.8859732915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2872790.5202703532</v>
      </c>
      <c r="R29" s="25">
        <f t="array" aca="1" ref="R29" ca="1">INDEX('Lorri 401b'!L:L,MATCH('Retirement Calculator'!A29,'Lorri 401b'!N:N,0),0)</f>
        <v>3803922.6364282435</v>
      </c>
      <c r="S29" s="25">
        <f t="shared" ca="1" si="7"/>
        <v>6676713.1566985967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2851375.0186385624</v>
      </c>
      <c r="R30" s="25">
        <f t="array" aca="1" ref="R30" ca="1">INDEX('Lorri 401b'!L:L,MATCH('Retirement Calculator'!A30,'Lorri 401b'!N:N,0),0)</f>
        <v>3819772.3140800279</v>
      </c>
      <c r="S30" s="25">
        <f t="shared" ca="1" si="7"/>
        <v>6671147.3327185903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2829870.2857499728</v>
      </c>
      <c r="R31" s="25">
        <f t="array" aca="1" ref="R31" ca="1">INDEX('Lorri 401b'!L:L,MATCH('Retirement Calculator'!A31,'Lorri 401b'!N:N,0),0)</f>
        <v>3835688.0320553612</v>
      </c>
      <c r="S31" s="25">
        <f t="shared" ca="1" si="7"/>
        <v>6665558.317805334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2808275.9498076807</v>
      </c>
      <c r="R32" s="25">
        <f t="array" aca="1" ref="R32" ca="1">INDEX('Lorri 401b'!L:L,MATCH('Retirement Calculator'!A32,'Lorri 401b'!N:N,0),0)</f>
        <v>3851670.0655222586</v>
      </c>
      <c r="S32" s="25">
        <f t="shared" ca="1" si="7"/>
        <v>6659946.0153299393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2786591.6374656288</v>
      </c>
      <c r="R33" s="25">
        <f t="array" aca="1" ref="R33" ca="1">INDEX('Lorri 401b'!L:L,MATCH('Retirement Calculator'!A33,'Lorri 401b'!N:N,0),0)</f>
        <v>3867718.6907952679</v>
      </c>
      <c r="S33" s="25">
        <f t="shared" ca="1" si="7"/>
        <v>6654310.3282608967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2764816.9738221518</v>
      </c>
      <c r="R34" s="25">
        <f t="array" aca="1" ref="R34" ca="1">INDEX('Lorri 401b'!L:L,MATCH('Retirement Calculator'!A34,'Lorri 401b'!N:N,0),0)</f>
        <v>3883834.185340248</v>
      </c>
      <c r="S34" s="25">
        <f t="shared" ca="1" si="7"/>
        <v>6648651.1591624003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2742951.5824134937</v>
      </c>
      <c r="R35" s="25">
        <f t="array" aca="1" ref="R35" ca="1">INDEX('Lorri 401b'!L:L,MATCH('Retirement Calculator'!A35,'Lorri 401b'!N:N,0),0)</f>
        <v>3900016.8277791659</v>
      </c>
      <c r="S35" s="25">
        <f t="shared" ca="1" si="7"/>
        <v>6642968.4101926591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2720995.0852072993</v>
      </c>
      <c r="R36" s="25">
        <f t="array" aca="1" ref="R36" ca="1">INDEX('Lorri 401b'!L:L,MATCH('Retirement Calculator'!A36,'Lorri 401b'!N:N,0),0)</f>
        <v>3916266.8978949124</v>
      </c>
      <c r="S36" s="25">
        <f t="shared" ca="1" si="7"/>
        <v>6637261.9831022117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2698947.1025960795</v>
      </c>
      <c r="R37" s="25">
        <f t="array" aca="1" ref="R37" ca="1">INDEX('Lorri 401b'!L:L,MATCH('Retirement Calculator'!A37,'Lorri 401b'!N:N,0),0)</f>
        <v>3932584.6766361413</v>
      </c>
      <c r="S37" s="25">
        <f t="shared" ca="1" si="7"/>
        <v>6631531.7792322207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2676807.2533906461</v>
      </c>
      <c r="R38" s="25">
        <f t="array" aca="1" ref="R38" ca="1">INDEX('Lorri 401b'!L:L,MATCH('Retirement Calculator'!A38,'Lorri 401b'!N:N,0),0)</f>
        <v>3948970.4461221253</v>
      </c>
      <c r="S38" s="25">
        <f t="shared" ca="1" si="7"/>
        <v>6625777.6995127713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2654575.1548135234</v>
      </c>
      <c r="R39" s="25">
        <f t="array" aca="1" ref="R39" ca="1">INDEX('Lorri 401b'!L:L,MATCH('Retirement Calculator'!A39,'Lorri 401b'!N:N,0),0)</f>
        <v>3965424.4896476343</v>
      </c>
      <c r="S39" s="25">
        <f t="shared" ca="1" si="7"/>
        <v>6619999.6444611577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2632250.4224923295</v>
      </c>
      <c r="R40" s="25">
        <f t="array" aca="1" ref="R40" ca="1">INDEX('Lorri 401b'!L:L,MATCH('Retirement Calculator'!A40,'Lorri 401b'!N:N,0),0)</f>
        <v>3981947.091687833</v>
      </c>
      <c r="S40" s="25">
        <f t="shared" ca="1" si="7"/>
        <v>6614197.5141801629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2609832.6704531303</v>
      </c>
      <c r="R41" s="25">
        <f t="array" aca="1" ref="R41" ca="1">INDEX('Lorri 401b'!L:L,MATCH('Retirement Calculator'!A41,'Lorri 401b'!N:N,0),0)</f>
        <v>3998538.537903199</v>
      </c>
      <c r="S41" s="25">
        <f t="shared" ca="1" si="7"/>
        <v>6608371.2083563292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2587321.511113768</v>
      </c>
      <c r="R42" s="25">
        <f t="array" aca="1" ref="R42" ca="1">INDEX('Lorri 401b'!L:L,MATCH('Retirement Calculator'!A42,'Lorri 401b'!N:N,0),0)</f>
        <v>4015199.1151444623</v>
      </c>
      <c r="S42" s="25">
        <f t="shared" ca="1" si="7"/>
        <v>6602520.6262582298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2564716.555277158</v>
      </c>
      <c r="R43" s="25">
        <f t="array" aca="1" ref="R43" ca="1">INDEX('Lorri 401b'!L:L,MATCH('Retirement Calculator'!A43,'Lorri 401b'!N:N,0),0)</f>
        <v>4031929.1114575644</v>
      </c>
      <c r="S43" s="25">
        <f t="shared" ca="1" si="7"/>
        <v>6596645.6667347224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2542017.4121245625</v>
      </c>
      <c r="R44" s="25">
        <f t="array" aca="1" ref="R44" ca="1">INDEX('Lorri 401b'!L:L,MATCH('Retirement Calculator'!A44,'Lorri 401b'!N:N,0),0)</f>
        <v>4048728.8160886378</v>
      </c>
      <c r="S44" s="25">
        <f t="shared" ca="1" si="7"/>
        <v>6590746.2282132003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2519223.6892088312</v>
      </c>
      <c r="R45" s="25">
        <f t="array" aca="1" ref="R45" ca="1">INDEX('Lorri 401b'!L:L,MATCH('Retirement Calculator'!A45,'Lorri 401b'!N:N,0),0)</f>
        <v>4065598.5194890071</v>
      </c>
      <c r="S45" s="25">
        <f t="shared" ca="1" si="7"/>
        <v>6584822.2086978387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2496334.9924476175</v>
      </c>
      <c r="R46" s="25">
        <f t="array" aca="1" ref="R46" ca="1">INDEX('Lorri 401b'!L:L,MATCH('Retirement Calculator'!A46,'Lorri 401b'!N:N,0),0)</f>
        <v>4082538.5133202113</v>
      </c>
      <c r="S46" s="25">
        <f t="shared" ca="1" si="7"/>
        <v>6578873.5057678288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2473350.9261165652</v>
      </c>
      <c r="R47" s="25">
        <f t="array" aca="1" ref="R47" ca="1">INDEX('Lorri 401b'!L:L,MATCH('Retirement Calculator'!A47,'Lorri 401b'!N:N,0),0)</f>
        <v>4099549.0904590455</v>
      </c>
      <c r="S47" s="25">
        <f t="shared" ca="1" si="7"/>
        <v>6572900.0165756103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2450271.0928424671</v>
      </c>
      <c r="R48" s="25">
        <f t="array" aca="1" ref="R48" ca="1">INDEX('Lorri 401b'!L:L,MATCH('Retirement Calculator'!A48,'Lorri 401b'!N:N,0),0)</f>
        <v>4116630.5450026249</v>
      </c>
      <c r="S48" s="25">
        <f t="shared" ca="1" si="7"/>
        <v>6566901.6378450915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2427095.0935963937</v>
      </c>
      <c r="R49" s="25">
        <f t="array" aca="1" ref="R49" ca="1">INDEX('Lorri 401b'!L:L,MATCH('Retirement Calculator'!A49,'Lorri 401b'!N:N,0),0)</f>
        <v>4133783.1722734692</v>
      </c>
      <c r="S49" s="25">
        <f t="shared" ca="1" si="7"/>
        <v>6560878.2658698633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2403822.5276867948</v>
      </c>
      <c r="R50" s="25">
        <f t="array" aca="1" ref="R50" ca="1">INDEX('Lorri 401b'!L:L,MATCH('Retirement Calculator'!A50,'Lorri 401b'!N:N,0),0)</f>
        <v>4151007.2688246085</v>
      </c>
      <c r="S50" s="25">
        <f t="shared" ca="1" si="7"/>
        <v>6554829.7965114033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2380452.9927525725</v>
      </c>
      <c r="R51" s="25">
        <f t="array" aca="1" ref="R51" ca="1">INDEX('Lorri 401b'!L:L,MATCH('Retirement Calculator'!A51,'Lorri 401b'!N:N,0),0)</f>
        <v>4168303.1324447109</v>
      </c>
      <c r="S51" s="25">
        <f t="shared" ca="1" si="7"/>
        <v>6548756.1251972839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2356986.0847561243</v>
      </c>
      <c r="R52" s="25">
        <f t="array" aca="1" ref="R52" ca="1">INDEX('Lorri 401b'!L:L,MATCH('Retirement Calculator'!A52,'Lorri 401b'!N:N,0),0)</f>
        <v>4185671.0621632305</v>
      </c>
      <c r="S52" s="25">
        <f t="shared" ca="1" si="7"/>
        <v>6542657.1469193548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2334200.6313096909</v>
      </c>
      <c r="R53" s="25">
        <f t="array" aca="1" ref="R53" ca="1">INDEX('Lorri 401b'!L:L,MATCH('Retirement Calculator'!A53,'Lorri 401b'!N:N,0),0)</f>
        <v>4203111.3582555773</v>
      </c>
      <c r="S53" s="25">
        <f t="shared" ca="1" si="7"/>
        <v>6537311.9895652682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2311320.2384738973</v>
      </c>
      <c r="R54" s="25">
        <f t="array" aca="1" ref="R54" ca="1">INDEX('Lorri 401b'!L:L,MATCH('Retirement Calculator'!A54,'Lorri 401b'!N:N,0),0)</f>
        <v>4220624.3222483089</v>
      </c>
      <c r="S54" s="25">
        <f t="shared" ca="1" si="7"/>
        <v>6531944.5607222058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2288344.5106679546</v>
      </c>
      <c r="R55" s="25">
        <f t="array" aca="1" ref="R55" ca="1">INDEX('Lorri 401b'!L:L,MATCH('Retirement Calculator'!A55,'Lorri 401b'!N:N,0),0)</f>
        <v>4238210.2569243433</v>
      </c>
      <c r="S55" s="25">
        <f t="shared" ca="1" si="7"/>
        <v>6526554.7675922979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2265273.0506628207</v>
      </c>
      <c r="R56" s="25">
        <f t="array" aca="1" ref="R56" ca="1">INDEX('Lorri 401b'!L:L,MATCH('Retirement Calculator'!A56,'Lorri 401b'!N:N,0),0)</f>
        <v>4255869.4663281944</v>
      </c>
      <c r="S56" s="25">
        <f t="shared" ca="1" si="7"/>
        <v>6521142.5169910155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2242105.459574332</v>
      </c>
      <c r="R57" s="25">
        <f t="array" aca="1" ref="R57" ca="1">INDEX('Lorri 401b'!L:L,MATCH('Retirement Calculator'!A57,'Lorri 401b'!N:N,0),0)</f>
        <v>4273602.2557712281</v>
      </c>
      <c r="S57" s="25">
        <f t="shared" ca="1" si="7"/>
        <v>6515707.7153455596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2218841.3368563079</v>
      </c>
      <c r="R58" s="25">
        <f t="array" aca="1" ref="R58" ca="1">INDEX('Lorri 401b'!L:L,MATCH('Retirement Calculator'!A58,'Lorri 401b'!N:N,0),0)</f>
        <v>4291408.9318369413</v>
      </c>
      <c r="S58" s="25">
        <f t="shared" ca="1" si="7"/>
        <v>6510250.2686932497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2195480.2802936253</v>
      </c>
      <c r="R59" s="25">
        <f t="array" aca="1" ref="R59" ca="1">INDEX('Lorri 401b'!L:L,MATCH('Retirement Calculator'!A59,'Lorri 401b'!N:N,0),0)</f>
        <v>4309289.8023862615</v>
      </c>
      <c r="S59" s="25">
        <f t="shared" ca="1" si="7"/>
        <v>6504770.0826798864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2172021.8859952651</v>
      </c>
      <c r="R60" s="25">
        <f t="array" aca="1" ref="R60" ca="1">INDEX('Lorri 401b'!L:L,MATCH('Retirement Calculator'!A60,'Lorri 401b'!N:N,0),0)</f>
        <v>4327245.1765628709</v>
      </c>
      <c r="S60" s="25">
        <f t="shared" ca="1" si="7"/>
        <v>6499267.0625581359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2148465.7483873283</v>
      </c>
      <c r="R61" s="25">
        <f t="array" aca="1" ref="R61" ca="1">INDEX('Lorri 401b'!L:L,MATCH('Retirement Calculator'!A61,'Lorri 401b'!N:N,0),0)</f>
        <v>4345275.3647985496</v>
      </c>
      <c r="S61" s="25">
        <f t="shared" ca="1" si="7"/>
        <v>6493741.1131858779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2124811.4602060253</v>
      </c>
      <c r="R62" s="25">
        <f t="array" aca="1" ref="R62" ca="1">INDEX('Lorri 401b'!L:L,MATCH('Retirement Calculator'!A62,'Lorri 401b'!N:N,0),0)</f>
        <v>4363380.6788185434</v>
      </c>
      <c r="S62" s="25">
        <f t="shared" ca="1" si="7"/>
        <v>6488192.1390245687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2101058.612490633</v>
      </c>
      <c r="R63" s="25">
        <f t="array" aca="1" ref="R63" ca="1">INDEX('Lorri 401b'!L:L,MATCH('Retirement Calculator'!A63,'Lorri 401b'!N:N,0),0)</f>
        <v>4381561.4316469543</v>
      </c>
      <c r="S63" s="25">
        <f t="shared" ca="1" si="7"/>
        <v>6482620.0441375878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2077206.7945764267</v>
      </c>
      <c r="R64" s="25">
        <f t="array" aca="1" ref="R64" ca="1">INDEX('Lorri 401b'!L:L,MATCH('Retirement Calculator'!A64,'Lorri 401b'!N:N,0),0)</f>
        <v>4399817.9376121499</v>
      </c>
      <c r="S64" s="25">
        <f t="shared" ca="1" si="7"/>
        <v>6477024.7321885768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2053255.5940875779</v>
      </c>
      <c r="R65" s="25">
        <f t="array" aca="1" ref="R65" ca="1">INDEX('Lorri 401b'!L:L,MATCH('Retirement Calculator'!A65,'Lorri 401b'!N:N,0),0)</f>
        <v>4418150.5123522002</v>
      </c>
      <c r="S65" s="25">
        <f t="shared" ca="1" si="7"/>
        <v>6471406.1064397786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2029204.5969300254</v>
      </c>
      <c r="R66" s="25">
        <f t="array" aca="1" ref="R66" ca="1">INDEX('Lorri 401b'!L:L,MATCH('Retirement Calculator'!A66,'Lorri 401b'!N:N,0),0)</f>
        <v>4436559.4728203341</v>
      </c>
      <c r="S66" s="25">
        <f t="shared" ca="1" si="7"/>
        <v>6465764.0697503593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2005053.3872843164</v>
      </c>
      <c r="R67" s="25">
        <f t="array" aca="1" ref="R67" ca="1">INDEX('Lorri 401b'!L:L,MATCH('Retirement Calculator'!A67,'Lorri 401b'!N:N,0),0)</f>
        <v>4455045.1372904191</v>
      </c>
      <c r="S67" s="25">
        <f t="shared" ca="1" si="7"/>
        <v>6460098.5245747352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1980801.5475984169</v>
      </c>
      <c r="R68" s="25">
        <f t="array" aca="1" ref="R68" ca="1">INDEX('Lorri 401b'!L:L,MATCH('Retirement Calculator'!A68,'Lorri 401b'!N:N,0),0)</f>
        <v>4473607.8253624626</v>
      </c>
      <c r="S68" s="25">
        <f t="shared" ca="1" si="7"/>
        <v>6454409.3729608795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1956448.6585804929</v>
      </c>
      <c r="R69" s="25">
        <f t="array" aca="1" ref="R69" ca="1">INDEX('Lorri 401b'!L:L,MATCH('Retirement Calculator'!A69,'Lorri 401b'!N:N,0),0)</f>
        <v>4492247.8579681395</v>
      </c>
      <c r="S69" s="25">
        <f t="shared" ca="1" si="7"/>
        <v>6448696.5165486326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1931994.2991916609</v>
      </c>
      <c r="R70" s="25">
        <f t="array" aca="1" ref="R70" ca="1">INDEX('Lorri 401b'!L:L,MATCH('Retirement Calculator'!A70,'Lorri 401b'!N:N,0),0)</f>
        <v>4510965.55737634</v>
      </c>
      <c r="S70" s="25">
        <f t="shared" ca="1" si="7"/>
        <v>6442959.8565680012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1907438.0466387088</v>
      </c>
      <c r="R71" s="25">
        <f t="array" aca="1" ref="R71" ca="1">INDEX('Lorri 401b'!L:L,MATCH('Retirement Calculator'!A71,'Lorri 401b'!N:N,0),0)</f>
        <v>4529761.2471987419</v>
      </c>
      <c r="S71" s="25">
        <f t="shared" ca="1" si="7"/>
        <v>6437199.2938374504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1882779.4763667861</v>
      </c>
      <c r="R72" s="25">
        <f t="array" aca="1" ref="R72" ca="1">INDEX('Lorri 401b'!L:L,MATCH('Retirement Calculator'!A72,'Lorri 401b'!N:N,0),0)</f>
        <v>4548635.2523954036</v>
      </c>
      <c r="S72" s="25">
        <f t="shared" ca="1" si="7"/>
        <v>6431414.7287621899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1858018.1620520637</v>
      </c>
      <c r="R73" s="25">
        <f t="array" aca="1" ref="R73" ca="1">INDEX('Lorri 401b'!L:L,MATCH('Retirement Calculator'!A73,'Lorri 401b'!N:N,0),0)</f>
        <v>4567587.8992803842</v>
      </c>
      <c r="S73" s="25">
        <f t="shared" ca="1" si="7"/>
        <v>6425606.0613324475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1833153.6755943634</v>
      </c>
      <c r="R74" s="25">
        <f t="array" aca="1" ref="R74" ca="1">INDEX('Lorri 401b'!L:L,MATCH('Retirement Calculator'!A74,'Lorri 401b'!N:N,0),0)</f>
        <v>4586619.5155273862</v>
      </c>
      <c r="S74" s="25">
        <f t="shared" ca="1" si="7"/>
        <v>6419773.1911217496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1808185.587109756</v>
      </c>
      <c r="R75" s="25">
        <f t="array" aca="1" ref="R75" ca="1">INDEX('Lorri 401b'!L:L,MATCH('Retirement Calculator'!A75,'Lorri 401b'!N:N,0),0)</f>
        <v>4605730.4301754171</v>
      </c>
      <c r="S75" s="25">
        <f t="shared" ca="1" si="7"/>
        <v>6413916.0172851728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1783113.4649231292</v>
      </c>
      <c r="R76" s="25">
        <f t="array" aca="1" ref="R76" ca="1">INDEX('Lorri 401b'!L:L,MATCH('Retirement Calculator'!A76,'Lorri 401b'!N:N,0),0)</f>
        <v>4624920.9736344814</v>
      </c>
      <c r="S76" s="25">
        <f t="shared" ca="1" si="7"/>
        <v>6408034.4385576108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1757936.8755607249</v>
      </c>
      <c r="R77" s="25">
        <f t="array" aca="1" ref="R77" ca="1">INDEX('Lorri 401b'!L:L,MATCH('Retirement Calculator'!A77,'Lorri 401b'!N:N,0),0)</f>
        <v>4644191.4776912918</v>
      </c>
      <c r="S77" s="25">
        <f t="shared" ca="1" si="7"/>
        <v>6402128.3532520169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1756152.0843402001</v>
      </c>
      <c r="R78" s="25">
        <f t="array" aca="1" ref="R78" ca="1">INDEX('Lorri 401b'!L:L,MATCH('Retirement Calculator'!A78,'Lorri 401b'!N:N,0),0)</f>
        <v>4640045.5749174487</v>
      </c>
      <c r="S78" s="25">
        <f t="shared" ca="1" si="7"/>
        <v>6396197.6592576485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1754359.8564895897</v>
      </c>
      <c r="R79" s="25">
        <f t="array" aca="1" ref="R79" ca="1">INDEX('Lorri 401b'!L:L,MATCH('Retirement Calculator'!A79,'Lorri 401b'!N:N,0),0)</f>
        <v>4635882.3975487147</v>
      </c>
      <c r="S79" s="25">
        <f t="shared" ca="1" si="7"/>
        <v>6390242.2540383041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1752560.1610229351</v>
      </c>
      <c r="R80" s="25">
        <f t="array" aca="1" ref="R80" ca="1">INDEX('Lorri 401b'!L:L,MATCH('Retirement Calculator'!A80,'Lorri 401b'!N:N,0),0)</f>
        <v>4631701.8736076113</v>
      </c>
      <c r="S80" s="25">
        <f t="shared" ca="1" si="7"/>
        <v>6384262.0346305463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1750752.9668251695</v>
      </c>
      <c r="R81" s="25">
        <f t="array" aca="1" ref="R81" ca="1">INDEX('Lorri 401b'!L:L,MATCH('Retirement Calculator'!A81,'Lorri 401b'!N:N,0),0)</f>
        <v>4627503.9308167528</v>
      </c>
      <c r="S81" s="25">
        <f t="shared" ca="1" si="7"/>
        <v>6378256.8976419223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1748938.2426515799</v>
      </c>
      <c r="R82" s="25">
        <f t="array" aca="1" ref="R82" ca="1">INDEX('Lorri 401b'!L:L,MATCH('Retirement Calculator'!A82,'Lorri 401b'!N:N,0),0)</f>
        <v>4623288.4965975992</v>
      </c>
      <c r="S82" s="25">
        <f t="shared" ca="1" si="7"/>
        <v>6372226.7392491791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1747115.957127267</v>
      </c>
      <c r="R83" s="25">
        <f t="array" aca="1" ref="R83" ca="1">INDEX('Lorri 401b'!L:L,MATCH('Retirement Calculator'!A83,'Lorri 401b'!N:N,0),0)</f>
        <v>4619055.4980691997</v>
      </c>
      <c r="S83" s="25">
        <f t="shared" ca="1" si="7"/>
        <v>6366171.4551964663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1745286.0787466029</v>
      </c>
      <c r="R84" s="25">
        <f t="array" aca="1" ref="R84" ca="1">INDEX('Lorri 401b'!L:L,MATCH('Retirement Calculator'!A84,'Lorri 401b'!N:N,0),0)</f>
        <v>4614804.8620469319</v>
      </c>
      <c r="S84" s="25">
        <f t="shared" ca="1" si="7"/>
        <v>6360090.9407935347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1743448.5758726858</v>
      </c>
      <c r="R85" s="25">
        <f t="array" aca="1" ref="R85" ca="1">INDEX('Lorri 401b'!L:L,MATCH('Retirement Calculator'!A85,'Lorri 401b'!N:N,0),0)</f>
        <v>4610536.5150412377</v>
      </c>
      <c r="S85" s="25">
        <f t="shared" ca="1" si="7"/>
        <v>6353985.0909139235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1741603.4167367942</v>
      </c>
      <c r="R86" s="25">
        <f t="array" aca="1" ref="R86" ca="1">INDEX('Lorri 401b'!L:L,MATCH('Retirement Calculator'!A86,'Lorri 401b'!N:N,0),0)</f>
        <v>4606250.3832563534</v>
      </c>
      <c r="S86" s="25">
        <f t="shared" ca="1" si="7"/>
        <v>6347853.7999931481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1739750.5694378363</v>
      </c>
      <c r="R87" s="25">
        <f t="array" aca="1" ref="R87" ca="1">INDEX('Lorri 401b'!L:L,MATCH('Retirement Calculator'!A87,'Lorri 401b'!N:N,0),0)</f>
        <v>4601946.3925890317</v>
      </c>
      <c r="S87" s="25">
        <f t="shared" ca="1" si="7"/>
        <v>6341696.962026868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1737890.0019417994</v>
      </c>
      <c r="R88" s="25">
        <f t="array" aca="1" ref="R88" ca="1">INDEX('Lorri 401b'!L:L,MATCH('Retirement Calculator'!A88,'Lorri 401b'!N:N,0),0)</f>
        <v>4597624.4686272629</v>
      </c>
      <c r="S88" s="25">
        <f t="shared" ca="1" si="7"/>
        <v>6335514.470569062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1736021.6820811958</v>
      </c>
      <c r="R89" s="25">
        <f t="array" aca="1" ref="R89" ca="1">INDEX('Lorri 401b'!L:L,MATCH('Retirement Calculator'!A89,'Lorri 401b'!N:N,0),0)</f>
        <v>4593284.5366489869</v>
      </c>
      <c r="S89" s="25">
        <f t="shared" ca="1" si="7"/>
        <v>6329306.2187301824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1734145.5775545062</v>
      </c>
      <c r="R90" s="25">
        <f t="array" aca="1" ref="R90" ca="1">INDEX('Lorri 401b'!L:L,MATCH('Retirement Calculator'!A90,'Lorri 401b'!N:N,0),0)</f>
        <v>4588926.5216208016</v>
      </c>
      <c r="S90" s="25">
        <f t="shared" ca="1" si="7"/>
        <v>6323072.0991753079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1732261.6559256222</v>
      </c>
      <c r="R91" s="25">
        <f t="array" aca="1" ref="R91" ca="1">INDEX('Lorri 401b'!L:L,MATCH('Retirement Calculator'!A91,'Lorri 401b'!N:N,0),0)</f>
        <v>4584550.3481966648</v>
      </c>
      <c r="S91" s="25">
        <f t="shared" ca="1" si="7"/>
        <v>6316812.004122287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1730369.8846232845</v>
      </c>
      <c r="R92" s="25">
        <f t="array" aca="1" ref="R92" ca="1">INDEX('Lorri 401b'!L:L,MATCH('Retirement Calculator'!A92,'Lorri 401b'!N:N,0),0)</f>
        <v>4580155.9407165945</v>
      </c>
      <c r="S92" s="25">
        <f t="shared" ca="1" si="7"/>
        <v>6310525.8253398789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1728470.2309405203</v>
      </c>
      <c r="R93" s="25">
        <f t="array" aca="1" ref="R93" ca="1">INDEX('Lorri 401b'!L:L,MATCH('Retirement Calculator'!A93,'Lorri 401b'!N:N,0),0)</f>
        <v>4575743.2232053569</v>
      </c>
      <c r="S93" s="25">
        <f t="shared" ca="1" si="7"/>
        <v>6304213.4541458767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1726562.662034078</v>
      </c>
      <c r="R94" s="25">
        <f t="array" aca="1" ref="R94" ca="1">INDEX('Lorri 401b'!L:L,MATCH('Retirement Calculator'!A94,'Lorri 401b'!N:N,0),0)</f>
        <v>4571312.1193711562</v>
      </c>
      <c r="S94" s="25">
        <f t="shared" ca="1" si="7"/>
        <v>6297874.7814052347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1724647.1449238588</v>
      </c>
      <c r="R95" s="25">
        <f t="array" aca="1" ref="R95" ca="1">INDEX('Lorri 401b'!L:L,MATCH('Retirement Calculator'!A95,'Lorri 401b'!N:N,0),0)</f>
        <v>4566862.552604313</v>
      </c>
      <c r="S95" s="25">
        <f t="shared" ca="1" si="7"/>
        <v>6291509.6975281723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1722723.6464923471</v>
      </c>
      <c r="R96" s="25">
        <f t="array" aca="1" ref="R96" ca="1">INDEX('Lorri 401b'!L:L,MATCH('Retirement Calculator'!A96,'Lorri 401b'!N:N,0),0)</f>
        <v>4562394.4459759416</v>
      </c>
      <c r="S96" s="25">
        <f t="shared" ca="1" si="7"/>
        <v>6285118.0924682887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1720792.1334840374</v>
      </c>
      <c r="R97" s="25">
        <f t="array" aca="1" ref="R97" ca="1">INDEX('Lorri 401b'!L:L,MATCH('Retirement Calculator'!A97,'Lorri 401b'!N:N,0),0)</f>
        <v>4557907.7222366184</v>
      </c>
      <c r="S97" s="25">
        <f t="shared" ca="1" si="7"/>
        <v>6278699.855720656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1718852.5725048597</v>
      </c>
      <c r="R98" s="25">
        <f t="array" aca="1" ref="R98" ca="1">INDEX('Lorri 401b'!L:L,MATCH('Retirement Calculator'!A98,'Lorri 401b'!N:N,0),0)</f>
        <v>4553402.3038150482</v>
      </c>
      <c r="S98" s="25">
        <f t="shared" ca="1" si="7"/>
        <v>6272254.8763199076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1716904.930021602</v>
      </c>
      <c r="R99" s="25">
        <f t="array" aca="1" ref="R99" ca="1">INDEX('Lorri 401b'!L:L,MATCH('Retirement Calculator'!A99,'Lorri 401b'!N:N,0),0)</f>
        <v>4548878.1128167212</v>
      </c>
      <c r="S99" s="25">
        <f t="shared" ca="1" si="7"/>
        <v>6265783.0428383229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1714949.1723613308</v>
      </c>
      <c r="R100" s="25">
        <f t="array" aca="1" ref="R100" ca="1">INDEX('Lorri 401b'!L:L,MATCH('Retirement Calculator'!A100,'Lorri 401b'!N:N,0),0)</f>
        <v>4544335.0710225673</v>
      </c>
      <c r="S100" s="25">
        <f t="shared" ca="1" si="7"/>
        <v>6259284.2433838984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1712985.2657108086</v>
      </c>
      <c r="R101" s="25">
        <f t="array" aca="1" ref="R101" ca="1">INDEX('Lorri 401b'!L:L,MATCH('Retirement Calculator'!A101,'Lorri 401b'!N:N,0),0)</f>
        <v>4539773.0998876048</v>
      </c>
      <c r="S101" s="25">
        <f t="shared" ca="1" si="7"/>
        <v>6252758.3655984132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1711013.1761159091</v>
      </c>
      <c r="R102" s="25">
        <f t="array" aca="1" ref="R102" ca="1">INDEX('Lorri 401b'!L:L,MATCH('Retirement Calculator'!A102,'Lorri 401b'!N:N,0),0)</f>
        <v>4535192.1205395805</v>
      </c>
      <c r="S102" s="25">
        <f t="shared" ca="1" si="7"/>
        <v>6246205.2966554891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1709032.8694810309</v>
      </c>
      <c r="R103" s="25">
        <f t="array" aca="1" ref="R103" ca="1">INDEX('Lorri 401b'!L:L,MATCH('Retirement Calculator'!A103,'Lorri 401b'!N:N,0),0)</f>
        <v>4530592.0537776053</v>
      </c>
      <c r="S103" s="25">
        <f t="shared" ca="1" si="7"/>
        <v>6239624.9232586361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1707044.3115685072</v>
      </c>
      <c r="R104" s="25">
        <f t="array" aca="1" ref="R104" ca="1">INDEX('Lorri 401b'!L:L,MATCH('Retirement Calculator'!A104,'Lorri 401b'!N:N,0),0)</f>
        <v>4525972.8200707892</v>
      </c>
      <c r="S104" s="25">
        <f t="shared" ca="1" si="7"/>
        <v>6233017.1316392962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1705047.4679980148</v>
      </c>
      <c r="R105" s="25">
        <f t="array" aca="1" ref="R105" ca="1">INDEX('Lorri 401b'!L:L,MATCH('Retirement Calculator'!A105,'Lorri 401b'!N:N,0),0)</f>
        <v>4521334.3395568607</v>
      </c>
      <c r="S105" s="25">
        <f t="shared" ca="1" si="7"/>
        <v>6226381.8075548755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1703042.3042459786</v>
      </c>
      <c r="R106" s="25">
        <f t="array" aca="1" ref="R106" ca="1">INDEX('Lorri 401b'!L:L,MATCH('Retirement Calculator'!A106,'Lorri 401b'!N:N,0),0)</f>
        <v>4516676.5320407916</v>
      </c>
      <c r="S106" s="25">
        <f t="shared" ca="1" si="7"/>
        <v>6219718.8362867702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1701028.7856449757</v>
      </c>
      <c r="R107" s="25">
        <f t="array" aca="1" ref="R107" ca="1">INDEX('Lorri 401b'!L:L,MATCH('Retirement Calculator'!A107,'Lorri 401b'!N:N,0),0)</f>
        <v>4511999.3169934051</v>
      </c>
      <c r="S107" s="25">
        <f t="shared" ca="1" si="7"/>
        <v>6213028.1026383806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1699685.7940648021</v>
      </c>
      <c r="R108" s="25">
        <f t="array" aca="1" ref="R108" ca="1">INDEX('Lorri 401b'!L:L,MATCH('Retirement Calculator'!A108,'Lorri 401b'!N:N,0),0)</f>
        <v>4509053.7802016549</v>
      </c>
      <c r="S108" s="25">
        <f t="shared" ca="1" si="7"/>
        <v>6208739.574266457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1698337.2066863778</v>
      </c>
      <c r="R109" s="25">
        <f t="array" aca="1" ref="R109" ca="1">INDEX('Lorri 401b'!L:L,MATCH('Retirement Calculator'!A109,'Lorri 401b'!N:N,0),0)</f>
        <v>4506095.970339939</v>
      </c>
      <c r="S109" s="25">
        <f t="shared" ca="1" si="7"/>
        <v>6204433.1770263165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1696983.0001938767</v>
      </c>
      <c r="R110" s="25">
        <f t="array" aca="1" ref="R110" ca="1">INDEX('Lorri 401b'!L:L,MATCH('Retirement Calculator'!A110,'Lorri 401b'!N:N,0),0)</f>
        <v>4503125.8362704664</v>
      </c>
      <c r="S110" s="25">
        <f t="shared" ca="1" si="7"/>
        <v>6200108.8364643436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1695623.1511743234</v>
      </c>
      <c r="R111" s="25">
        <f t="array" aca="1" ref="R111" ca="1">INDEX('Lorri 401b'!L:L,MATCH('Retirement Calculator'!A111,'Lorri 401b'!N:N,0),0)</f>
        <v>4500143.3266423708</v>
      </c>
      <c r="S111" s="25">
        <f t="shared" ca="1" si="7"/>
        <v>6195766.4778166944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1694257.6361171887</v>
      </c>
      <c r="R112" s="25">
        <f t="array" aca="1" ref="R112" ca="1">INDEX('Lorri 401b'!L:L,MATCH('Retirement Calculator'!A112,'Lorri 401b'!N:N,0),0)</f>
        <v>4497148.3898908244</v>
      </c>
      <c r="S112" s="25">
        <f t="shared" ca="1" si="7"/>
        <v>6191406.0260080136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1692886.4314139825</v>
      </c>
      <c r="R113" s="25">
        <f t="array" aca="1" ref="R113" ca="1">INDEX('Lorri 401b'!L:L,MATCH('Retirement Calculator'!A113,'Lorri 401b'!N:N,0),0)</f>
        <v>4494140.9742361475</v>
      </c>
      <c r="S113" s="25">
        <f t="shared" ca="1" si="7"/>
        <v>6187027.4056501295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1691509.5133578463</v>
      </c>
      <c r="R114" s="25">
        <f t="array" aca="1" ref="R114" ca="1">INDEX('Lorri 401b'!L:L,MATCH('Retirement Calculator'!A114,'Lorri 401b'!N:N,0),0)</f>
        <v>4491121.0276829088</v>
      </c>
      <c r="S114" s="25">
        <f t="shared" ca="1" si="7"/>
        <v>6182630.5410407549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1690126.8581431429</v>
      </c>
      <c r="R115" s="25">
        <f t="array" aca="1" ref="R115" ca="1">INDEX('Lorri 401b'!L:L,MATCH('Retirement Calculator'!A115,'Lorri 401b'!N:N,0),0)</f>
        <v>4488088.4980190322</v>
      </c>
      <c r="S115" s="25">
        <f t="shared" ca="1" si="7"/>
        <v>6178215.3561621755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1688738.4418650449</v>
      </c>
      <c r="R116" s="25">
        <f t="array" aca="1" ref="R116" ca="1">INDEX('Lorri 401b'!L:L,MATCH('Retirement Calculator'!A116,'Lorri 401b'!N:N,0),0)</f>
        <v>4485043.332814889</v>
      </c>
      <c r="S116" s="25">
        <f t="shared" ca="1" si="7"/>
        <v>6173781.7746799337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1687344.2405191215</v>
      </c>
      <c r="R117" s="25">
        <f t="array" aca="1" ref="R117" ca="1">INDEX('Lorri 401b'!L:L,MATCH('Retirement Calculator'!A117,'Lorri 401b'!N:N,0),0)</f>
        <v>4481985.4794223951</v>
      </c>
      <c r="S117" s="25">
        <f t="shared" ca="1" si="7"/>
        <v>6169329.7199415164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1685944.2300009234</v>
      </c>
      <c r="R118" s="25">
        <f t="array" aca="1" ref="R118" ca="1">INDEX('Lorri 401b'!L:L,MATCH('Retirement Calculator'!A118,'Lorri 401b'!N:N,0),0)</f>
        <v>4478914.8849740997</v>
      </c>
      <c r="S118" s="25">
        <f t="shared" ca="1" si="7"/>
        <v>6164859.1149750231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1684538.3861055661</v>
      </c>
      <c r="R119" s="25">
        <f t="array" aca="1" ref="R119" ca="1">INDEX('Lorri 401b'!L:L,MATCH('Retirement Calculator'!A119,'Lorri 401b'!N:N,0),0)</f>
        <v>4475831.4963822691</v>
      </c>
      <c r="S119" s="25">
        <f t="shared" ca="1" si="7"/>
        <v>6160369.8824878354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1683126.6845273115</v>
      </c>
      <c r="R120" s="25">
        <f t="array" aca="1" ref="R120" ca="1">INDEX('Lorri 401b'!L:L,MATCH('Retirement Calculator'!A120,'Lorri 401b'!N:N,0),0)</f>
        <v>4472735.260337973</v>
      </c>
      <c r="S120" s="25">
        <f t="shared" ca="1" si="7"/>
        <v>6155861.9448652845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1681709.1008591475</v>
      </c>
      <c r="R121" s="25">
        <f t="array" aca="1" ref="R121" ca="1">INDEX('Lorri 401b'!L:L,MATCH('Retirement Calculator'!A121,'Lorri 401b'!N:N,0),0)</f>
        <v>4469626.123310159</v>
      </c>
      <c r="S121" s="25">
        <f t="shared" ca="1" si="7"/>
        <v>6151335.2241693065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1680285.6105923662</v>
      </c>
      <c r="R122" s="25">
        <f t="array" aca="1" ref="R122" ca="1">INDEX('Lorri 401b'!L:L,MATCH('Retirement Calculator'!A122,'Lorri 401b'!N:N,0),0)</f>
        <v>4466504.0315447291</v>
      </c>
      <c r="S122" s="25">
        <f t="shared" ca="1" si="7"/>
        <v>6146789.6421370953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1678856.1891161399</v>
      </c>
      <c r="R123" s="25">
        <f t="array" aca="1" ref="R123" ca="1">INDEX('Lorri 401b'!L:L,MATCH('Retirement Calculator'!A123,'Lorri 401b'!N:N,0),0)</f>
        <v>4463368.9310636101</v>
      </c>
      <c r="S123" s="25">
        <f t="shared" ca="1" si="7"/>
        <v>6142225.12017975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1677420.811717096</v>
      </c>
      <c r="R124" s="25">
        <f t="array" aca="1" ref="R124" ca="1">INDEX('Lorri 401b'!L:L,MATCH('Retirement Calculator'!A124,'Lorri 401b'!N:N,0),0)</f>
        <v>4460220.7676638197</v>
      </c>
      <c r="S124" s="25">
        <f t="shared" ca="1" si="7"/>
        <v>6137641.5793809155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1675979.4535788894</v>
      </c>
      <c r="R125" s="25">
        <f t="array" aca="1" ref="R125" ca="1">INDEX('Lorri 401b'!L:L,MATCH('Retirement Calculator'!A125,'Lorri 401b'!N:N,0),0)</f>
        <v>4457059.4869165299</v>
      </c>
      <c r="S125" s="25">
        <f t="shared" ca="1" si="7"/>
        <v>6133038.9404954193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1674532.0897817737</v>
      </c>
      <c r="R126" s="25">
        <f t="array" aca="1" ref="R126" ca="1">INDEX('Lorri 401b'!L:L,MATCH('Retirement Calculator'!A126,'Lorri 401b'!N:N,0),0)</f>
        <v>4453885.0341661265</v>
      </c>
      <c r="S126" s="25">
        <f t="shared" ca="1" si="7"/>
        <v>6128417.1239478998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1673078.69530217</v>
      </c>
      <c r="R127" s="25">
        <f t="array" aca="1" ref="R127" ca="1">INDEX('Lorri 401b'!L:L,MATCH('Retirement Calculator'!A127,'Lorri 401b'!N:N,0),0)</f>
        <v>4450697.3545292625</v>
      </c>
      <c r="S127" s="25">
        <f t="shared" ca="1" si="7"/>
        <v>6123776.0498314323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1671619.2450122347</v>
      </c>
      <c r="R128" s="25">
        <f t="array" aca="1" ref="R128" ca="1">INDEX('Lorri 401b'!L:L,MATCH('Retirement Calculator'!A128,'Lorri 401b'!N:N,0),0)</f>
        <v>4447496.3928939123</v>
      </c>
      <c r="S128" s="25">
        <f t="shared" ca="1" si="7"/>
        <v>6119115.6379061472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1670153.7136794245</v>
      </c>
      <c r="R129" s="25">
        <f t="array" aca="1" ref="R129" ca="1">INDEX('Lorri 401b'!L:L,MATCH('Retirement Calculator'!A129,'Lorri 401b'!N:N,0),0)</f>
        <v>4444282.0939184148</v>
      </c>
      <c r="S129" s="25">
        <f t="shared" ca="1" si="7"/>
        <v>6114435.8075978393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1668682.0759660611</v>
      </c>
      <c r="R130" s="25">
        <f t="array" aca="1" ref="R130" ca="1">INDEX('Lorri 401b'!L:L,MATCH('Retirement Calculator'!A130,'Lorri 401b'!N:N,0),0)</f>
        <v>4441054.4020305192</v>
      </c>
      <c r="S130" s="25">
        <f t="shared" ca="1" si="7"/>
        <v>6109736.4779965803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1667204.3064288918</v>
      </c>
      <c r="R131" s="25">
        <f t="array" aca="1" ref="R131" ca="1">INDEX('Lorri 401b'!L:L,MATCH('Retirement Calculator'!A131,'Lorri 401b'!N:N,0),0)</f>
        <v>4437813.2614264237</v>
      </c>
      <c r="S131" s="25">
        <f t="shared" ca="1" si="7"/>
        <v>6105017.5678553153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1665720.3795186512</v>
      </c>
      <c r="R132" s="25">
        <f t="array" aca="1" ref="R132" ca="1">INDEX('Lorri 401b'!L:L,MATCH('Retirement Calculator'!A132,'Lorri 401b'!N:N,0),0)</f>
        <v>4434558.6160698114</v>
      </c>
      <c r="S132" s="25">
        <f t="shared" ca="1" si="7"/>
        <v>6100278.9955884628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1664230.2695796178</v>
      </c>
      <c r="R133" s="25">
        <f t="array" aca="1" ref="R133" ca="1">INDEX('Lorri 401b'!L:L,MATCH('Retirement Calculator'!A133,'Lorri 401b'!N:N,0),0)</f>
        <v>4431290.4096908802</v>
      </c>
      <c r="S133" s="25">
        <f t="shared" ca="1" si="7"/>
        <v>6095520.6792704985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1662733.9508491717</v>
      </c>
      <c r="R134" s="25">
        <f t="array" aca="1" ref="R134" ca="1">INDEX('Lorri 401b'!L:L,MATCH('Retirement Calculator'!A134,'Lorri 401b'!N:N,0),0)</f>
        <v>4428008.5857853694</v>
      </c>
      <c r="S134" s="25">
        <f t="shared" ca="1" si="7"/>
        <v>6090742.5366345411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1661231.3974573489</v>
      </c>
      <c r="R135" s="25">
        <f t="array" aca="1" ref="R135" ca="1">INDEX('Lorri 401b'!L:L,MATCH('Retirement Calculator'!A135,'Lorri 401b'!N:N,0),0)</f>
        <v>4424713.0876135863</v>
      </c>
      <c r="S135" s="25">
        <f t="shared" ca="1" si="7"/>
        <v>6085944.4850709355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1659722.5834263933</v>
      </c>
      <c r="R136" s="25">
        <f t="array" aca="1" ref="R136" ca="1">INDEX('Lorri 401b'!L:L,MATCH('Retirement Calculator'!A136,'Lorri 401b'!N:N,0),0)</f>
        <v>4421403.8581994204</v>
      </c>
      <c r="S136" s="25">
        <f t="shared" ca="1" si="7"/>
        <v>6081126.441625814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1658207.4826703088</v>
      </c>
      <c r="R137" s="25">
        <f t="array" aca="1" ref="R137" ca="1">INDEX('Lorri 401b'!L:L,MATCH('Retirement Calculator'!A137,'Lorri 401b'!N:N,0),0)</f>
        <v>4418080.8403293621</v>
      </c>
      <c r="S137" s="25">
        <f t="shared" ca="1" si="7"/>
        <v>6076288.3229996711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1656686.0689944073</v>
      </c>
      <c r="R138" s="25">
        <f t="array" aca="1" ref="R138" ca="1">INDEX('Lorri 401b'!L:L,MATCH('Retirement Calculator'!A138,'Lorri 401b'!N:N,0),0)</f>
        <v>4414743.9765515123</v>
      </c>
      <c r="S138" s="25">
        <f t="shared" ca="1" si="7"/>
        <v>6071430.0455459198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1655158.3160948562</v>
      </c>
      <c r="R139" s="25">
        <f t="array" aca="1" ref="R139" ca="1">INDEX('Lorri 401b'!L:L,MATCH('Retirement Calculator'!A139,'Lorri 401b'!N:N,0),0)</f>
        <v>4411393.2091745874</v>
      </c>
      <c r="S139" s="25">
        <f t="shared" ca="1" si="7"/>
        <v>6066551.5252694432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1653624.1975582237</v>
      </c>
      <c r="R140" s="25">
        <f t="array" aca="1" ref="R140" ca="1">INDEX('Lorri 401b'!L:L,MATCH('Retirement Calculator'!A140,'Lorri 401b'!N:N,0),0)</f>
        <v>4408028.4802669259</v>
      </c>
      <c r="S140" s="25">
        <f t="shared" ca="1" si="7"/>
        <v>6061652.6778251491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1652083.6868610219</v>
      </c>
      <c r="R141" s="25">
        <f t="array" aca="1" ref="R141" ca="1">INDEX('Lorri 401b'!L:L,MATCH('Retirement Calculator'!A141,'Lorri 401b'!N:N,0),0)</f>
        <v>4404649.7316554822</v>
      </c>
      <c r="S141" s="25">
        <f t="shared" ca="1" si="7"/>
        <v>6056733.4185165036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1650536.7573692484</v>
      </c>
      <c r="R142" s="25">
        <f t="array" aca="1" ref="R142" ca="1">INDEX('Lorri 401b'!L:L,MATCH('Retirement Calculator'!A142,'Lorri 401b'!N:N,0),0)</f>
        <v>4401256.9049248239</v>
      </c>
      <c r="S142" s="25">
        <f t="shared" ca="1" si="7"/>
        <v>6051793.6622940721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1648983.382337926</v>
      </c>
      <c r="R143" s="25">
        <f t="array" aca="1" ref="R143" ca="1">INDEX('Lorri 401b'!L:L,MATCH('Retirement Calculator'!A143,'Lorri 401b'!N:N,0),0)</f>
        <v>4397849.9414161211</v>
      </c>
      <c r="S143" s="25">
        <f t="shared" ca="1" si="7"/>
        <v>6046833.323754047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1647423.5349106395</v>
      </c>
      <c r="R144" s="25">
        <f t="array" aca="1" ref="R144" ca="1">INDEX('Lorri 401b'!L:L,MATCH('Retirement Calculator'!A144,'Lorri 401b'!N:N,0),0)</f>
        <v>4394428.7822261322</v>
      </c>
      <c r="S144" s="25">
        <f t="shared" ca="1" si="7"/>
        <v>6041852.317136772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1645857.1881190727</v>
      </c>
      <c r="R145" s="25">
        <f t="array" aca="1" ref="R145" ca="1">INDEX('Lorri 401b'!L:L,MATCH('Retirement Calculator'!A145,'Lorri 401b'!N:N,0),0)</f>
        <v>4390993.3682061853</v>
      </c>
      <c r="S145" s="25">
        <f t="shared" ca="1" si="7"/>
        <v>6036850.5563252578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1644284.3148825411</v>
      </c>
      <c r="R146" s="25">
        <f t="array" aca="1" ref="R146" ca="1">INDEX('Lorri 401b'!L:L,MATCH('Retirement Calculator'!A146,'Lorri 401b'!N:N,0),0)</f>
        <v>4387543.6399611551</v>
      </c>
      <c r="S146" s="25">
        <f t="shared" ca="1" si="7"/>
        <v>6031827.9548436962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1642704.888007524</v>
      </c>
      <c r="R147" s="25">
        <f t="array" aca="1" ref="R147" ca="1">INDEX('Lorri 401b'!L:L,MATCH('Retirement Calculator'!A147,'Lorri 401b'!N:N,0),0)</f>
        <v>4384079.5378484372</v>
      </c>
      <c r="S147" s="25">
        <f t="shared" ca="1" si="7"/>
        <v>6026784.4258559607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1641118.8801871941</v>
      </c>
      <c r="R148" s="25">
        <f t="array" aca="1" ref="R148" ca="1">INDEX('Lorri 401b'!L:L,MATCH('Retirement Calculator'!A148,'Lorri 401b'!N:N,0),0)</f>
        <v>4380601.0019769166</v>
      </c>
      <c r="S148" s="25">
        <f t="shared" ca="1" si="7"/>
        <v>6021719.8821641104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1639526.2640009462</v>
      </c>
      <c r="R149" s="25">
        <f t="array" aca="1" ref="R149" ca="1">INDEX('Lorri 401b'!L:L,MATCH('Retirement Calculator'!A149,'Lorri 401b'!N:N,0),0)</f>
        <v>4377107.9722059313</v>
      </c>
      <c r="S149" s="25">
        <f t="shared" ca="1" si="7"/>
        <v>6016634.236206878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1637927.0119139224</v>
      </c>
      <c r="R150" s="25">
        <f t="array" aca="1" ref="R150" ca="1">INDEX('Lorri 401b'!L:L,MATCH('Retirement Calculator'!A150,'Lorri 401b'!N:N,0),0)</f>
        <v>4373600.3881442333</v>
      </c>
      <c r="S150" s="25">
        <f t="shared" ca="1" si="7"/>
        <v>6011527.4000581559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1636321.0962765359</v>
      </c>
      <c r="R151" s="25">
        <f t="array" aca="1" ref="R151" ca="1">INDEX('Lorri 401b'!L:L,MATCH('Retirement Calculator'!A151,'Lorri 401b'!N:N,0),0)</f>
        <v>4370078.1891489448</v>
      </c>
      <c r="S151" s="25">
        <f t="shared" ca="1" si="7"/>
        <v>6006399.2854254805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1634708.4893239937</v>
      </c>
      <c r="R152" s="25">
        <f t="array" aca="1" ref="R152" ca="1">INDEX('Lorri 401b'!L:L,MATCH('Retirement Calculator'!A152,'Lorri 401b'!N:N,0),0)</f>
        <v>4366541.3143245094</v>
      </c>
      <c r="S152" s="25">
        <f t="shared" ca="1" si="7"/>
        <v>6001249.8036485035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1633089.1631758159</v>
      </c>
      <c r="R153" s="25">
        <f t="array" aca="1" ref="R153" ca="1">INDEX('Lorri 401b'!L:L,MATCH('Retirement Calculator'!A153,'Lorri 401b'!N:N,0),0)</f>
        <v>4362989.7025216389</v>
      </c>
      <c r="S153" s="25">
        <f t="shared" ca="1" si="7"/>
        <v>5996078.8656974547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1631463.0898353541</v>
      </c>
      <c r="R154" s="25">
        <f t="array" aca="1" ref="R154" ca="1">INDEX('Lorri 401b'!L:L,MATCH('Retirement Calculator'!A154,'Lorri 401b'!N:N,0),0)</f>
        <v>4359423.2923362562</v>
      </c>
      <c r="S154" s="25">
        <f t="shared" ca="1" si="7"/>
        <v>5990886.3821716104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1629830.2411893071</v>
      </c>
      <c r="R155" s="25">
        <f t="array" aca="1" ref="R155" ca="1">INDEX('Lorri 401b'!L:L,MATCH('Retirement Calculator'!A155,'Lorri 401b'!N:N,0),0)</f>
        <v>4355842.0221084347</v>
      </c>
      <c r="S155" s="25">
        <f t="shared" ca="1" si="7"/>
        <v>5985672.2632977422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1628190.5890072347</v>
      </c>
      <c r="R156" s="25">
        <f t="array" aca="1" ref="R156" ca="1">INDEX('Lorri 401b'!L:L,MATCH('Retirement Calculator'!A156,'Lorri 401b'!N:N,0),0)</f>
        <v>4352245.8299213303</v>
      </c>
      <c r="S156" s="25">
        <f t="shared" ca="1" si="7"/>
        <v>5980436.4189285655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1626544.1049410703</v>
      </c>
      <c r="R157" s="25">
        <f t="array" aca="1" ref="R157" ca="1">INDEX('Lorri 401b'!L:L,MATCH('Retirement Calculator'!A157,'Lorri 401b'!N:N,0),0)</f>
        <v>4348634.6536001135</v>
      </c>
      <c r="S157" s="25">
        <f t="shared" ca="1" si="7"/>
        <v>5975178.7585411835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1624890.7605246303</v>
      </c>
      <c r="R158" s="25">
        <f t="array" aca="1" ref="R158" ca="1">INDEX('Lorri 401b'!L:L,MATCH('Retirement Calculator'!A158,'Lorri 401b'!N:N,0),0)</f>
        <v>4345008.4307108913</v>
      </c>
      <c r="S158" s="25">
        <f t="shared" ca="1" si="7"/>
        <v>5969899.1912355218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1623230.5271731219</v>
      </c>
      <c r="R159" s="25">
        <f t="array" aca="1" ref="R159" ca="1">INDEX('Lorri 401b'!L:L,MATCH('Retirement Calculator'!A159,'Lorri 401b'!N:N,0),0)</f>
        <v>4341367.098559631</v>
      </c>
      <c r="S159" s="25">
        <f t="shared" ca="1" si="7"/>
        <v>5964597.6257327534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1621563.3761826488</v>
      </c>
      <c r="R160" s="25">
        <f t="array" aca="1" ref="R160" ca="1">INDEX('Lorri 401b'!L:L,MATCH('Retirement Calculator'!A160,'Lorri 401b'!N:N,0),0)</f>
        <v>4337710.5941910734</v>
      </c>
      <c r="S160" s="25">
        <f t="shared" ca="1" si="7"/>
        <v>5959273.9703737218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1619889.2787297154</v>
      </c>
      <c r="R161" s="25">
        <f t="array" aca="1" ref="R161" ca="1">INDEX('Lorri 401b'!L:L,MATCH('Retirement Calculator'!A161,'Lorri 401b'!N:N,0),0)</f>
        <v>4334038.8543876475</v>
      </c>
      <c r="S161" s="25">
        <f t="shared" ca="1" si="7"/>
        <v>5953928.1331173629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1618208.205870728</v>
      </c>
      <c r="R162" s="25">
        <f t="array" aca="1" ref="R162" ca="1">INDEX('Lorri 401b'!L:L,MATCH('Retirement Calculator'!A162,'Lorri 401b'!N:N,0),0)</f>
        <v>4330351.8156683734</v>
      </c>
      <c r="S162" s="25">
        <f t="shared" ca="1" si="7"/>
        <v>5948560.0215391014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1616520.128541495</v>
      </c>
      <c r="R163" s="25">
        <f t="array" aca="1" ref="R163" ca="1">INDEX('Lorri 401b'!L:L,MATCH('Retirement Calculator'!A163,'Lorri 401b'!N:N,0),0)</f>
        <v>4326649.4142877692</v>
      </c>
      <c r="S163" s="25">
        <f t="shared" ca="1" si="7"/>
        <v>5943169.542829264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1614825.0175567234</v>
      </c>
      <c r="R164" s="25">
        <f t="array" aca="1" ref="R164" ca="1">INDEX('Lorri 401b'!L:L,MATCH('Retirement Calculator'!A164,'Lorri 401b'!N:N,0),0)</f>
        <v>4322931.5862347456</v>
      </c>
      <c r="S164" s="25">
        <f t="shared" ca="1" si="7"/>
        <v>5937756.6037914688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1613122.8436095153</v>
      </c>
      <c r="R165" s="25">
        <f t="array" aca="1" ref="R165" ca="1">INDEX('Lorri 401b'!L:L,MATCH('Retirement Calculator'!A165,'Lorri 401b'!N:N,0),0)</f>
        <v>4319198.2672315016</v>
      </c>
      <c r="S165" s="25">
        <f t="shared" ca="1" si="7"/>
        <v>5932321.1108410172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1611413.5772708606</v>
      </c>
      <c r="R166" s="25">
        <f t="array" aca="1" ref="R166" ca="1">INDEX('Lorri 401b'!L:L,MATCH('Retirement Calculator'!A166,'Lorri 401b'!N:N,0),0)</f>
        <v>4315449.3927324107</v>
      </c>
      <c r="S166" s="25">
        <f t="shared" ca="1" si="7"/>
        <v>5926862.9700032715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1609697.188989128</v>
      </c>
      <c r="R167" s="25">
        <f t="array" aca="1" ref="R167" ca="1">INDEX('Lorri 401b'!L:L,MATCH('Retirement Calculator'!A167,'Lorri 401b'!N:N,0),0)</f>
        <v>4311684.897922907</v>
      </c>
      <c r="S167" s="25">
        <f t="shared" ca="1" si="7"/>
        <v>5921382.086912035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1607973.649089555</v>
      </c>
      <c r="R168" s="25">
        <f t="array" aca="1" ref="R168" ca="1">INDEX('Lorri 401b'!L:L,MATCH('Retirement Calculator'!A168,'Lorri 401b'!N:N,0),0)</f>
        <v>4307904.7177183637</v>
      </c>
      <c r="S168" s="25">
        <f t="shared" ca="1" si="7"/>
        <v>5915878.366807919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1606242.9277737336</v>
      </c>
      <c r="R169" s="25">
        <f t="array" aca="1" ref="R169" ca="1">INDEX('Lorri 401b'!L:L,MATCH('Retirement Calculator'!A169,'Lorri 401b'!N:N,0),0)</f>
        <v>4304108.7867629677</v>
      </c>
      <c r="S169" s="25">
        <f t="shared" ca="1" si="7"/>
        <v>5910351.7145367013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1604504.9951190965</v>
      </c>
      <c r="R170" s="25">
        <f t="array" aca="1" ref="R170" ca="1">INDEX('Lorri 401b'!L:L,MATCH('Retirement Calculator'!A170,'Lorri 401b'!N:N,0),0)</f>
        <v>4300297.0394285908</v>
      </c>
      <c r="S170" s="25">
        <f t="shared" ca="1" si="7"/>
        <v>5904802.0345476875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1602759.8210783983</v>
      </c>
      <c r="R171" s="25">
        <f t="array" aca="1" ref="R171" ca="1">INDEX('Lorri 401b'!L:L,MATCH('Retirement Calculator'!A171,'Lorri 401b'!N:N,0),0)</f>
        <v>4296469.4098136537</v>
      </c>
      <c r="S171" s="25">
        <f t="shared" ca="1" si="7"/>
        <v>5899229.2308920519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1601007.3754791971</v>
      </c>
      <c r="R172" s="25">
        <f t="array" aca="1" ref="R172" ca="1">INDEX('Lorri 401b'!L:L,MATCH('Retirement Calculator'!A172,'Lorri 401b'!N:N,0),0)</f>
        <v>4292625.8317419877</v>
      </c>
      <c r="S172" s="25">
        <f t="shared" ca="1" si="7"/>
        <v>5893633.2072211849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1599247.6280233327</v>
      </c>
      <c r="R173" s="25">
        <f t="array" aca="1" ref="R173" ca="1">INDEX('Lorri 401b'!L:L,MATCH('Retirement Calculator'!A173,'Lorri 401b'!N:N,0),0)</f>
        <v>4288766.2387616904</v>
      </c>
      <c r="S173" s="25">
        <f t="shared" ca="1" si="7"/>
        <v>5888013.8667850234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1597480.5482864021</v>
      </c>
      <c r="R174" s="25">
        <f t="array" aca="1" ref="R174" ca="1">INDEX('Lorri 401b'!L:L,MATCH('Retirement Calculator'!A174,'Lorri 401b'!N:N,0),0)</f>
        <v>4284890.5641439753</v>
      </c>
      <c r="S174" s="25">
        <f t="shared" ca="1" si="7"/>
        <v>5882371.1124303769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1595706.1057172343</v>
      </c>
      <c r="R175" s="25">
        <f t="array" aca="1" ref="R175" ca="1">INDEX('Lorri 401b'!L:L,MATCH('Retirement Calculator'!A175,'Lorri 401b'!N:N,0),0)</f>
        <v>4280998.7408820195</v>
      </c>
      <c r="S175" s="25">
        <f t="shared" ca="1" si="7"/>
        <v>5876704.8465992538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1593924.2696373616</v>
      </c>
      <c r="R176" s="25">
        <f t="array" aca="1" ref="R176" ca="1">INDEX('Lorri 401b'!L:L,MATCH('Retirement Calculator'!A176,'Lorri 401b'!N:N,0),0)</f>
        <v>4277090.7016898058</v>
      </c>
      <c r="S176" s="25">
        <f t="shared" ca="1" si="7"/>
        <v>5871014.971327167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1592135.0092404895</v>
      </c>
      <c r="R177" s="25">
        <f t="array" aca="1" ref="R177" ca="1">INDEX('Lorri 401b'!L:L,MATCH('Retirement Calculator'!A177,'Lorri 401b'!N:N,0),0)</f>
        <v>4273166.3790009571</v>
      </c>
      <c r="S177" s="25">
        <f t="shared" ca="1" si="7"/>
        <v>5865301.3882414466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1590338.2935919638</v>
      </c>
      <c r="R178" s="25">
        <f t="array" aca="1" ref="R178" ca="1">INDEX('Lorri 401b'!L:L,MATCH('Retirement Calculator'!A178,'Lorri 401b'!N:N,0),0)</f>
        <v>4269225.7049675724</v>
      </c>
      <c r="S178" s="25">
        <f t="shared" ca="1" si="7"/>
        <v>5859563.9985595364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1588534.091628236</v>
      </c>
      <c r="R179" s="25">
        <f t="array" aca="1" ref="R179" ca="1">INDEX('Lorri 401b'!L:L,MATCH('Retirement Calculator'!A179,'Lorri 401b'!N:N,0),0)</f>
        <v>4265268.6114590485</v>
      </c>
      <c r="S179" s="25">
        <f t="shared" ca="1" si="7"/>
        <v>5853802.7030872842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1586722.372156326</v>
      </c>
      <c r="R180" s="25">
        <f t="array" aca="1" ref="R180" ca="1">INDEX('Lorri 401b'!L:L,MATCH('Retirement Calculator'!A180,'Lorri 401b'!N:N,0),0)</f>
        <v>4261295.030060905</v>
      </c>
      <c r="S180" s="25">
        <f t="shared" ca="1" si="7"/>
        <v>5848017.4022172308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1584903.103853283</v>
      </c>
      <c r="R181" s="25">
        <f t="array" aca="1" ref="R181" ca="1">INDEX('Lorri 401b'!L:L,MATCH('Retirement Calculator'!A181,'Lorri 401b'!N:N,0),0)</f>
        <v>4257304.8920736033</v>
      </c>
      <c r="S181" s="25">
        <f t="shared" ca="1" si="7"/>
        <v>5842207.9959268868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1583076.2552656438</v>
      </c>
      <c r="R182" s="25">
        <f t="array" aca="1" ref="R182" ca="1">INDEX('Lorri 401b'!L:L,MATCH('Retirement Calculator'!A182,'Lorri 401b'!N:N,0),0)</f>
        <v>4253298.1285113543</v>
      </c>
      <c r="S182" s="25">
        <f t="shared" ca="1" si="7"/>
        <v>5836374.3837769981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1581241.7948088895</v>
      </c>
      <c r="R183" s="25">
        <f t="array" aca="1" ref="R183" ca="1">INDEX('Lorri 401b'!L:L,MATCH('Retirement Calculator'!A183,'Lorri 401b'!N:N,0),0)</f>
        <v>4249274.6701009292</v>
      </c>
      <c r="S183" s="25">
        <f t="shared" ca="1" si="7"/>
        <v>5830516.464909819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1579399.6907668987</v>
      </c>
      <c r="R184" s="25">
        <f t="array" aca="1" ref="R184" ca="1">INDEX('Lorri 401b'!L:L,MATCH('Retirement Calculator'!A184,'Lorri 401b'!N:N,0),0)</f>
        <v>4245234.447280461</v>
      </c>
      <c r="S184" s="25">
        <f t="shared" ca="1" si="7"/>
        <v>5824634.1380473599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1577549.9112913997</v>
      </c>
      <c r="R185" s="25">
        <f t="array" aca="1" ref="R185" ca="1">INDEX('Lorri 401b'!L:L,MATCH('Retirement Calculator'!A185,'Lorri 401b'!N:N,0),0)</f>
        <v>4241177.3901982401</v>
      </c>
      <c r="S185" s="25">
        <f t="shared" ca="1" si="7"/>
        <v>5818727.30148964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1575692.4244014195</v>
      </c>
      <c r="R186" s="25">
        <f t="array" aca="1" ref="R186" ca="1">INDEX('Lorri 401b'!L:L,MATCH('Retirement Calculator'!A186,'Lorri 401b'!N:N,0),0)</f>
        <v>4237103.4287115103</v>
      </c>
      <c r="S186" s="25">
        <f t="shared" ca="1" si="7"/>
        <v>5812795.8531129295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1573827.197982731</v>
      </c>
      <c r="R187" s="25">
        <f t="array" aca="1" ref="R187" ca="1">INDEX('Lorri 401b'!L:L,MATCH('Retirement Calculator'!A187,'Lorri 401b'!N:N,0),0)</f>
        <v>4233012.4923852524</v>
      </c>
      <c r="S187" s="25">
        <f t="shared" ca="1" si="7"/>
        <v>5806839.6903679837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1571954.199787298</v>
      </c>
      <c r="R188" s="25">
        <f t="array" aca="1" ref="R188" ca="1">INDEX('Lorri 401b'!L:L,MATCH('Retirement Calculator'!A188,'Lorri 401b'!N:N,0),0)</f>
        <v>4228904.5104909688</v>
      </c>
      <c r="S188" s="25">
        <f t="shared" ca="1" si="7"/>
        <v>5800858.710278267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1570073.3974327173</v>
      </c>
      <c r="R189" s="25">
        <f t="array" aca="1" ref="R189" ca="1">INDEX('Lorri 401b'!L:L,MATCH('Retirement Calculator'!A189,'Lorri 401b'!N:N,0),0)</f>
        <v>4224779.412005459</v>
      </c>
      <c r="S189" s="25">
        <f t="shared" ca="1" si="7"/>
        <v>5794852.8094381765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1568184.7584016591</v>
      </c>
      <c r="R190" s="25">
        <f t="array" aca="1" ref="R190" ca="1">INDEX('Lorri 401b'!L:L,MATCH('Retirement Calculator'!A190,'Lorri 401b'!N:N,0),0)</f>
        <v>4220637.1256095925</v>
      </c>
      <c r="S190" s="25">
        <f t="shared" ca="1" si="7"/>
        <v>5788821.8840112519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1566288.2500413049</v>
      </c>
      <c r="R191" s="25">
        <f t="array" aca="1" ref="R191" ca="1">INDEX('Lorri 401b'!L:L,MATCH('Retirement Calculator'!A191,'Lorri 401b'!N:N,0),0)</f>
        <v>4216477.5796870766</v>
      </c>
      <c r="S191" s="25">
        <f t="shared" ca="1" si="7"/>
        <v>5782765.8297283817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1564383.8395627826</v>
      </c>
      <c r="R192" s="25">
        <f t="array" aca="1" ref="R192" ca="1">INDEX('Lorri 401b'!L:L,MATCH('Retirement Calculator'!A192,'Lorri 401b'!N:N,0),0)</f>
        <v>4212300.7023232169</v>
      </c>
      <c r="S192" s="25">
        <f t="shared" ca="1" si="7"/>
        <v>5776684.541886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1562471.4940405998</v>
      </c>
      <c r="R193" s="25">
        <f t="array" aca="1" ref="R193" ca="1">INDEX('Lorri 401b'!L:L,MATCH('Retirement Calculator'!A193,'Lorri 401b'!N:N,0),0)</f>
        <v>4208106.4213036736</v>
      </c>
      <c r="S193" s="25">
        <f t="shared" ca="1" si="7"/>
        <v>5770577.9153442737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1560551.1804120746</v>
      </c>
      <c r="R194" s="25">
        <f t="array" aca="1" ref="R194" ca="1">INDEX('Lorri 401b'!L:L,MATCH('Retirement Calculator'!A194,'Lorri 401b'!N:N,0),0)</f>
        <v>4203894.6641132161</v>
      </c>
      <c r="S194" s="25">
        <f t="shared" ca="1" si="7"/>
        <v>5764445.8445252907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1558622.8654767638</v>
      </c>
      <c r="R195" s="25">
        <f t="array" aca="1" ref="R195" ca="1">INDEX('Lorri 401b'!L:L,MATCH('Retirement Calculator'!A195,'Lorri 401b'!N:N,0),0)</f>
        <v>4199665.3579344647</v>
      </c>
      <c r="S195" s="25">
        <f t="shared" ca="1" si="7"/>
        <v>5758288.2234112285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1556686.5158958891</v>
      </c>
      <c r="R196" s="25">
        <f t="array" aca="1" ref="R196" ca="1">INDEX('Lorri 401b'!L:L,MATCH('Retirement Calculator'!A196,'Lorri 401b'!N:N,0),0)</f>
        <v>4195418.4296466354</v>
      </c>
      <c r="S196" s="25">
        <f t="shared" ca="1" si="7"/>
        <v>5752104.9455425246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1554742.0981917609</v>
      </c>
      <c r="R197" s="25">
        <f t="array" aca="1" ref="R197" ca="1">INDEX('Lorri 401b'!L:L,MATCH('Retirement Calculator'!A197,'Lorri 401b'!N:N,0),0)</f>
        <v>4191153.8058242733</v>
      </c>
      <c r="S197" s="25">
        <f t="shared" ca="1" si="7"/>
        <v>5745895.9040160347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1552789.5787471989</v>
      </c>
      <c r="R198" s="25">
        <f t="array" aca="1" ref="R198" ca="1">INDEX('Lorri 401b'!L:L,MATCH('Retirement Calculator'!A198,'Lorri 401b'!N:N,0),0)</f>
        <v>4186871.4127359847</v>
      </c>
      <c r="S198" s="25">
        <f t="shared" ca="1" si="7"/>
        <v>5739660.9914831836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1550828.9238049511</v>
      </c>
      <c r="R199" s="25">
        <f t="array" aca="1" ref="R199" ca="1">INDEX('Lorri 401b'!L:L,MATCH('Retirement Calculator'!A199,'Lorri 401b'!N:N,0),0)</f>
        <v>4182571.1763431616</v>
      </c>
      <c r="S199" s="25">
        <f t="shared" ca="1" si="7"/>
        <v>5733400.1001481125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1548860.0994671106</v>
      </c>
      <c r="R200" s="25">
        <f t="array" aca="1" ref="R200" ca="1">INDEX('Lorri 401b'!L:L,MATCH('Retirement Calculator'!A200,'Lorri 401b'!N:N,0),0)</f>
        <v>4178253.022298702</v>
      </c>
      <c r="S200" s="25">
        <f t="shared" ca="1" si="7"/>
        <v>5727113.1217658129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1546883.0716945291</v>
      </c>
      <c r="R201" s="25">
        <f t="array" aca="1" ref="R201" ca="1">INDEX('Lorri 401b'!L:L,MATCH('Retirement Calculator'!A201,'Lorri 401b'!N:N,0),0)</f>
        <v>4173916.8759457236</v>
      </c>
      <c r="S201" s="25">
        <f t="shared" ca="1" si="7"/>
        <v>5720799.9476402532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1544897.8063062285</v>
      </c>
      <c r="R202" s="25">
        <f t="array" aca="1" ref="R202" ca="1">INDEX('Lorri 401b'!L:L,MATCH('Retirement Calculator'!A202,'Lorri 401b'!N:N,0),0)</f>
        <v>4169562.6623162744</v>
      </c>
      <c r="S202" s="25">
        <f t="shared" ca="1" si="7"/>
        <v>5714460.4686225029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1542904.2689788099</v>
      </c>
      <c r="R203" s="25">
        <f t="array" aca="1" ref="R203" ca="1">INDEX('Lorri 401b'!L:L,MATCH('Retirement Calculator'!A203,'Lorri 401b'!N:N,0),0)</f>
        <v>4165190.3061300358</v>
      </c>
      <c r="S203" s="25">
        <f t="shared" ca="1" si="7"/>
        <v>5708094.5751088457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1540902.4252458606</v>
      </c>
      <c r="R204" s="25">
        <f t="array" aca="1" ref="R204" ca="1">INDEX('Lorri 401b'!L:L,MATCH('Retirement Calculator'!A204,'Lorri 401b'!N:N,0),0)</f>
        <v>4160799.7317930213</v>
      </c>
      <c r="S204" s="25">
        <f t="shared" ca="1" si="7"/>
        <v>5701702.1570388824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1538892.2404973572</v>
      </c>
      <c r="R205" s="25">
        <f t="array" aca="1" ref="R205" ca="1">INDEX('Lorri 401b'!L:L,MATCH('Retirement Calculator'!A205,'Lorri 401b'!N:N,0),0)</f>
        <v>4156390.8633962693</v>
      </c>
      <c r="S205" s="25">
        <f t="shared" ca="1" si="7"/>
        <v>5695283.1038936265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1536873.6799790685</v>
      </c>
      <c r="R206" s="25">
        <f t="array" aca="1" ref="R206" ca="1">INDEX('Lorri 401b'!L:L,MATCH('Retirement Calculator'!A206,'Lorri 401b'!N:N,0),0)</f>
        <v>4151963.624714531</v>
      </c>
      <c r="S206" s="25">
        <f t="shared" ca="1" si="7"/>
        <v>5688837.3046935992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1534846.7087919535</v>
      </c>
      <c r="R207" s="25">
        <f t="array" aca="1" ref="R207" ca="1">INDEX('Lorri 401b'!L:L,MATCH('Retirement Calculator'!A207,'Lorri 401b'!N:N,0),0)</f>
        <v>4147517.9392049517</v>
      </c>
      <c r="S207" s="25">
        <f t="shared" ca="1" si="7"/>
        <v>5682364.6479969053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1532811.2918915588</v>
      </c>
      <c r="R208" s="25">
        <f t="array" aca="1" ref="R208" ca="1">INDEX('Lorri 401b'!L:L,MATCH('Retirement Calculator'!A208,'Lorri 401b'!N:N,0),0)</f>
        <v>4143053.7300057495</v>
      </c>
      <c r="S208" s="25">
        <f t="shared" ca="1" si="7"/>
        <v>5675865.0218973085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1530767.3940874126</v>
      </c>
      <c r="R209" s="25">
        <f t="array" aca="1" ref="R209" ca="1">INDEX('Lorri 401b'!L:L,MATCH('Retirement Calculator'!A209,'Lorri 401b'!N:N,0),0)</f>
        <v>4138570.9199348837</v>
      </c>
      <c r="S209" s="25">
        <f t="shared" ca="1" si="7"/>
        <v>5669338.3140222961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1528714.9800424157</v>
      </c>
      <c r="R210" s="25">
        <f t="array" aca="1" ref="R210" ca="1">INDEX('Lorri 401b'!L:L,MATCH('Retirement Calculator'!A210,'Lorri 401b'!N:N,0),0)</f>
        <v>4134069.431488723</v>
      </c>
      <c r="S210" s="25">
        <f t="shared" ca="1" si="7"/>
        <v>5662784.4115311392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1526654.0142722314</v>
      </c>
      <c r="R211" s="25">
        <f t="array" aca="1" ref="R211" ca="1">INDEX('Lorri 401b'!L:L,MATCH('Retirement Calculator'!A211,'Lorri 401b'!N:N,0),0)</f>
        <v>4129549.1868407032</v>
      </c>
      <c r="S211" s="25">
        <f t="shared" ca="1" si="7"/>
        <v>5656203.2011129344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1524584.4611446713</v>
      </c>
      <c r="R212" s="25">
        <f t="array" aca="1" ref="R212" ca="1">INDEX('Lorri 401b'!L:L,MATCH('Retirement Calculator'!A212,'Lorri 401b'!N:N,0),0)</f>
        <v>4125010.1078399834</v>
      </c>
      <c r="S212" s="25">
        <f t="shared" ca="1" si="7"/>
        <v>5649594.5689846547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1522506.2848790798</v>
      </c>
      <c r="R213" s="25">
        <f t="array" aca="1" ref="R213" ca="1">INDEX('Lorri 401b'!L:L,MATCH('Retirement Calculator'!A213,'Lorri 401b'!N:N,0),0)</f>
        <v>4120452.1160100936</v>
      </c>
      <c r="S213" s="25">
        <f t="shared" ca="1" si="7"/>
        <v>5642958.4008891732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1520419.4495457148</v>
      </c>
      <c r="R214" s="25">
        <f t="array" aca="1" ref="R214" ca="1">INDEX('Lorri 401b'!L:L,MATCH('Retirement Calculator'!A214,'Lorri 401b'!N:N,0),0)</f>
        <v>4115875.1325475792</v>
      </c>
      <c r="S214" s="25">
        <f t="shared" ca="1" si="7"/>
        <v>5636294.5820932938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1518323.9190651274</v>
      </c>
      <c r="R215" s="25">
        <f t="array" aca="1" ref="R215" ca="1">INDEX('Lorri 401b'!L:L,MATCH('Retirement Calculator'!A215,'Lorri 401b'!N:N,0),0)</f>
        <v>4111279.0783206378</v>
      </c>
      <c r="S215" s="25">
        <f t="shared" ca="1" si="7"/>
        <v>5629602.9973857654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1516219.6572075377</v>
      </c>
      <c r="R216" s="25">
        <f t="array" aca="1" ref="R216" ca="1">INDEX('Lorri 401b'!L:L,MATCH('Retirement Calculator'!A216,'Lorri 401b'!N:N,0),0)</f>
        <v>4106663.8738677511</v>
      </c>
      <c r="S216" s="25">
        <f t="shared" ca="1" si="7"/>
        <v>5622883.5310752885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1514106.6275922081</v>
      </c>
      <c r="R217" s="25">
        <f t="array" aca="1" ref="R217" ca="1">INDEX('Lorri 401b'!L:L,MATCH('Retirement Calculator'!A217,'Lorri 401b'!N:N,0),0)</f>
        <v>4102029.4393963106</v>
      </c>
      <c r="S217" s="25">
        <f t="shared" ca="1" si="7"/>
        <v>5616136.0669885185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1511984.7936868146</v>
      </c>
      <c r="R218" s="25">
        <f t="array" aca="1" ref="R218" ca="1">INDEX('Lorri 401b'!L:L,MATCH('Retirement Calculator'!A218,'Lorri 401b'!N:N,0),0)</f>
        <v>4097375.6947812391</v>
      </c>
      <c r="S218" s="25">
        <f t="shared" ca="1" si="7"/>
        <v>5609360.4884680538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1509854.1188068152</v>
      </c>
      <c r="R219" s="25">
        <f t="array" aca="1" ref="R219" ca="1">INDEX('Lorri 401b'!L:L,MATCH('Retirement Calculator'!A219,'Lorri 401b'!N:N,0),0)</f>
        <v>4092702.5595636046</v>
      </c>
      <c r="S219" s="25">
        <f t="shared" ca="1" si="7"/>
        <v>5602556.6783704199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1507714.5661148159</v>
      </c>
      <c r="R220" s="25">
        <f t="array" aca="1" ref="R220" ca="1">INDEX('Lorri 401b'!L:L,MATCH('Retirement Calculator'!A220,'Lorri 401b'!N:N,0),0)</f>
        <v>4088009.9529492301</v>
      </c>
      <c r="S220" s="25">
        <f t="shared" ca="1" si="7"/>
        <v>5595724.5190640464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1505566.0986199332</v>
      </c>
      <c r="R221" s="25">
        <f t="array" aca="1" ref="R221" ca="1">INDEX('Lorri 401b'!L:L,MATCH('Retirement Calculator'!A221,'Lorri 401b'!N:N,0),0)</f>
        <v>4083297.7938072956</v>
      </c>
      <c r="S221" s="25">
        <f t="shared" ca="1" si="7"/>
        <v>5588863.8924272284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1503408.6791771553</v>
      </c>
      <c r="R222" s="25">
        <f t="array" aca="1" ref="R222" ca="1">INDEX('Lorri 401b'!L:L,MATCH('Retirement Calculator'!A222,'Lorri 401b'!N:N,0),0)</f>
        <v>4078566.0006689364</v>
      </c>
      <c r="S222" s="25">
        <f t="shared" ca="1" si="7"/>
        <v>5581974.6798460912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1501242.270486699</v>
      </c>
      <c r="R223" s="25">
        <f t="array" aca="1" ref="R223" ca="1">INDEX('Lorri 401b'!L:L,MATCH('Retirement Calculator'!A223,'Lorri 401b'!N:N,0),0)</f>
        <v>4073814.4917258341</v>
      </c>
      <c r="S223" s="25">
        <f t="shared" ca="1" si="7"/>
        <v>5575056.7622125335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1499066.8350933657</v>
      </c>
      <c r="R224" s="25">
        <f t="array" aca="1" ref="R224" ca="1">INDEX('Lorri 401b'!L:L,MATCH('Retirement Calculator'!A224,'Lorri 401b'!N:N,0),0)</f>
        <v>4069043.184828802</v>
      </c>
      <c r="S224" s="25">
        <f t="shared" ca="1" si="7"/>
        <v>5568110.019922168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1496882.3353858937</v>
      </c>
      <c r="R225" s="25">
        <f t="array" aca="1" ref="R225" ca="1">INDEX('Lorri 401b'!L:L,MATCH('Retirement Calculator'!A225,'Lorri 401b'!N:N,0),0)</f>
        <v>4064251.997486366</v>
      </c>
      <c r="S225" s="25">
        <f t="shared" ca="1" si="7"/>
        <v>5561134.3328722594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1494688.7335963072</v>
      </c>
      <c r="R226" s="25">
        <f t="array" aca="1" ref="R226" ca="1">INDEX('Lorri 401b'!L:L,MATCH('Retirement Calculator'!A226,'Lorri 401b'!N:N,0),0)</f>
        <v>4059440.8468633364</v>
      </c>
      <c r="S226" s="25">
        <f t="shared" ca="1" si="7"/>
        <v>5554129.5804596432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1492485.991799264</v>
      </c>
      <c r="R227" s="25">
        <f t="array" aca="1" ref="R227" ca="1">INDEX('Lorri 401b'!L:L,MATCH('Retirement Calculator'!A227,'Lorri 401b'!N:N,0),0)</f>
        <v>4054609.6497793775</v>
      </c>
      <c r="S227" s="25">
        <f t="shared" ca="1" si="7"/>
        <v>5547095.6415786417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1490274.0719113997</v>
      </c>
      <c r="R228" s="25">
        <f t="array" aca="1" ref="R228" ca="1">INDEX('Lorri 401b'!L:L,MATCH('Retirement Calculator'!A228,'Lorri 401b'!N:N,0),0)</f>
        <v>4049758.3227075688</v>
      </c>
      <c r="S228" s="25">
        <f t="shared" ca="1" si="7"/>
        <v>5540032.3946189685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1488052.9356906693</v>
      </c>
      <c r="R229" s="25">
        <f t="array" aca="1" ref="R229" ca="1">INDEX('Lorri 401b'!L:L,MATCH('Retirement Calculator'!A229,'Lorri 401b'!N:N,0),0)</f>
        <v>4044886.7817729609</v>
      </c>
      <c r="S229" s="25">
        <f t="shared" ca="1" si="7"/>
        <v>5532939.7174636303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1485822.5447356859</v>
      </c>
      <c r="R230" s="25">
        <f t="array" aca="1" ref="R230" ca="1">INDEX('Lorri 401b'!L:L,MATCH('Retirement Calculator'!A230,'Lorri 401b'!N:N,0),0)</f>
        <v>4039994.9427511254</v>
      </c>
      <c r="S230" s="25">
        <f t="shared" ca="1" si="7"/>
        <v>5525817.4874868114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1483582.8604850569</v>
      </c>
      <c r="R231" s="25">
        <f t="array" aca="1" ref="R231" ca="1">INDEX('Lorri 401b'!L:L,MATCH('Retirement Calculator'!A231,'Lorri 401b'!N:N,0),0)</f>
        <v>4035082.7210666989</v>
      </c>
      <c r="S231" s="25">
        <f t="shared" ca="1" si="7"/>
        <v>5518665.5815517558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1481333.8442167169</v>
      </c>
      <c r="R232" s="25">
        <f t="array" aca="1" ref="R232" ca="1">INDEX('Lorri 401b'!L:L,MATCH('Retirement Calculator'!A232,'Lorri 401b'!N:N,0),0)</f>
        <v>4030150.0317919208</v>
      </c>
      <c r="S232" s="25">
        <f t="shared" ca="1" si="7"/>
        <v>5511483.8760086372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1479075.4570472587</v>
      </c>
      <c r="R233" s="25">
        <f t="array" aca="1" ref="R233" ca="1">INDEX('Lorri 401b'!L:L,MATCH('Retirement Calculator'!A233,'Lorri 401b'!N:N,0),0)</f>
        <v>4025196.7896451643</v>
      </c>
      <c r="S233" s="25">
        <f t="shared" ca="1" si="7"/>
        <v>5504272.2466924228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1476807.6599312613</v>
      </c>
      <c r="R234" s="25">
        <f t="array" aca="1" ref="R234" ca="1">INDEX('Lorri 401b'!L:L,MATCH('Retirement Calculator'!A234,'Lorri 401b'!N:N,0),0)</f>
        <v>4020222.908989463</v>
      </c>
      <c r="S234" s="25">
        <f t="shared" ca="1" si="7"/>
        <v>5497030.5689207241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1474530.4136606138</v>
      </c>
      <c r="R235" s="25">
        <f t="array" aca="1" ref="R235" ca="1">INDEX('Lorri 401b'!L:L,MATCH('Retirement Calculator'!A235,'Lorri 401b'!N:N,0),0)</f>
        <v>4015228.3038310297</v>
      </c>
      <c r="S235" s="25">
        <f t="shared" ca="1" si="7"/>
        <v>5489758.7174916435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1472243.6788638385</v>
      </c>
      <c r="R236" s="25">
        <f t="array" aca="1" ref="R236" ca="1">INDEX('Lorri 401b'!L:L,MATCH('Retirement Calculator'!A236,'Lorri 401b'!N:N,0),0)</f>
        <v>4010212.8878177693</v>
      </c>
      <c r="S236" s="25">
        <f t="shared" ca="1" si="7"/>
        <v>5482456.5666816076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1469947.41600541</v>
      </c>
      <c r="R237" s="25">
        <f t="array" aca="1" ref="R237" ca="1">INDEX('Lorri 401b'!L:L,MATCH('Retirement Calculator'!A237,'Lorri 401b'!N:N,0),0)</f>
        <v>4005176.5742377872</v>
      </c>
      <c r="S237" s="25">
        <f t="shared" ca="1" si="7"/>
        <v>5475123.9902431974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1467641.5853850716</v>
      </c>
      <c r="R238" s="25">
        <f t="array" aca="1" ref="R238" ca="1">INDEX('Lorri 401b'!L:L,MATCH('Retirement Calculator'!A238,'Lorri 401b'!N:N,0),0)</f>
        <v>4000119.2760178884</v>
      </c>
      <c r="S238" s="25">
        <f t="shared" ca="1" si="7"/>
        <v>5467760.8614029605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1465326.1471371483</v>
      </c>
      <c r="R239" s="25">
        <f t="array" aca="1" ref="R239" ca="1">INDEX('Lorri 401b'!L:L,MATCH('Retirement Calculator'!A239,'Lorri 401b'!N:N,0),0)</f>
        <v>3995040.9057220733</v>
      </c>
      <c r="S239" s="25">
        <f t="shared" ca="1" si="7"/>
        <v>5460367.0528592216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1463001.0612298585</v>
      </c>
      <c r="R240" s="25">
        <f t="array" aca="1" ref="R240" ca="1">INDEX('Lorri 401b'!L:L,MATCH('Retirement Calculator'!A240,'Lorri 401b'!N:N,0),0)</f>
        <v>3989941.3755500256</v>
      </c>
      <c r="S240" s="25">
        <f t="shared" ca="1" si="7"/>
        <v>5452942.4367798846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1460666.2874646219</v>
      </c>
      <c r="R241" s="25">
        <f t="array" aca="1" ref="R241" ca="1">INDEX('Lorri 401b'!L:L,MATCH('Retirement Calculator'!A241,'Lorri 401b'!N:N,0),0)</f>
        <v>3984820.5973355942</v>
      </c>
      <c r="S241" s="25">
        <f t="shared" ca="1" si="7"/>
        <v>5445486.8848002162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1458321.7854753635</v>
      </c>
      <c r="R242" s="25">
        <f t="array" aca="1" ref="R242" ca="1">INDEX('Lorri 401b'!L:L,MATCH('Retirement Calculator'!A242,'Lorri 401b'!N:N,0),0)</f>
        <v>3979678.4825452697</v>
      </c>
      <c r="S242" s="25">
        <f t="shared" ca="1" si="7"/>
        <v>5438000.2680206336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1455967.5147278165</v>
      </c>
      <c r="R243" s="25">
        <f t="array" aca="1" ref="R243" ca="1">INDEX('Lorri 401b'!L:L,MATCH('Retirement Calculator'!A243,'Lorri 401b'!N:N,0),0)</f>
        <v>3974514.942276652</v>
      </c>
      <c r="S243" s="25">
        <f t="shared" ca="1" si="7"/>
        <v>5430482.4570044689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1453603.4345188213</v>
      </c>
      <c r="R244" s="25">
        <f t="array" aca="1" ref="R244" ca="1">INDEX('Lorri 401b'!L:L,MATCH('Retirement Calculator'!A244,'Lorri 401b'!N:N,0),0)</f>
        <v>3969329.8872569152</v>
      </c>
      <c r="S244" s="25">
        <f t="shared" ca="1" si="7"/>
        <v>5422933.3217757363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1451229.5039756219</v>
      </c>
      <c r="R245" s="25">
        <f t="array" aca="1" ref="R245" ca="1">INDEX('Lorri 401b'!L:L,MATCH('Retirement Calculator'!A245,'Lorri 401b'!N:N,0),0)</f>
        <v>3964123.2278412627</v>
      </c>
      <c r="S245" s="25">
        <f t="shared" ca="1" si="7"/>
        <v>5415352.7318168841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1448845.6820551592</v>
      </c>
      <c r="R246" s="25">
        <f t="array" aca="1" ref="R246" ca="1">INDEX('Lorri 401b'!L:L,MATCH('Retirement Calculator'!A246,'Lorri 401b'!N:N,0),0)</f>
        <v>3958894.8740113783</v>
      </c>
      <c r="S246" s="25">
        <f t="shared" ca="1" si="7"/>
        <v>5407740.5560665373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1446451.9275433612</v>
      </c>
      <c r="R247" s="25">
        <f t="array" aca="1" ref="R247" ca="1">INDEX('Lorri 401b'!L:L,MATCH('Retirement Calculator'!A247,'Lorri 401b'!N:N,0),0)</f>
        <v>3953644.7353738695</v>
      </c>
      <c r="S247" s="25">
        <f t="shared" ca="1" si="7"/>
        <v>5400096.6629172303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1444048.1990544307</v>
      </c>
      <c r="R248" s="25">
        <f t="array" aca="1" ref="R248" ca="1">INDEX('Lorri 401b'!L:L,MATCH('Retirement Calculator'!A248,'Lorri 401b'!N:N,0),0)</f>
        <v>3948372.7211587043</v>
      </c>
      <c r="S248" s="25">
        <f t="shared" ca="1" si="7"/>
        <v>5392420.920213135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1441634.4550301298</v>
      </c>
      <c r="R249" s="25">
        <f t="array" aca="1" ref="R249" ca="1">INDEX('Lorri 401b'!L:L,MATCH('Retirement Calculator'!A249,'Lorri 401b'!N:N,0),0)</f>
        <v>3943078.7402176424</v>
      </c>
      <c r="S249" s="25">
        <f t="shared" ca="1" si="7"/>
        <v>5384713.1952477721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1439210.653739061</v>
      </c>
      <c r="R250" s="25">
        <f t="array" aca="1" ref="R250" ca="1">INDEX('Lorri 401b'!L:L,MATCH('Retirement Calculator'!A250,'Lorri 401b'!N:N,0),0)</f>
        <v>3937762.7010226594</v>
      </c>
      <c r="S250" s="25">
        <f t="shared" ca="1" si="7"/>
        <v>5376973.3547617206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1436776.753275946</v>
      </c>
      <c r="R251" s="25">
        <f t="array" aca="1" ref="R251" ca="1">INDEX('Lorri 401b'!L:L,MATCH('Retirement Calculator'!A251,'Lorri 401b'!N:N,0),0)</f>
        <v>3932424.511664364</v>
      </c>
      <c r="S251" s="25">
        <f t="shared" ca="1" si="7"/>
        <v>5369201.2649403103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1434332.7115609013</v>
      </c>
      <c r="R252" s="25">
        <f t="array" aca="1" ref="R252" ca="1">INDEX('Lorri 401b'!L:L,MATCH('Retirement Calculator'!A252,'Lorri 401b'!N:N,0),0)</f>
        <v>3927064.0798504092</v>
      </c>
      <c r="S252" s="25">
        <f t="shared" ca="1" si="7"/>
        <v>5361396.7914113104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1431878.4863387106</v>
      </c>
      <c r="R253" s="25">
        <f t="array" aca="1" ref="R253" ca="1">INDEX('Lorri 401b'!L:L,MATCH('Retirement Calculator'!A253,'Lorri 401b'!N:N,0),0)</f>
        <v>3921681.3129038964</v>
      </c>
      <c r="S253" s="25">
        <f t="shared" ca="1" si="7"/>
        <v>5353559.7992426073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1429414.0351780942</v>
      </c>
      <c r="R254" s="25">
        <f t="array" aca="1" ref="R254" ca="1">INDEX('Lorri 401b'!L:L,MATCH('Retirement Calculator'!A254,'Lorri 401b'!N:N,0),0)</f>
        <v>3916276.1177617731</v>
      </c>
      <c r="S254" s="25">
        <f t="shared" ca="1" si="7"/>
        <v>5345690.1529398672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1426939.3154709751</v>
      </c>
      <c r="R255" s="25">
        <f t="array" aca="1" ref="R255" ca="1">INDEX('Lorri 401b'!L:L,MATCH('Retirement Calculator'!A255,'Lorri 401b'!N:N,0),0)</f>
        <v>3910848.4009732241</v>
      </c>
      <c r="S255" s="25">
        <f t="shared" ca="1" si="7"/>
        <v>5337787.716444199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1424454.2844317432</v>
      </c>
      <c r="R256" s="25">
        <f t="array" aca="1" ref="R256" ca="1">INDEX('Lorri 401b'!L:L,MATCH('Retirement Calculator'!A256,'Lorri 401b'!N:N,0),0)</f>
        <v>3905398.068698056</v>
      </c>
      <c r="S256" s="25">
        <f t="shared" ca="1" si="7"/>
        <v>5329852.3531297995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1421958.8990965143</v>
      </c>
      <c r="R257" s="25">
        <f t="array" aca="1" ref="R257" ca="1">INDEX('Lorri 401b'!L:L,MATCH('Retirement Calculator'!A257,'Lorri 401b'!N:N,0),0)</f>
        <v>3899925.0267050751</v>
      </c>
      <c r="S257" s="25">
        <f t="shared" ca="1" si="7"/>
        <v>5321883.9258015892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1419453.1163223886</v>
      </c>
      <c r="R258" s="25">
        <f t="array" aca="1" ref="R258" ca="1">INDEX('Lorri 401b'!L:L,MATCH('Retirement Calculator'!A258,'Lorri 401b'!N:N,0),0)</f>
        <v>3894429.1803704565</v>
      </c>
      <c r="S258" s="25">
        <f t="shared" ca="1" si="7"/>
        <v>5313882.2966928454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1416936.8927867042</v>
      </c>
      <c r="R259" s="25">
        <f t="array" aca="1" ref="R259" ca="1">INDEX('Lorri 401b'!L:L,MATCH('Retirement Calculator'!A259,'Lorri 401b'!N:N,0),0)</f>
        <v>3888910.4346761107</v>
      </c>
      <c r="S259" s="25">
        <f t="shared" ca="1" si="7"/>
        <v>5305847.3274628147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1414410.1849862877</v>
      </c>
      <c r="R260" s="25">
        <f t="array" aca="1" ref="R260" ca="1">INDEX('Lorri 401b'!L:L,MATCH('Retirement Calculator'!A260,'Lorri 401b'!N:N,0),0)</f>
        <v>3883368.6942080385</v>
      </c>
      <c r="S260" s="25">
        <f t="shared" ca="1" si="7"/>
        <v>5297778.8791943267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1411872.9492367029</v>
      </c>
      <c r="R261" s="25">
        <f t="array" aca="1" ref="R261" ca="1">INDEX('Lorri 401b'!L:L,MATCH('Retirement Calculator'!A261,'Lorri 401b'!N:N,0),0)</f>
        <v>3877803.8631546823</v>
      </c>
      <c r="S261" s="25">
        <f t="shared" ca="1" si="7"/>
        <v>5289676.8123913854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1409325.1416714948</v>
      </c>
      <c r="R262" s="25">
        <f t="array" aca="1" ref="R262" ca="1">INDEX('Lorri 401b'!L:L,MATCH('Retirement Calculator'!A262,'Lorri 401b'!N:N,0),0)</f>
        <v>3872215.8453052705</v>
      </c>
      <c r="S262" s="25">
        <f t="shared" ca="1" si="7"/>
        <v>5281540.9869767651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1406766.7182414315</v>
      </c>
      <c r="R263" s="25">
        <f t="array" aca="1" ref="R263" ca="1">INDEX('Lorri 401b'!L:L,MATCH('Retirement Calculator'!A263,'Lorri 401b'!N:N,0),0)</f>
        <v>3866604.5440481529</v>
      </c>
      <c r="S263" s="25">
        <f t="shared" ca="1" si="7"/>
        <v>5273371.2622895846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1404197.6347137431</v>
      </c>
      <c r="R264" s="25">
        <f t="array" aca="1" ref="R264" ca="1">INDEX('Lorri 401b'!L:L,MATCH('Retirement Calculator'!A264,'Lorri 401b'!N:N,0),0)</f>
        <v>3860969.8623691304</v>
      </c>
      <c r="S264" s="25">
        <f t="shared" ca="1" si="7"/>
        <v>5265167.4970828732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1401617.8466713559</v>
      </c>
      <c r="R265" s="25">
        <f t="array" aca="1" ref="R265" ca="1">INDEX('Lorri 401b'!L:L,MATCH('Retirement Calculator'!A265,'Lorri 401b'!N:N,0),0)</f>
        <v>3855311.7028497788</v>
      </c>
      <c r="S265" s="25">
        <f t="shared" ca="1" si="7"/>
        <v>5256929.5495211352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1399027.3095121253</v>
      </c>
      <c r="R266" s="25">
        <f t="array" aca="1" ref="R266" ca="1">INDEX('Lorri 401b'!L:L,MATCH('Retirement Calculator'!A266,'Lorri 401b'!N:N,0),0)</f>
        <v>3849629.9676657631</v>
      </c>
      <c r="S266" s="25">
        <f t="shared" ref="S266:S520" ca="1" si="267">SUM(Q266:R266)</f>
        <v>5248657.2771778889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1396425.9784480648</v>
      </c>
      <c r="R267" s="25">
        <f t="array" aca="1" ref="R267" ca="1">INDEX('Lorri 401b'!L:L,MATCH('Retirement Calculator'!A267,'Lorri 401b'!N:N,0),0)</f>
        <v>3843924.5585851474</v>
      </c>
      <c r="S267" s="25">
        <f t="shared" ca="1" si="267"/>
        <v>5240350.5370332124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1393813.8085045705</v>
      </c>
      <c r="R268" s="25">
        <f t="array" aca="1" ref="R268" ca="1">INDEX('Lorri 401b'!L:L,MATCH('Retirement Calculator'!A268,'Lorri 401b'!N:N,0),0)</f>
        <v>3838195.3769666958</v>
      </c>
      <c r="S268" s="25">
        <f t="shared" ca="1" si="267"/>
        <v>5232009.1854712665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1391190.7545196451</v>
      </c>
      <c r="R269" s="25">
        <f t="array" aca="1" ref="R269" ca="1">INDEX('Lorri 401b'!L:L,MATCH('Retirement Calculator'!A269,'Lorri 401b'!N:N,0),0)</f>
        <v>3832442.3237581672</v>
      </c>
      <c r="S269" s="25">
        <f t="shared" ca="1" si="267"/>
        <v>5223633.0782778123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1388556.7711431158</v>
      </c>
      <c r="R270" s="25">
        <f t="array" aca="1" ref="R270" ca="1">INDEX('Lorri 401b'!L:L,MATCH('Retirement Calculator'!A270,'Lorri 401b'!N:N,0),0)</f>
        <v>3826665.2994946032</v>
      </c>
      <c r="S270" s="25">
        <f t="shared" ca="1" si="267"/>
        <v>5215222.0706377188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1385911.812835851</v>
      </c>
      <c r="R271" s="25">
        <f t="array" aca="1" ref="R271" ca="1">INDEX('Lorri 401b'!L:L,MATCH('Retirement Calculator'!A271,'Lorri 401b'!N:N,0),0)</f>
        <v>3820864.204296608</v>
      </c>
      <c r="S271" s="25">
        <f t="shared" ca="1" si="267"/>
        <v>5206776.0171324592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1383255.8338689725</v>
      </c>
      <c r="R272" s="25">
        <f t="array" aca="1" ref="R272" ca="1">INDEX('Lorri 401b'!L:L,MATCH('Retirement Calculator'!A272,'Lorri 401b'!N:N,0),0)</f>
        <v>3815038.9378686207</v>
      </c>
      <c r="S272" s="25">
        <f t="shared" ca="1" si="267"/>
        <v>5198294.7717375932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1380588.7883230655</v>
      </c>
      <c r="R273" s="25">
        <f t="array" aca="1" ref="R273" ca="1">INDEX('Lorri 401b'!L:L,MATCH('Retirement Calculator'!A273,'Lorri 401b'!N:N,0),0)</f>
        <v>3809189.3994971835</v>
      </c>
      <c r="S273" s="25">
        <f t="shared" ca="1" si="267"/>
        <v>5189778.1878202492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1377910.6300873838</v>
      </c>
      <c r="R274" s="25">
        <f t="array" aca="1" ref="R274" ca="1">INDEX('Lorri 401b'!L:L,MATCH('Retirement Calculator'!A274,'Lorri 401b'!N:N,0),0)</f>
        <v>3803315.4880491989</v>
      </c>
      <c r="S274" s="25">
        <f t="shared" ca="1" si="267"/>
        <v>5181226.1181365829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1375221.3128590535</v>
      </c>
      <c r="R275" s="25">
        <f t="array" aca="1" ref="R275" ca="1">INDEX('Lorri 401b'!L:L,MATCH('Retirement Calculator'!A275,'Lorri 401b'!N:N,0),0)</f>
        <v>3797417.1019701809</v>
      </c>
      <c r="S275" s="25">
        <f t="shared" ca="1" si="267"/>
        <v>5172638.4148292346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1372520.7901422717</v>
      </c>
      <c r="R276" s="25">
        <f t="array" aca="1" ref="R276" ca="1">INDEX('Lorri 401b'!L:L,MATCH('Retirement Calculator'!A276,'Lorri 401b'!N:N,0),0)</f>
        <v>3791494.1392825004</v>
      </c>
      <c r="S276" s="25">
        <f t="shared" ca="1" si="267"/>
        <v>5164014.929424772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1369809.0152475033</v>
      </c>
      <c r="R277" s="25">
        <f t="array" aca="1" ref="R277" ca="1">INDEX('Lorri 401b'!L:L,MATCH('Retirement Calculator'!A277,'Lorri 401b'!N:N,0),0)</f>
        <v>3785546.4975836212</v>
      </c>
      <c r="S277" s="25">
        <f t="shared" ca="1" si="267"/>
        <v>5155355.5128311245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1367085.9412906736</v>
      </c>
      <c r="R278" s="25">
        <f t="array" aca="1" ref="R278" ca="1">INDEX('Lorri 401b'!L:L,MATCH('Retirement Calculator'!A278,'Lorri 401b'!N:N,0),0)</f>
        <v>3779574.07404433</v>
      </c>
      <c r="S278" s="25">
        <f t="shared" ca="1" si="267"/>
        <v>5146660.0153350038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1364351.5211923569</v>
      </c>
      <c r="R279" s="25">
        <f t="array" aca="1" ref="R279" ca="1">INDEX('Lorri 401b'!L:L,MATCH('Retirement Calculator'!A279,'Lorri 401b'!N:N,0),0)</f>
        <v>3773576.7654069583</v>
      </c>
      <c r="S279" s="25">
        <f t="shared" ca="1" si="267"/>
        <v>5137928.2865993157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1361605.7076769641</v>
      </c>
      <c r="R280" s="25">
        <f t="array" aca="1" ref="R280" ca="1">INDEX('Lorri 401b'!L:L,MATCH('Retirement Calculator'!A280,'Lorri 401b'!N:N,0),0)</f>
        <v>3767554.4679835979</v>
      </c>
      <c r="S280" s="25">
        <f t="shared" ca="1" si="267"/>
        <v>5129160.1756605618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1358848.4532719236</v>
      </c>
      <c r="R281" s="25">
        <f t="array" aca="1" ref="R281" ca="1">INDEX('Lorri 401b'!L:L,MATCH('Retirement Calculator'!A281,'Lorri 401b'!N:N,0),0)</f>
        <v>3761507.0776543068</v>
      </c>
      <c r="S281" s="25">
        <f t="shared" ca="1" si="267"/>
        <v>5120355.5309262304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1356079.7103068621</v>
      </c>
      <c r="R282" s="25">
        <f t="array" aca="1" ref="R282" ca="1">INDEX('Lorri 401b'!L:L,MATCH('Retirement Calculator'!A282,'Lorri 401b'!N:N,0),0)</f>
        <v>3755434.48986531</v>
      </c>
      <c r="S282" s="25">
        <f t="shared" ca="1" si="267"/>
        <v>5111514.2001721719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1353299.4309127796</v>
      </c>
      <c r="R283" s="25">
        <f t="array" aca="1" ref="R283" ca="1">INDEX('Lorri 401b'!L:L,MATCH('Retirement Calculator'!A283,'Lorri 401b'!N:N,0),0)</f>
        <v>3749336.5996271926</v>
      </c>
      <c r="S283" s="25">
        <f t="shared" ca="1" si="267"/>
        <v>5102636.0305399727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1350507.5670212219</v>
      </c>
      <c r="R284" s="25">
        <f t="array" aca="1" ref="R284" ca="1">INDEX('Lorri 401b'!L:L,MATCH('Retirement Calculator'!A284,'Lorri 401b'!N:N,0),0)</f>
        <v>3743213.3015130828</v>
      </c>
      <c r="S284" s="25">
        <f t="shared" ca="1" si="267"/>
        <v>5093720.8685343042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1347704.0703634492</v>
      </c>
      <c r="R285" s="25">
        <f t="array" aca="1" ref="R285" ca="1">INDEX('Lorri 401b'!L:L,MATCH('Retirement Calculator'!A285,'Lorri 401b'!N:N,0),0)</f>
        <v>3737064.4896568311</v>
      </c>
      <c r="S285" s="25">
        <f t="shared" ca="1" si="267"/>
        <v>5084768.5600202801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1344888.8924696024</v>
      </c>
      <c r="R286" s="25">
        <f t="array" aca="1" ref="R286" ca="1">INDEX('Lorri 401b'!L:L,MATCH('Retirement Calculator'!A286,'Lorri 401b'!N:N,0),0)</f>
        <v>3730890.0577511783</v>
      </c>
      <c r="S286" s="25">
        <f t="shared" ca="1" si="267"/>
        <v>5075778.9502207804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1342061.9846678646</v>
      </c>
      <c r="R287" s="25">
        <f t="array" aca="1" ref="R287" ca="1">INDEX('Lorri 401b'!L:L,MATCH('Retirement Calculator'!A287,'Lorri 401b'!N:N,0),0)</f>
        <v>3724689.8990459186</v>
      </c>
      <c r="S287" s="25">
        <f t="shared" ca="1" si="267"/>
        <v>5066751.8837137837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1339223.2980836197</v>
      </c>
      <c r="R288" s="25">
        <f t="array" aca="1" ref="R288" ca="1">INDEX('Lorri 401b'!L:L,MATCH('Retirement Calculator'!A288,'Lorri 401b'!N:N,0),0)</f>
        <v>3718463.9063460538</v>
      </c>
      <c r="S288" s="25">
        <f t="shared" ca="1" si="267"/>
        <v>5057687.204429673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1336372.783638607</v>
      </c>
      <c r="R289" s="25">
        <f t="array" aca="1" ref="R289" ca="1">INDEX('Lorri 401b'!L:L,MATCH('Retirement Calculator'!A289,'Lorri 401b'!N:N,0),0)</f>
        <v>3712211.9720099396</v>
      </c>
      <c r="S289" s="25">
        <f t="shared" ca="1" si="267"/>
        <v>5048584.7556485469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1333510.3920500735</v>
      </c>
      <c r="R290" s="25">
        <f t="array" aca="1" ref="R290" ca="1">INDEX('Lorri 401b'!L:L,MATCH('Retirement Calculator'!A290,'Lorri 401b'!N:N,0),0)</f>
        <v>3705933.9879474249</v>
      </c>
      <c r="S290" s="25">
        <f t="shared" ca="1" si="267"/>
        <v>5039444.3799974984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1330636.073829921</v>
      </c>
      <c r="R291" s="25">
        <f t="array" aca="1" ref="R291" ca="1">INDEX('Lorri 401b'!L:L,MATCH('Retirement Calculator'!A291,'Lorri 401b'!N:N,0),0)</f>
        <v>3699629.845617983</v>
      </c>
      <c r="S291" s="25">
        <f t="shared" ca="1" si="267"/>
        <v>5030265.9194479045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1327749.7792838512</v>
      </c>
      <c r="R292" s="25">
        <f t="array" aca="1" ref="R292" ca="1">INDEX('Lorri 401b'!L:L,MATCH('Retirement Calculator'!A292,'Lorri 401b'!N:N,0),0)</f>
        <v>3693299.4360288349</v>
      </c>
      <c r="S292" s="25">
        <f t="shared" ca="1" si="267"/>
        <v>5021049.2153126858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1324851.4585105062</v>
      </c>
      <c r="R293" s="25">
        <f t="array" aca="1" ref="R293" ca="1">INDEX('Lorri 401b'!L:L,MATCH('Retirement Calculator'!A293,'Lorri 401b'!N:N,0),0)</f>
        <v>3686942.6497330656</v>
      </c>
      <c r="S293" s="25">
        <f t="shared" ca="1" si="267"/>
        <v>5011794.1082435716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1321941.0614006056</v>
      </c>
      <c r="R294" s="25">
        <f t="array" aca="1" ref="R294" ca="1">INDEX('Lorri 401b'!L:L,MATCH('Retirement Calculator'!A294,'Lorri 401b'!N:N,0),0)</f>
        <v>3680559.3768277303</v>
      </c>
      <c r="S294" s="25">
        <f t="shared" ca="1" si="267"/>
        <v>5002500.4382283362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1319018.5376360803</v>
      </c>
      <c r="R295" s="25">
        <f t="array" aca="1" ref="R295" ca="1">INDEX('Lorri 401b'!L:L,MATCH('Retirement Calculator'!A295,'Lorri 401b'!N:N,0),0)</f>
        <v>3674149.5069519561</v>
      </c>
      <c r="S295" s="25">
        <f t="shared" ca="1" si="267"/>
        <v>4993168.0445880368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1316083.8366892028</v>
      </c>
      <c r="R296" s="25">
        <f t="array" aca="1" ref="R296" ca="1">INDEX('Lorri 401b'!L:L,MATCH('Retirement Calculator'!A296,'Lorri 401b'!N:N,0),0)</f>
        <v>3667712.9292850331</v>
      </c>
      <c r="S296" s="25">
        <f t="shared" ca="1" si="267"/>
        <v>4983796.7659742357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1313136.9078217135</v>
      </c>
      <c r="R297" s="25">
        <f t="array" aca="1" ref="R297" ca="1">INDEX('Lorri 401b'!L:L,MATCH('Retirement Calculator'!A297,'Lorri 401b'!N:N,0),0)</f>
        <v>3661249.5325444979</v>
      </c>
      <c r="S297" s="25">
        <f t="shared" ca="1" si="267"/>
        <v>4974386.4403662113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1310177.7000839429</v>
      </c>
      <c r="R298" s="25">
        <f t="array" aca="1" ref="R298" ca="1">INDEX('Lorri 401b'!L:L,MATCH('Retirement Calculator'!A298,'Lorri 401b'!N:N,0),0)</f>
        <v>3654759.2049842104</v>
      </c>
      <c r="S298" s="25">
        <f t="shared" ca="1" si="267"/>
        <v>4964936.9050681535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1307206.1623139316</v>
      </c>
      <c r="R299" s="25">
        <f t="array" aca="1" ref="R299" ca="1">INDEX('Lorri 401b'!L:L,MATCH('Retirement Calculator'!A299,'Lorri 401b'!N:N,0),0)</f>
        <v>3648241.8343924219</v>
      </c>
      <c r="S299" s="25">
        <f t="shared" ca="1" si="267"/>
        <v>4955447.9967063535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1304222.2431365452</v>
      </c>
      <c r="R300" s="25">
        <f t="array" aca="1" ref="R300" ca="1">INDEX('Lorri 401b'!L:L,MATCH('Retirement Calculator'!A300,'Lorri 401b'!N:N,0),0)</f>
        <v>3641697.3080898342</v>
      </c>
      <c r="S300" s="25">
        <f t="shared" ca="1" si="267"/>
        <v>4945919.5512263793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1301225.8909625863</v>
      </c>
      <c r="R301" s="25">
        <f t="array" aca="1" ref="R301" ca="1">INDEX('Lorri 401b'!L:L,MATCH('Retirement Calculator'!A301,'Lorri 401b'!N:N,0),0)</f>
        <v>3635125.5129276523</v>
      </c>
      <c r="S301" s="25">
        <f t="shared" ca="1" si="267"/>
        <v>4936351.4038902391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1298217.0539879026</v>
      </c>
      <c r="R302" s="25">
        <f t="array" aca="1" ref="R302" ca="1">INDEX('Lorri 401b'!L:L,MATCH('Retirement Calculator'!A302,'Lorri 401b'!N:N,0),0)</f>
        <v>3628526.3352856277</v>
      </c>
      <c r="S302" s="25">
        <f t="shared" ca="1" si="267"/>
        <v>4926743.3892735299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1295195.680192491</v>
      </c>
      <c r="R303" s="25">
        <f t="array" aca="1" ref="R303" ca="1">INDEX('Lorri 401b'!L:L,MATCH('Retirement Calculator'!A303,'Lorri 401b'!N:N,0),0)</f>
        <v>3621899.6610700949</v>
      </c>
      <c r="S303" s="25">
        <f t="shared" ca="1" si="267"/>
        <v>4917095.3412625864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1292161.7173395986</v>
      </c>
      <c r="R304" s="25">
        <f t="array" aca="1" ref="R304" ca="1">INDEX('Lorri 401b'!L:L,MATCH('Retirement Calculator'!A304,'Lorri 401b'!N:N,0),0)</f>
        <v>3615245.3757119975</v>
      </c>
      <c r="S304" s="25">
        <f t="shared" ca="1" si="267"/>
        <v>4907407.0930515956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1289115.112974819</v>
      </c>
      <c r="R305" s="25">
        <f t="array" aca="1" ref="R305" ca="1">INDEX('Lorri 401b'!L:L,MATCH('Retirement Calculator'!A305,'Lorri 401b'!N:N,0),0)</f>
        <v>3608563.364164908</v>
      </c>
      <c r="S305" s="25">
        <f t="shared" ca="1" si="267"/>
        <v>4897678.4771397272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1286055.8144251863</v>
      </c>
      <c r="R306" s="25">
        <f t="array" aca="1" ref="R306" ca="1">INDEX('Lorri 401b'!L:L,MATCH('Retirement Calculator'!A306,'Lorri 401b'!N:N,0),0)</f>
        <v>3601853.510903039</v>
      </c>
      <c r="S306" s="25">
        <f t="shared" ca="1" si="267"/>
        <v>4887909.3253282253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1282983.7687982635</v>
      </c>
      <c r="R307" s="25">
        <f t="array" aca="1" ref="R307" ca="1">INDEX('Lorri 401b'!L:L,MATCH('Retirement Calculator'!A307,'Lorri 401b'!N:N,0),0)</f>
        <v>3595115.6999192452</v>
      </c>
      <c r="S307" s="25">
        <f t="shared" ca="1" si="267"/>
        <v>4878099.4687175089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1279898.9229812284</v>
      </c>
      <c r="R308" s="25">
        <f t="array" aca="1" ref="R308" ca="1">INDEX('Lorri 401b'!L:L,MATCH('Retirement Calculator'!A308,'Lorri 401b'!N:N,0),0)</f>
        <v>3588349.814723019</v>
      </c>
      <c r="S308" s="25">
        <f t="shared" ca="1" si="267"/>
        <v>4868248.7377042472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1276801.2236399557</v>
      </c>
      <c r="R309" s="25">
        <f t="array" aca="1" ref="R309" ca="1">INDEX('Lorri 401b'!L:L,MATCH('Retirement Calculator'!A309,'Lorri 401b'!N:N,0),0)</f>
        <v>3581555.7383384751</v>
      </c>
      <c r="S309" s="25">
        <f t="shared" ca="1" si="267"/>
        <v>4858356.9619784309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1273690.6172180944</v>
      </c>
      <c r="R310" s="25">
        <f t="array" aca="1" ref="R310" ca="1">INDEX('Lorri 401b'!L:L,MATCH('Retirement Calculator'!A310,'Lorri 401b'!N:N,0),0)</f>
        <v>3574733.3533023293</v>
      </c>
      <c r="S310" s="25">
        <f t="shared" ca="1" si="267"/>
        <v>4848423.9705204237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1270567.0499361421</v>
      </c>
      <c r="R311" s="25">
        <f t="array" aca="1" ref="R311" ca="1">INDEX('Lorri 401b'!L:L,MATCH('Retirement Calculator'!A311,'Lorri 401b'!N:N,0),0)</f>
        <v>3567882.541661866</v>
      </c>
      <c r="S311" s="25">
        <f t="shared" ca="1" si="267"/>
        <v>4838449.5915980078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1267430.4677905149</v>
      </c>
      <c r="R312" s="25">
        <f t="array" aca="1" ref="R312" ca="1">INDEX('Lorri 401b'!L:L,MATCH('Retirement Calculator'!A312,'Lorri 401b'!N:N,0),0)</f>
        <v>3561003.1849729009</v>
      </c>
      <c r="S312" s="25">
        <f t="shared" ca="1" si="267"/>
        <v>4828433.6527634161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1264280.8165526143</v>
      </c>
      <c r="R313" s="25">
        <f t="array" aca="1" ref="R313" ca="1">INDEX('Lorri 401b'!L:L,MATCH('Retirement Calculator'!A313,'Lorri 401b'!N:N,0),0)</f>
        <v>3554095.1642977316</v>
      </c>
      <c r="S313" s="25">
        <f t="shared" ca="1" si="267"/>
        <v>4818375.9808503464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1261118.0417678892</v>
      </c>
      <c r="R314" s="25">
        <f t="array" aca="1" ref="R314" ca="1">INDEX('Lorri 401b'!L:L,MATCH('Retirement Calculator'!A314,'Lorri 401b'!N:N,0),0)</f>
        <v>3547158.3602030827</v>
      </c>
      <c r="S314" s="25">
        <f t="shared" ca="1" si="267"/>
        <v>4808276.4019709714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1257942.0887548942</v>
      </c>
      <c r="R315" s="25">
        <f t="array" aca="1" ref="R315" ca="1">INDEX('Lorri 401b'!L:L,MATCH('Retirement Calculator'!A315,'Lorri 401b'!N:N,0),0)</f>
        <v>3540192.6527580391</v>
      </c>
      <c r="S315" s="25">
        <f t="shared" ca="1" si="267"/>
        <v>4798134.7415129337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1254752.9026043452</v>
      </c>
      <c r="R316" s="25">
        <f t="array" aca="1" ref="R316" ca="1">INDEX('Lorri 401b'!L:L,MATCH('Retirement Calculator'!A316,'Lorri 401b'!N:N,0),0)</f>
        <v>3533197.9215319748</v>
      </c>
      <c r="S316" s="25">
        <f t="shared" ca="1" si="267"/>
        <v>4787950.8241363205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1251550.4281781688</v>
      </c>
      <c r="R317" s="25">
        <f t="array" aca="1" ref="R317" ca="1">INDEX('Lorri 401b'!L:L,MATCH('Retirement Calculator'!A317,'Lorri 401b'!N:N,0),0)</f>
        <v>3526174.0455924682</v>
      </c>
      <c r="S317" s="25">
        <f t="shared" ca="1" si="267"/>
        <v>4777724.4737706371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1248334.6101085502</v>
      </c>
      <c r="R318" s="25">
        <f t="array" aca="1" ref="R318" ca="1">INDEX('Lorri 401b'!L:L,MATCH('Retirement Calculator'!A318,'Lorri 401b'!N:N,0),0)</f>
        <v>3519120.903503214</v>
      </c>
      <c r="S318" s="25">
        <f t="shared" ca="1" si="267"/>
        <v>4767455.5136117637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1245105.3927969746</v>
      </c>
      <c r="R319" s="25">
        <f t="array" aca="1" ref="R319" ca="1">INDEX('Lorri 401b'!L:L,MATCH('Retirement Calculator'!A319,'Lorri 401b'!N:N,0),0)</f>
        <v>3512038.3733219211</v>
      </c>
      <c r="S319" s="25">
        <f t="shared" ca="1" si="267"/>
        <v>4757143.7661188953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1241862.7204132676</v>
      </c>
      <c r="R320" s="25">
        <f t="array" aca="1" ref="R320" ca="1">INDEX('Lorri 401b'!L:L,MATCH('Retirement Calculator'!A320,'Lorri 401b'!N:N,0),0)</f>
        <v>3504926.3325982061</v>
      </c>
      <c r="S320" s="25">
        <f t="shared" ca="1" si="267"/>
        <v>4746789.0530114733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1238606.5368946285</v>
      </c>
      <c r="R321" s="25">
        <f t="array" aca="1" ref="R321" ca="1">INDEX('Lorri 401b'!L:L,MATCH('Retirement Calculator'!A321,'Lorri 401b'!N:N,0),0)</f>
        <v>3497784.6583714755</v>
      </c>
      <c r="S321" s="25">
        <f t="shared" ca="1" si="267"/>
        <v>4736391.1952661043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1235336.7859446618</v>
      </c>
      <c r="R322" s="25">
        <f t="array" aca="1" ref="R322" ca="1">INDEX('Lorri 401b'!L:L,MATCH('Retirement Calculator'!A322,'Lorri 401b'!N:N,0),0)</f>
        <v>3490613.2271688003</v>
      </c>
      <c r="S322" s="25">
        <f t="shared" ca="1" si="267"/>
        <v>4725950.0131134624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1232053.4110324036</v>
      </c>
      <c r="R323" s="25">
        <f t="array" aca="1" ref="R323" ca="1">INDEX('Lorri 401b'!L:L,MATCH('Retirement Calculator'!A323,'Lorri 401b'!N:N,0),0)</f>
        <v>3483411.9150027805</v>
      </c>
      <c r="S323" s="25">
        <f t="shared" ca="1" si="267"/>
        <v>4715465.3260351839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1228756.3553913441</v>
      </c>
      <c r="R324" s="25">
        <f t="array" aca="1" ref="R324" ca="1">INDEX('Lorri 401b'!L:L,MATCH('Retirement Calculator'!A324,'Lorri 401b'!N:N,0),0)</f>
        <v>3476180.5973694026</v>
      </c>
      <c r="S324" s="25">
        <f t="shared" ca="1" si="267"/>
        <v>4704936.9527607467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1225445.5620184469</v>
      </c>
      <c r="R325" s="25">
        <f t="array" aca="1" ref="R325" ca="1">INDEX('Lorri 401b'!L:L,MATCH('Retirement Calculator'!A325,'Lorri 401b'!N:N,0),0)</f>
        <v>3468919.1492458857</v>
      </c>
      <c r="S325" s="25">
        <f t="shared" ca="1" si="267"/>
        <v>4694364.7112643328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1222120.9736731625</v>
      </c>
      <c r="R326" s="25">
        <f t="array" aca="1" ref="R326" ca="1">INDEX('Lorri 401b'!L:L,MATCH('Retirement Calculator'!A326,'Lorri 401b'!N:N,0),0)</f>
        <v>3461627.4450885206</v>
      </c>
      <c r="S326" s="25">
        <f t="shared" ca="1" si="267"/>
        <v>4683748.4187616836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1218782.5328764396</v>
      </c>
      <c r="R327" s="25">
        <f t="array" aca="1" ref="R327" ca="1">INDEX('Lorri 401b'!L:L,MATCH('Retirement Calculator'!A327,'Lorri 401b'!N:N,0),0)</f>
        <v>3454305.3588304999</v>
      </c>
      <c r="S327" s="25">
        <f t="shared" ca="1" si="267"/>
        <v>4673087.8917069398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1215430.1819097304</v>
      </c>
      <c r="R328" s="25">
        <f t="array" aca="1" ref="R328" ca="1">INDEX('Lorri 401b'!L:L,MATCH('Retirement Calculator'!A328,'Lorri 401b'!N:N,0),0)</f>
        <v>3446952.7638797374</v>
      </c>
      <c r="S328" s="25">
        <f t="shared" ca="1" si="267"/>
        <v>4662382.9457894675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1212063.8628139931</v>
      </c>
      <c r="R329" s="25">
        <f t="array" aca="1" ref="R329" ca="1">INDEX('Lorri 401b'!L:L,MATCH('Retirement Calculator'!A329,'Lorri 401b'!N:N,0),0)</f>
        <v>3439569.5331166801</v>
      </c>
      <c r="S329" s="25">
        <f t="shared" ca="1" si="267"/>
        <v>4651633.395930673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1208683.5173886903</v>
      </c>
      <c r="R330" s="25">
        <f t="array" aca="1" ref="R330" ca="1">INDEX('Lorri 401b'!L:L,MATCH('Retirement Calculator'!A330,'Lorri 401b'!N:N,0),0)</f>
        <v>3432155.5388921099</v>
      </c>
      <c r="S330" s="25">
        <f t="shared" ca="1" si="267"/>
        <v>4640839.0562808001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1205289.087190782</v>
      </c>
      <c r="R331" s="25">
        <f t="array" aca="1" ref="R331" ca="1">INDEX('Lorri 401b'!L:L,MATCH('Retirement Calculator'!A331,'Lorri 401b'!N:N,0),0)</f>
        <v>3424710.6530249375</v>
      </c>
      <c r="S331" s="25">
        <f t="shared" ca="1" si="267"/>
        <v>4629999.7402157197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1201880.5135337159</v>
      </c>
      <c r="R332" s="25">
        <f t="array" aca="1" ref="R332" ca="1">INDEX('Lorri 401b'!L:L,MATCH('Retirement Calculator'!A332,'Lorri 401b'!N:N,0),0)</f>
        <v>3417234.7467999849</v>
      </c>
      <c r="S332" s="25">
        <f t="shared" ca="1" si="267"/>
        <v>4619115.260333701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1198457.7374864118</v>
      </c>
      <c r="R333" s="25">
        <f t="array" aca="1" ref="R333" ca="1">INDEX('Lorri 401b'!L:L,MATCH('Retirement Calculator'!A333,'Lorri 401b'!N:N,0),0)</f>
        <v>3409727.6909657619</v>
      </c>
      <c r="S333" s="25">
        <f t="shared" ca="1" si="267"/>
        <v>4608185.4284521732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1195020.6998722441</v>
      </c>
      <c r="R334" s="25">
        <f t="array" aca="1" ref="R334" ca="1">INDEX('Lorri 401b'!L:L,MATCH('Retirement Calculator'!A334,'Lorri 401b'!N:N,0),0)</f>
        <v>3402189.3557322295</v>
      </c>
      <c r="S334" s="25">
        <f t="shared" ca="1" si="267"/>
        <v>4597210.0556044737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1191569.3412680174</v>
      </c>
      <c r="R335" s="25">
        <f t="array" aca="1" ref="R335" ca="1">INDEX('Lorri 401b'!L:L,MATCH('Retirement Calculator'!A335,'Lorri 401b'!N:N,0),0)</f>
        <v>3394619.6107685575</v>
      </c>
      <c r="S335" s="25">
        <f t="shared" ca="1" si="267"/>
        <v>4586188.9520365745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1188103.6020029397</v>
      </c>
      <c r="R336" s="25">
        <f t="array" aca="1" ref="R336" ca="1">INDEX('Lorri 401b'!L:L,MATCH('Retirement Calculator'!A336,'Lorri 401b'!N:N,0),0)</f>
        <v>3387018.3252008702</v>
      </c>
      <c r="S336" s="25">
        <f t="shared" ca="1" si="267"/>
        <v>4575121.9272038098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1184623.4221575907</v>
      </c>
      <c r="R337" s="25">
        <f t="array" aca="1" ref="R337" ca="1">INDEX('Lorri 401b'!L:L,MATCH('Retirement Calculator'!A337,'Lorri 401b'!N:N,0),0)</f>
        <v>3379385.3676099842</v>
      </c>
      <c r="S337" s="25">
        <f t="shared" ca="1" si="267"/>
        <v>4564008.7897675745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1181128.7415628862</v>
      </c>
      <c r="R338" s="25">
        <f t="array" aca="1" ref="R338" ca="1">INDEX('Lorri 401b'!L:L,MATCH('Retirement Calculator'!A338,'Lorri 401b'!N:N,0),0)</f>
        <v>3371720.6060291361</v>
      </c>
      <c r="S338" s="25">
        <f t="shared" ca="1" si="267"/>
        <v>4552849.3475920223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1177619.4997990371</v>
      </c>
      <c r="R339" s="25">
        <f t="array" aca="1" ref="R339" ca="1">INDEX('Lorri 401b'!L:L,MATCH('Retirement Calculator'!A339,'Lorri 401b'!N:N,0),0)</f>
        <v>3364023.9079417014</v>
      </c>
      <c r="S339" s="25">
        <f t="shared" ca="1" si="267"/>
        <v>4541643.4077407382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1174095.6361945053</v>
      </c>
      <c r="R340" s="25">
        <f t="array" aca="1" ref="R340" ca="1">INDEX('Lorri 401b'!L:L,MATCH('Retirement Calculator'!A340,'Lorri 401b'!N:N,0),0)</f>
        <v>3356295.1402789024</v>
      </c>
      <c r="S340" s="25">
        <f t="shared" ca="1" si="267"/>
        <v>4530390.7764734076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1170557.0898249545</v>
      </c>
      <c r="R341" s="25">
        <f t="array" aca="1" ref="R341" ca="1">INDEX('Lorri 401b'!L:L,MATCH('Retirement Calculator'!A341,'Lorri 401b'!N:N,0),0)</f>
        <v>3348534.1694175084</v>
      </c>
      <c r="S341" s="25">
        <f t="shared" ca="1" si="267"/>
        <v>4519091.2592424629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1167003.7995121975</v>
      </c>
      <c r="R342" s="25">
        <f t="array" aca="1" ref="R342" ca="1">INDEX('Lorri 401b'!L:L,MATCH('Retirement Calculator'!A342,'Lorri 401b'!N:N,0),0)</f>
        <v>3340740.861177525</v>
      </c>
      <c r="S342" s="25">
        <f t="shared" ca="1" si="267"/>
        <v>4507744.6606897227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1163435.7038231373</v>
      </c>
      <c r="R343" s="25">
        <f t="array" aca="1" ref="R343" ca="1">INDEX('Lorri 401b'!L:L,MATCH('Retirement Calculator'!A343,'Lorri 401b'!N:N,0),0)</f>
        <v>3332915.080819875</v>
      </c>
      <c r="S343" s="25">
        <f t="shared" ca="1" si="267"/>
        <v>4496350.7846430121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1159852.7410687059</v>
      </c>
      <c r="R344" s="25">
        <f t="array" aca="1" ref="R344" ca="1">INDEX('Lorri 401b'!L:L,MATCH('Retirement Calculator'!A344,'Lorri 401b'!N:N,0),0)</f>
        <v>3325056.6930440683</v>
      </c>
      <c r="S344" s="25">
        <f t="shared" ca="1" si="267"/>
        <v>4484909.4341127742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1156254.8493027978</v>
      </c>
      <c r="R345" s="25">
        <f t="array" aca="1" ref="R345" ca="1">INDEX('Lorri 401b'!L:L,MATCH('Retirement Calculator'!A345,'Lorri 401b'!N:N,0),0)</f>
        <v>3317165.5619858624</v>
      </c>
      <c r="S345" s="25">
        <f t="shared" ca="1" si="267"/>
        <v>4473420.41128866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1152641.9663211983</v>
      </c>
      <c r="R346" s="25">
        <f t="array" aca="1" ref="R346" ca="1">INDEX('Lorri 401b'!L:L,MATCH('Retirement Calculator'!A346,'Lorri 401b'!N:N,0),0)</f>
        <v>3309241.5512149138</v>
      </c>
      <c r="S346" s="25">
        <f t="shared" ca="1" si="267"/>
        <v>4461883.5175361121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1149014.0296605087</v>
      </c>
      <c r="R347" s="25">
        <f t="array" aca="1" ref="R347" ca="1">INDEX('Lorri 401b'!L:L,MATCH('Retirement Calculator'!A347,'Lorri 401b'!N:N,0),0)</f>
        <v>3301284.5237324196</v>
      </c>
      <c r="S347" s="25">
        <f t="shared" ca="1" si="267"/>
        <v>4450298.5533929281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1145370.9765970665</v>
      </c>
      <c r="R348" s="25">
        <f t="array" aca="1" ref="R348" ca="1">INDEX('Lorri 401b'!L:L,MATCH('Retirement Calculator'!A348,'Lorri 401b'!N:N,0),0)</f>
        <v>3293294.3419687483</v>
      </c>
      <c r="S348" s="25">
        <f t="shared" ca="1" si="267"/>
        <v>4438665.3185658148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1141712.7441458597</v>
      </c>
      <c r="R349" s="25">
        <f t="array" aca="1" ref="R349" ca="1">INDEX('Lorri 401b'!L:L,MATCH('Retirement Calculator'!A349,'Lorri 401b'!N:N,0),0)</f>
        <v>3285270.8677810617</v>
      </c>
      <c r="S349" s="25">
        <f t="shared" ca="1" si="267"/>
        <v>4426983.6119269216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1138039.2690594397</v>
      </c>
      <c r="R350" s="25">
        <f t="array" aca="1" ref="R350" ca="1">INDEX('Lorri 401b'!L:L,MATCH('Retirement Calculator'!A350,'Lorri 401b'!N:N,0),0)</f>
        <v>3277213.9624509267</v>
      </c>
      <c r="S350" s="25">
        <f t="shared" ca="1" si="267"/>
        <v>4415253.2315103663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1134350.4878268263</v>
      </c>
      <c r="R351" s="25">
        <f t="array" aca="1" ref="R351" ca="1">INDEX('Lorri 401b'!L:L,MATCH('Retirement Calculator'!A351,'Lorri 401b'!N:N,0),0)</f>
        <v>3269123.4866819158</v>
      </c>
      <c r="S351" s="25">
        <f t="shared" ca="1" si="267"/>
        <v>4403473.9745087419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1130646.3366724104</v>
      </c>
      <c r="R352" s="25">
        <f t="array" aca="1" ref="R352" ca="1">INDEX('Lorri 401b'!L:L,MATCH('Retirement Calculator'!A352,'Lorri 401b'!N:N,0),0)</f>
        <v>3260999.3005972011</v>
      </c>
      <c r="S352" s="25">
        <f t="shared" ca="1" si="267"/>
        <v>4391645.6372696115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1126926.751554851</v>
      </c>
      <c r="R353" s="25">
        <f t="array" aca="1" ref="R353" ca="1">INDEX('Lorri 401b'!L:L,MATCH('Retirement Calculator'!A353,'Lorri 401b'!N:N,0),0)</f>
        <v>3252841.2637371332</v>
      </c>
      <c r="S353" s="25">
        <f t="shared" ca="1" si="267"/>
        <v>4379768.0152919842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1123191.6681659685</v>
      </c>
      <c r="R354" s="25">
        <f t="array" aca="1" ref="R354" ca="1">INDEX('Lorri 401b'!L:L,MATCH('Retirement Calculator'!A354,'Lorri 401b'!N:N,0),0)</f>
        <v>3244649.2350568152</v>
      </c>
      <c r="S354" s="25">
        <f t="shared" ca="1" si="267"/>
        <v>4367840.9032227835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1119441.0219296322</v>
      </c>
      <c r="R355" s="25">
        <f t="array" aca="1" ref="R355" ca="1">INDEX('Lorri 401b'!L:L,MATCH('Retirement Calculator'!A355,'Lorri 401b'!N:N,0),0)</f>
        <v>3236423.0729236621</v>
      </c>
      <c r="S355" s="25">
        <f t="shared" ca="1" si="267"/>
        <v>4355864.0948532941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1115674.7480006446</v>
      </c>
      <c r="R356" s="25">
        <f t="array" aca="1" ref="R356" ca="1">INDEX('Lorri 401b'!L:L,MATCH('Retirement Calculator'!A356,'Lorri 401b'!N:N,0),0)</f>
        <v>3228162.6351149543</v>
      </c>
      <c r="S356" s="25">
        <f t="shared" ca="1" si="267"/>
        <v>4343837.3831155989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1111892.7812636194</v>
      </c>
      <c r="R357" s="25">
        <f t="array" aca="1" ref="R357" ca="1">INDEX('Lorri 401b'!L:L,MATCH('Retirement Calculator'!A357,'Lorri 401b'!N:N,0),0)</f>
        <v>3219867.778815377</v>
      </c>
      <c r="S357" s="25">
        <f t="shared" ca="1" si="267"/>
        <v>4331760.5600789962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1108095.0563318566</v>
      </c>
      <c r="R358" s="25">
        <f t="array" aca="1" ref="R358" ca="1">INDEX('Lorri 401b'!L:L,MATCH('Retirement Calculator'!A358,'Lorri 401b'!N:N,0),0)</f>
        <v>3211538.3606145517</v>
      </c>
      <c r="S358" s="25">
        <f t="shared" ca="1" si="267"/>
        <v>4319633.4169464083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1104281.5075462116</v>
      </c>
      <c r="R359" s="25">
        <f t="array" aca="1" ref="R359" ca="1">INDEX('Lorri 401b'!L:L,MATCH('Retirement Calculator'!A359,'Lorri 401b'!N:N,0),0)</f>
        <v>3203174.2365045561</v>
      </c>
      <c r="S359" s="25">
        <f t="shared" ca="1" si="267"/>
        <v>4307455.7440507673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1100452.0689739597</v>
      </c>
      <c r="R360" s="25">
        <f t="array" aca="1" ref="R360" ca="1">INDEX('Lorri 401b'!L:L,MATCH('Retirement Calculator'!A360,'Lorri 401b'!N:N,0),0)</f>
        <v>3194775.2618774357</v>
      </c>
      <c r="S360" s="25">
        <f t="shared" ca="1" si="267"/>
        <v>4295227.3308513956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1096606.6744076568</v>
      </c>
      <c r="R361" s="25">
        <f t="array" aca="1" ref="R361" ca="1">INDEX('Lorri 401b'!L:L,MATCH('Retirement Calculator'!A361,'Lorri 401b'!N:N,0),0)</f>
        <v>3186341.2915227022</v>
      </c>
      <c r="S361" s="25">
        <f t="shared" ca="1" si="267"/>
        <v>4282947.9659303594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1092745.2573639941</v>
      </c>
      <c r="R362" s="25">
        <f t="array" aca="1" ref="R362" ca="1">INDEX('Lorri 401b'!L:L,MATCH('Retirement Calculator'!A362,'Lorri 401b'!N:N,0),0)</f>
        <v>3177872.1796248239</v>
      </c>
      <c r="S362" s="25">
        <f t="shared" ca="1" si="267"/>
        <v>4270617.4369888175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1088867.7510826497</v>
      </c>
      <c r="R363" s="25">
        <f t="array" aca="1" ref="R363" ca="1">INDEX('Lorri 401b'!L:L,MATCH('Retirement Calculator'!A363,'Lorri 401b'!N:N,0),0)</f>
        <v>3169367.7797607044</v>
      </c>
      <c r="S363" s="25">
        <f t="shared" ca="1" si="267"/>
        <v>4258235.5308433538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1084974.088525133</v>
      </c>
      <c r="R364" s="25">
        <f t="array" aca="1" ref="R364" ca="1">INDEX('Lorri 401b'!L:L,MATCH('Retirement Calculator'!A364,'Lorri 401b'!N:N,0),0)</f>
        <v>3160827.9448971511</v>
      </c>
      <c r="S364" s="25">
        <f t="shared" ca="1" si="267"/>
        <v>4245802.0334222838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1081064.2023736266</v>
      </c>
      <c r="R365" s="25">
        <f t="array" aca="1" ref="R365" ca="1">INDEX('Lorri 401b'!L:L,MATCH('Retirement Calculator'!A365,'Lorri 401b'!N:N,0),0)</f>
        <v>3152252.5273883329</v>
      </c>
      <c r="S365" s="25">
        <f t="shared" ca="1" si="267"/>
        <v>4233316.72976196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1077138.0250298223</v>
      </c>
      <c r="R366" s="25">
        <f t="array" aca="1" ref="R366" ca="1">INDEX('Lorri 401b'!L:L,MATCH('Retirement Calculator'!A366,'Lorri 401b'!N:N,0),0)</f>
        <v>3143641.3789732279</v>
      </c>
      <c r="S366" s="25">
        <f t="shared" ca="1" si="267"/>
        <v>4220779.4040030502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1073195.4886137522</v>
      </c>
      <c r="R367" s="25">
        <f t="array" aca="1" ref="R367" ca="1">INDEX('Lorri 401b'!L:L,MATCH('Retirement Calculator'!A367,'Lorri 401b'!N:N,0),0)</f>
        <v>3134994.3507730602</v>
      </c>
      <c r="S367" s="25">
        <f t="shared" ca="1" si="267"/>
        <v>4208189.8393868124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1069236.524962615</v>
      </c>
      <c r="R368" s="25">
        <f t="array" aca="1" ref="R368" ca="1">INDEX('Lorri 401b'!L:L,MATCH('Retirement Calculator'!A368,'Lorri 401b'!N:N,0),0)</f>
        <v>3126311.293288725</v>
      </c>
      <c r="S368" s="25">
        <f t="shared" ca="1" si="267"/>
        <v>4195547.8182513397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1065261.0656295982</v>
      </c>
      <c r="R369" s="25">
        <f t="array" aca="1" ref="R369" ca="1">INDEX('Lorri 401b'!L:L,MATCH('Retirement Calculator'!A369,'Lorri 401b'!N:N,0),0)</f>
        <v>3117592.056398205</v>
      </c>
      <c r="S369" s="25">
        <f t="shared" ca="1" si="267"/>
        <v>4182853.1220278032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1061269.0418826938</v>
      </c>
      <c r="R370" s="25">
        <f t="array" aca="1" ref="R370" ca="1">INDEX('Lorri 401b'!L:L,MATCH('Retirement Calculator'!A370,'Lorri 401b'!N:N,0),0)</f>
        <v>3108836.4893539748</v>
      </c>
      <c r="S370" s="25">
        <f t="shared" ca="1" si="267"/>
        <v>4170105.5312366686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1057260.3847035107</v>
      </c>
      <c r="R371" s="25">
        <f t="array" aca="1" ref="R371" ca="1">INDEX('Lorri 401b'!L:L,MATCH('Retirement Calculator'!A371,'Lorri 401b'!N:N,0),0)</f>
        <v>3100044.4407803933</v>
      </c>
      <c r="S371" s="25">
        <f t="shared" ca="1" si="267"/>
        <v>4157304.8254839042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1053235.0247860809</v>
      </c>
      <c r="R372" s="25">
        <f t="array" aca="1" ref="R372" ca="1">INDEX('Lorri 401b'!L:L,MATCH('Retirement Calculator'!A372,'Lorri 401b'!N:N,0),0)</f>
        <v>3091215.7586710886</v>
      </c>
      <c r="S372" s="25">
        <f t="shared" ca="1" si="267"/>
        <v>4144450.7834571693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1049192.8925356618</v>
      </c>
      <c r="R373" s="25">
        <f t="array" aca="1" ref="R373" ca="1">INDEX('Lorri 401b'!L:L,MATCH('Retirement Calculator'!A373,'Lorri 401b'!N:N,0),0)</f>
        <v>3082350.2903863285</v>
      </c>
      <c r="S373" s="25">
        <f t="shared" ca="1" si="267"/>
        <v>4131543.1829219903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1045133.9180675326</v>
      </c>
      <c r="R374" s="25">
        <f t="array" aca="1" ref="R374" ca="1">INDEX('Lorri 401b'!L:L,MATCH('Retirement Calculator'!A374,'Lorri 401b'!N:N,0),0)</f>
        <v>3073447.8826503819</v>
      </c>
      <c r="S374" s="25">
        <f t="shared" ca="1" si="267"/>
        <v>4118581.8007179145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1041058.0312057862</v>
      </c>
      <c r="R375" s="25">
        <f t="array" aca="1" ref="R375" ca="1">INDEX('Lorri 401b'!L:L,MATCH('Retirement Calculator'!A375,'Lorri 401b'!N:N,0),0)</f>
        <v>3064508.381548869</v>
      </c>
      <c r="S375" s="25">
        <f t="shared" ca="1" si="267"/>
        <v>4105566.4127546549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1036965.1614821159</v>
      </c>
      <c r="R376" s="25">
        <f t="array" aca="1" ref="R376" ca="1">INDEX('Lorri 401b'!L:L,MATCH('Retirement Calculator'!A376,'Lorri 401b'!N:N,0),0)</f>
        <v>3055531.6325260997</v>
      </c>
      <c r="S376" s="25">
        <f t="shared" ca="1" si="267"/>
        <v>4092496.7940082154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1032855.238134597</v>
      </c>
      <c r="R377" s="25">
        <f t="array" aca="1" ref="R377" ca="1">INDEX('Lorri 401b'!L:L,MATCH('Retirement Calculator'!A377,'Lorri 401b'!N:N,0),0)</f>
        <v>3046517.480382402</v>
      </c>
      <c r="S377" s="25">
        <f t="shared" ca="1" si="267"/>
        <v>4079372.7185169989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1028728.1901064634</v>
      </c>
      <c r="R378" s="25">
        <f t="array" aca="1" ref="R378" ca="1">INDEX('Lorri 401b'!L:L,MATCH('Retirement Calculator'!A378,'Lorri 401b'!N:N,0),0)</f>
        <v>3037465.7692714389</v>
      </c>
      <c r="S378" s="25">
        <f t="shared" ca="1" si="267"/>
        <v>4066193.9593779026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1024583.9460448793</v>
      </c>
      <c r="R379" s="25">
        <f t="array" aca="1" ref="R379" ca="1">INDEX('Lorri 401b'!L:L,MATCH('Retirement Calculator'!A379,'Lorri 401b'!N:N,0),0)</f>
        <v>3028376.3426975138</v>
      </c>
      <c r="S379" s="25">
        <f t="shared" ca="1" si="267"/>
        <v>4052960.2887423933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1020422.4342997052</v>
      </c>
      <c r="R380" s="25">
        <f t="array" aca="1" ref="R380" ca="1">INDEX('Lorri 401b'!L:L,MATCH('Retirement Calculator'!A380,'Lorri 401b'!N:N,0),0)</f>
        <v>3019249.043512864</v>
      </c>
      <c r="S380" s="25">
        <f t="shared" ca="1" si="267"/>
        <v>4039671.4778125691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1016243.5829222596</v>
      </c>
      <c r="R381" s="25">
        <f t="array" aca="1" ref="R381" ca="1">INDEX('Lorri 401b'!L:L,MATCH('Retirement Calculator'!A381,'Lorri 401b'!N:N,0),0)</f>
        <v>3010083.7139149448</v>
      </c>
      <c r="S381" s="25">
        <f t="shared" ca="1" si="267"/>
        <v>4026327.2968372041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1012047.3196640746</v>
      </c>
      <c r="R382" s="25">
        <f t="array" aca="1" ref="R382" ca="1">INDEX('Lorri 401b'!L:L,MATCH('Retirement Calculator'!A382,'Lorri 401b'!N:N,0),0)</f>
        <v>3000880.195443701</v>
      </c>
      <c r="S382" s="25">
        <f t="shared" ca="1" si="267"/>
        <v>4012927.5151077756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1007833.5719756471</v>
      </c>
      <c r="R383" s="25">
        <f t="array" aca="1" ref="R383" ca="1">INDEX('Lorri 401b'!L:L,MATCH('Retirement Calculator'!A383,'Lorri 401b'!N:N,0),0)</f>
        <v>2991638.3289788268</v>
      </c>
      <c r="S383" s="25">
        <f t="shared" ca="1" si="267"/>
        <v>3999471.9009544738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1003602.2670051845</v>
      </c>
      <c r="R384" s="25">
        <f t="array" aca="1" ref="R384" ca="1">INDEX('Lorri 401b'!L:L,MATCH('Retirement Calculator'!A384,'Lorri 401b'!N:N,0),0)</f>
        <v>2982357.9547370155</v>
      </c>
      <c r="S384" s="25">
        <f t="shared" ca="1" si="267"/>
        <v>3985960.2217422002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999353.33159734507</v>
      </c>
      <c r="R385" s="25">
        <f t="array" aca="1" ref="R385" ca="1">INDEX('Lorri 401b'!L:L,MATCH('Retirement Calculator'!A385,'Lorri 401b'!N:N,0),0)</f>
        <v>2973038.9122691969</v>
      </c>
      <c r="S385" s="25">
        <f t="shared" ca="1" si="267"/>
        <v>3972392.2438665419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995086.69229197293</v>
      </c>
      <c r="R386" s="25">
        <f t="array" aca="1" ref="R386" ca="1">INDEX('Lorri 401b'!L:L,MATCH('Retirement Calculator'!A386,'Lorri 401b'!N:N,0),0)</f>
        <v>2963681.0404577623</v>
      </c>
      <c r="S386" s="25">
        <f t="shared" ca="1" si="267"/>
        <v>3958767.732749735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990802.27532282833</v>
      </c>
      <c r="R387" s="25">
        <f t="array" aca="1" ref="R387" ca="1">INDEX('Lorri 401b'!L:L,MATCH('Retirement Calculator'!A387,'Lorri 401b'!N:N,0),0)</f>
        <v>2954284.1775137801</v>
      </c>
      <c r="S387" s="25">
        <f t="shared" ca="1" si="267"/>
        <v>3945086.4528366085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986500.00661631231</v>
      </c>
      <c r="R388" s="25">
        <f t="array" aca="1" ref="R388" ca="1">INDEX('Lorri 401b'!L:L,MATCH('Retirement Calculator'!A388,'Lorri 401b'!N:N,0),0)</f>
        <v>2944848.160974198</v>
      </c>
      <c r="S388" s="25">
        <f t="shared" ca="1" si="267"/>
        <v>3931348.1675905101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982179.81179018586</v>
      </c>
      <c r="R389" s="25">
        <f t="array" aca="1" ref="R389" ca="1">INDEX('Lorri 401b'!L:L,MATCH('Retirement Calculator'!A389,'Lorri 401b'!N:N,0),0)</f>
        <v>2935372.8276990345</v>
      </c>
      <c r="S389" s="25">
        <f t="shared" ca="1" si="267"/>
        <v>3917552.6394892205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977841.61615228385</v>
      </c>
      <c r="R390" s="25">
        <f t="array" aca="1" ref="R390" ca="1">INDEX('Lorri 401b'!L:L,MATCH('Retirement Calculator'!A390,'Lorri 401b'!N:N,0),0)</f>
        <v>2925858.0138685578</v>
      </c>
      <c r="S390" s="25">
        <f t="shared" ca="1" si="267"/>
        <v>3903699.6300208415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973485.34469922399</v>
      </c>
      <c r="R391" s="25">
        <f t="array" aca="1" ref="R391" ca="1">INDEX('Lorri 401b'!L:L,MATCH('Retirement Calculator'!A391,'Lorri 401b'!N:N,0),0)</f>
        <v>2916303.554980454</v>
      </c>
      <c r="S391" s="25">
        <f t="shared" ca="1" si="267"/>
        <v>3889788.899679678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969110.92211510963</v>
      </c>
      <c r="R392" s="25">
        <f t="array" aca="1" ref="R392" ca="1">INDEX('Lorri 401b'!L:L,MATCH('Retirement Calculator'!A392,'Lorri 401b'!N:N,0),0)</f>
        <v>2906709.2858469831</v>
      </c>
      <c r="S392" s="25">
        <f t="shared" ca="1" si="267"/>
        <v>3875820.2079620929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964718.2727702281</v>
      </c>
      <c r="R393" s="25">
        <f t="array" aca="1" ref="R393" ca="1">INDEX('Lorri 401b'!L:L,MATCH('Retirement Calculator'!A393,'Lorri 401b'!N:N,0),0)</f>
        <v>2897075.0405921224</v>
      </c>
      <c r="S393" s="25">
        <f t="shared" ca="1" si="267"/>
        <v>3861793.3133623507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960307.32071974291</v>
      </c>
      <c r="R394" s="25">
        <f t="array" aca="1" ref="R394" ca="1">INDEX('Lorri 401b'!L:L,MATCH('Retirement Calculator'!A394,'Lorri 401b'!N:N,0),0)</f>
        <v>2887400.6526486999</v>
      </c>
      <c r="S394" s="25">
        <f t="shared" ca="1" si="267"/>
        <v>3847707.9733684426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955877.98970238073</v>
      </c>
      <c r="R395" s="25">
        <f t="array" aca="1" ref="R395" ca="1">INDEX('Lorri 401b'!L:L,MATCH('Retirement Calculator'!A395,'Lorri 401b'!N:N,0),0)</f>
        <v>2877685.9547555135</v>
      </c>
      <c r="S395" s="25">
        <f t="shared" ca="1" si="267"/>
        <v>3833563.9444578942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951430.20313911291</v>
      </c>
      <c r="R396" s="25">
        <f t="array" aca="1" ref="R396" ca="1">INDEX('Lorri 401b'!L:L,MATCH('Retirement Calculator'!A396,'Lorri 401b'!N:N,0),0)</f>
        <v>2867930.7789544384</v>
      </c>
      <c r="S396" s="25">
        <f t="shared" ca="1" si="267"/>
        <v>3819360.9820935512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946963.88413183147</v>
      </c>
      <c r="R397" s="25">
        <f t="array" aca="1" ref="R397" ca="1">INDEX('Lorri 401b'!L:L,MATCH('Retirement Calculator'!A397,'Lorri 401b'!N:N,0),0)</f>
        <v>2858134.9565875256</v>
      </c>
      <c r="S397" s="25">
        <f t="shared" ca="1" si="267"/>
        <v>3805098.8407193571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942478.95546201966</v>
      </c>
      <c r="R398" s="25">
        <f t="array" aca="1" ref="R398" ca="1">INDEX('Lorri 401b'!L:L,MATCH('Retirement Calculator'!A398,'Lorri 401b'!N:N,0),0)</f>
        <v>2848298.3182940842</v>
      </c>
      <c r="S398" s="25">
        <f t="shared" ca="1" si="267"/>
        <v>3790777.2737561036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937975.33958941698</v>
      </c>
      <c r="R399" s="25">
        <f t="array" aca="1" ref="R399" ca="1">INDEX('Lorri 401b'!L:L,MATCH('Retirement Calculator'!A399,'Lorri 401b'!N:N,0),0)</f>
        <v>2838420.6940077534</v>
      </c>
      <c r="S399" s="25">
        <f t="shared" ca="1" si="267"/>
        <v>3776396.0335971704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933452.9586506784</v>
      </c>
      <c r="R400" s="25">
        <f t="array" aca="1" ref="R400" ca="1">INDEX('Lorri 401b'!L:L,MATCH('Retirement Calculator'!A400,'Lorri 401b'!N:N,0),0)</f>
        <v>2828501.9129535626</v>
      </c>
      <c r="S400" s="25">
        <f t="shared" ca="1" si="267"/>
        <v>3761954.871604241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928911.73445802846</v>
      </c>
      <c r="R401" s="25">
        <f t="array" aca="1" ref="R401" ca="1">INDEX('Lorri 401b'!L:L,MATCH('Retirement Calculator'!A401,'Lorri 401b'!N:N,0),0)</f>
        <v>2818541.8036449794</v>
      </c>
      <c r="S401" s="25">
        <f t="shared" ca="1" si="267"/>
        <v>3747453.5381030077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924351.58849790914</v>
      </c>
      <c r="R402" s="25">
        <f t="array" aca="1" ref="R402" ca="1">INDEX('Lorri 401b'!L:L,MATCH('Retirement Calculator'!A402,'Lorri 401b'!N:N,0),0)</f>
        <v>2808540.193880944</v>
      </c>
      <c r="S402" s="25">
        <f t="shared" ca="1" si="267"/>
        <v>3732891.7823788533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919772.44192962267</v>
      </c>
      <c r="R403" s="25">
        <f t="array" aca="1" ref="R403" ca="1">INDEX('Lorri 401b'!L:L,MATCH('Retirement Calculator'!A403,'Lorri 401b'!N:N,0),0)</f>
        <v>2798496.910742892</v>
      </c>
      <c r="S403" s="25">
        <f t="shared" ca="1" si="267"/>
        <v>3718269.3526725145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915174.21558396833</v>
      </c>
      <c r="R404" s="25">
        <f t="array" aca="1" ref="R404" ca="1">INDEX('Lorri 401b'!L:L,MATCH('Retirement Calculator'!A404,'Lorri 401b'!N:N,0),0)</f>
        <v>2788411.7805917645</v>
      </c>
      <c r="S404" s="25">
        <f t="shared" ca="1" si="267"/>
        <v>3703585.9961757329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910556.82996187371</v>
      </c>
      <c r="R405" s="25">
        <f t="array" aca="1" ref="R405" ca="1">INDEX('Lorri 401b'!L:L,MATCH('Retirement Calculator'!A405,'Lorri 401b'!N:N,0),0)</f>
        <v>2778284.6290650074</v>
      </c>
      <c r="S405" s="25">
        <f t="shared" ca="1" si="267"/>
        <v>3688841.459026881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905920.20523302036</v>
      </c>
      <c r="R406" s="25">
        <f t="array" aca="1" ref="R406" ca="1">INDEX('Lorri 401b'!L:L,MATCH('Retirement Calculator'!A406,'Lorri 401b'!N:N,0),0)</f>
        <v>2768115.2810735554</v>
      </c>
      <c r="S406" s="25">
        <f t="shared" ca="1" si="267"/>
        <v>3674035.4863065756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901264.26123446354</v>
      </c>
      <c r="R407" s="25">
        <f t="array" aca="1" ref="R407" ca="1">INDEX('Lorri 401b'!L:L,MATCH('Retirement Calculator'!A407,'Lorri 401b'!N:N,0),0)</f>
        <v>2757903.5607988057</v>
      </c>
      <c r="S407" s="25">
        <f t="shared" ca="1" si="267"/>
        <v>3659167.8220332693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896588.91746924608</v>
      </c>
      <c r="R408" s="25">
        <f t="array" aca="1" ref="R408" ca="1">INDEX('Lorri 401b'!L:L,MATCH('Retirement Calculator'!A408,'Lorri 401b'!N:N,0),0)</f>
        <v>2747649.291689578</v>
      </c>
      <c r="S408" s="25">
        <f t="shared" ca="1" si="267"/>
        <v>3644238.2091588238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891894.09310500685</v>
      </c>
      <c r="R409" s="25">
        <f t="array" aca="1" ref="R409" ca="1">INDEX('Lorri 401b'!L:L,MATCH('Retirement Calculator'!A409,'Lorri 401b'!N:N,0),0)</f>
        <v>2737352.2964590616</v>
      </c>
      <c r="S409" s="25">
        <f t="shared" ca="1" si="267"/>
        <v>3629246.3895640685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887179.70697258331</v>
      </c>
      <c r="R410" s="25">
        <f t="array" aca="1" ref="R410" ca="1">INDEX('Lorri 401b'!L:L,MATCH('Retirement Calculator'!A410,'Lorri 401b'!N:N,0),0)</f>
        <v>2727012.3970817514</v>
      </c>
      <c r="S410" s="25">
        <f t="shared" ca="1" si="267"/>
        <v>3614192.1040543346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882445.67756460793</v>
      </c>
      <c r="R411" s="25">
        <f t="array" aca="1" ref="R411" ca="1">INDEX('Lorri 401b'!L:L,MATCH('Retirement Calculator'!A411,'Lorri 401b'!N:N,0),0)</f>
        <v>2716629.4147903691</v>
      </c>
      <c r="S411" s="25">
        <f t="shared" ca="1" si="267"/>
        <v>3599075.092354977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877691.9230340994</v>
      </c>
      <c r="R412" s="25">
        <f t="array" aca="1" ref="R412" ca="1">INDEX('Lorri 401b'!L:L,MATCH('Retirement Calculator'!A412,'Lorri 401b'!N:N,0),0)</f>
        <v>2706203.1700727725</v>
      </c>
      <c r="S412" s="25">
        <f t="shared" ca="1" si="267"/>
        <v>3583895.0931068719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872918.36119304702</v>
      </c>
      <c r="R413" s="25">
        <f t="array" aca="1" ref="R413" ca="1">INDEX('Lorri 401b'!L:L,MATCH('Retirement Calculator'!A413,'Lorri 401b'!N:N,0),0)</f>
        <v>2695733.4826688529</v>
      </c>
      <c r="S413" s="25">
        <f t="shared" ca="1" si="267"/>
        <v>3568651.8438618998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868124.90951099026</v>
      </c>
      <c r="R414" s="25">
        <f t="array" aca="1" ref="R414" ca="1">INDEX('Lorri 401b'!L:L,MATCH('Retirement Calculator'!A414,'Lorri 401b'!N:N,0),0)</f>
        <v>2685220.1715674167</v>
      </c>
      <c r="S414" s="25">
        <f t="shared" ca="1" si="267"/>
        <v>3553345.0810784069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863311.48511359165</v>
      </c>
      <c r="R415" s="25">
        <f t="array" aca="1" ref="R415" ca="1">INDEX('Lorri 401b'!L:L,MATCH('Retirement Calculator'!A415,'Lorri 401b'!N:N,0),0)</f>
        <v>2674663.0550030582</v>
      </c>
      <c r="S415" s="25">
        <f t="shared" ca="1" si="267"/>
        <v>3537974.5401166501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858478.00478120381</v>
      </c>
      <c r="R416" s="25">
        <f t="array" aca="1" ref="R416" ca="1">INDEX('Lorri 401b'!L:L,MATCH('Retirement Calculator'!A416,'Lorri 401b'!N:N,0),0)</f>
        <v>2664061.9504530146</v>
      </c>
      <c r="S416" s="25">
        <f t="shared" ca="1" si="267"/>
        <v>3522539.9552342184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853624.38494743104</v>
      </c>
      <c r="R417" s="25">
        <f t="array" aca="1" ref="R417" ca="1">INDEX('Lorri 401b'!L:L,MATCH('Retirement Calculator'!A417,'Lorri 401b'!N:N,0),0)</f>
        <v>2653416.6746340124</v>
      </c>
      <c r="S417" s="25">
        <f t="shared" ca="1" si="267"/>
        <v>3507041.0595814437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848750.54169768421</v>
      </c>
      <c r="R418" s="25">
        <f t="array" aca="1" ref="R418" ca="1">INDEX('Lorri 401b'!L:L,MATCH('Retirement Calculator'!A418,'Lorri 401b'!N:N,0),0)</f>
        <v>2642727.0434990977</v>
      </c>
      <c r="S418" s="25">
        <f t="shared" ca="1" si="267"/>
        <v>3491477.5851967819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843856.39076773007</v>
      </c>
      <c r="R419" s="25">
        <f t="array" aca="1" ref="R419" ca="1">INDEX('Lorri 401b'!L:L,MATCH('Retirement Calculator'!A419,'Lorri 401b'!N:N,0),0)</f>
        <v>2631992.8722344544</v>
      </c>
      <c r="S419" s="25">
        <f t="shared" ca="1" si="267"/>
        <v>3475849.2630021842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838941.84754223446</v>
      </c>
      <c r="R420" s="25">
        <f t="array" aca="1" ref="R420" ca="1">INDEX('Lorri 401b'!L:L,MATCH('Retirement Calculator'!A420,'Lorri 401b'!N:N,0),0)</f>
        <v>2621213.9752562083</v>
      </c>
      <c r="S420" s="25">
        <f t="shared" ca="1" si="267"/>
        <v>3460155.822798443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834006.82705329929</v>
      </c>
      <c r="R421" s="25">
        <f t="array" aca="1" ref="R421" ca="1">INDEX('Lorri 401b'!L:L,MATCH('Retirement Calculator'!A421,'Lorri 401b'!N:N,0),0)</f>
        <v>2610390.1662072195</v>
      </c>
      <c r="S421" s="25">
        <f t="shared" ca="1" si="267"/>
        <v>3444396.9932605186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829051.24397899362</v>
      </c>
      <c r="R422" s="25">
        <f t="array" aca="1" ref="R422" ca="1">INDEX('Lorri 401b'!L:L,MATCH('Retirement Calculator'!A422,'Lorri 401b'!N:N,0),0)</f>
        <v>2599521.2579538599</v>
      </c>
      <c r="S422" s="25">
        <f t="shared" ca="1" si="267"/>
        <v>3428572.5019328534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824075.01264187833</v>
      </c>
      <c r="R423" s="25">
        <f t="array" aca="1" ref="R423" ca="1">INDEX('Lorri 401b'!L:L,MATCH('Retirement Calculator'!A423,'Lorri 401b'!N:N,0),0)</f>
        <v>2588607.0625827778</v>
      </c>
      <c r="S423" s="25">
        <f t="shared" ca="1" si="267"/>
        <v>3412682.0752246561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819078.04700752511</v>
      </c>
      <c r="R424" s="25">
        <f t="array" aca="1" ref="R424" ca="1">INDEX('Lorri 401b'!L:L,MATCH('Retirement Calculator'!A424,'Lorri 401b'!N:N,0),0)</f>
        <v>2577647.3913976499</v>
      </c>
      <c r="S424" s="25">
        <f t="shared" ca="1" si="267"/>
        <v>3396725.4384051748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814060.26068302873</v>
      </c>
      <c r="R425" s="25">
        <f t="array" aca="1" ref="R425" ca="1">INDEX('Lorri 401b'!L:L,MATCH('Retirement Calculator'!A425,'Lorri 401b'!N:N,0),0)</f>
        <v>2566642.0549159171</v>
      </c>
      <c r="S425" s="25">
        <f t="shared" ca="1" si="267"/>
        <v>3380702.3155989461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809021.5669155136</v>
      </c>
      <c r="R426" s="25">
        <f t="array" aca="1" ref="R426" ca="1">INDEX('Lorri 401b'!L:L,MATCH('Retirement Calculator'!A426,'Lorri 401b'!N:N,0),0)</f>
        <v>2555590.8628655104</v>
      </c>
      <c r="S426" s="25">
        <f t="shared" ca="1" si="267"/>
        <v>3364612.4297810239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803961.87859063386</v>
      </c>
      <c r="R427" s="25">
        <f t="array" aca="1" ref="R427" ca="1">INDEX('Lorri 401b'!L:L,MATCH('Retirement Calculator'!A427,'Lorri 401b'!N:N,0),0)</f>
        <v>2544493.6241815602</v>
      </c>
      <c r="S427" s="25">
        <f t="shared" ca="1" si="267"/>
        <v>3348455.5027721943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798881.10823106708</v>
      </c>
      <c r="R428" s="25">
        <f t="array" aca="1" ref="R428" ca="1">INDEX('Lorri 401b'!L:L,MATCH('Retirement Calculator'!A428,'Lorri 401b'!N:N,0),0)</f>
        <v>2533350.1470030937</v>
      </c>
      <c r="S428" s="25">
        <f t="shared" ca="1" si="267"/>
        <v>3332231.2552341609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793779.16799500212</v>
      </c>
      <c r="R429" s="25">
        <f t="array" aca="1" ref="R429" ca="1">INDEX('Lorri 401b'!L:L,MATCH('Retirement Calculator'!A429,'Lorri 401b'!N:N,0),0)</f>
        <v>2522160.2386697172</v>
      </c>
      <c r="S429" s="25">
        <f t="shared" ca="1" si="267"/>
        <v>3315939.4066647193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788655.9696746202</v>
      </c>
      <c r="R430" s="25">
        <f t="array" aca="1" ref="R430" ca="1">INDEX('Lorri 401b'!L:L,MATCH('Retirement Calculator'!A430,'Lorri 401b'!N:N,0),0)</f>
        <v>2510923.7057182849</v>
      </c>
      <c r="S430" s="25">
        <f t="shared" ca="1" si="267"/>
        <v>3299579.6753929053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783511.42469457001</v>
      </c>
      <c r="R431" s="25">
        <f t="array" aca="1" ref="R431" ca="1">INDEX('Lorri 401b'!L:L,MATCH('Retirement Calculator'!A431,'Lorri 401b'!N:N,0),0)</f>
        <v>2499640.3538795547</v>
      </c>
      <c r="S431" s="25">
        <f t="shared" ca="1" si="267"/>
        <v>3283151.7785741249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778345.44411043625</v>
      </c>
      <c r="R432" s="25">
        <f t="array" aca="1" ref="R432" ca="1">INDEX('Lorri 401b'!L:L,MATCH('Retirement Calculator'!A432,'Lorri 401b'!N:N,0),0)</f>
        <v>2488309.9880748298</v>
      </c>
      <c r="S432" s="25">
        <f t="shared" ca="1" si="267"/>
        <v>3266655.4321852662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773157.93860720191</v>
      </c>
      <c r="R433" s="25">
        <f t="array" aca="1" ref="R433" ca="1">INDEX('Lorri 401b'!L:L,MATCH('Retirement Calculator'!A433,'Lorri 401b'!N:N,0),0)</f>
        <v>2476932.4124125852</v>
      </c>
      <c r="S433" s="25">
        <f t="shared" ca="1" si="267"/>
        <v>3250090.3510197871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767948.81849770411</v>
      </c>
      <c r="R434" s="25">
        <f t="array" aca="1" ref="R434" ca="1">INDEX('Lorri 401b'!L:L,MATCH('Retirement Calculator'!A434,'Lorri 401b'!N:N,0),0)</f>
        <v>2465507.4301850814</v>
      </c>
      <c r="S434" s="25">
        <f t="shared" ca="1" si="267"/>
        <v>3233456.2486827858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762717.99372108339</v>
      </c>
      <c r="R435" s="25">
        <f t="array" aca="1" ref="R435" ca="1">INDEX('Lorri 401b'!L:L,MATCH('Retirement Calculator'!A435,'Lorri 401b'!N:N,0),0)</f>
        <v>2454034.8438649629</v>
      </c>
      <c r="S435" s="25">
        <f t="shared" ca="1" si="267"/>
        <v>3216752.8375860462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757465.3738412268</v>
      </c>
      <c r="R436" s="25">
        <f t="array" aca="1" ref="R436" ca="1">INDEX('Lorri 401b'!L:L,MATCH('Retirement Calculator'!A436,'Lorri 401b'!N:N,0),0)</f>
        <v>2442514.4551018439</v>
      </c>
      <c r="S436" s="25">
        <f t="shared" ca="1" si="267"/>
        <v>3199979.828943071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752190.86804520409</v>
      </c>
      <c r="R437" s="25">
        <f t="array" aca="1" ref="R437" ca="1">INDEX('Lorri 401b'!L:L,MATCH('Retirement Calculator'!A437,'Lorri 401b'!N:N,0),0)</f>
        <v>2430946.0647188788</v>
      </c>
      <c r="S437" s="25">
        <f t="shared" ca="1" si="267"/>
        <v>3183136.9327640831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746894.38514169795</v>
      </c>
      <c r="R438" s="25">
        <f t="array" aca="1" ref="R438" ca="1">INDEX('Lorri 401b'!L:L,MATCH('Retirement Calculator'!A438,'Lorri 401b'!N:N,0),0)</f>
        <v>2419329.4727093177</v>
      </c>
      <c r="S438" s="25">
        <f t="shared" ca="1" si="267"/>
        <v>3166223.8578510154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741575.83355942729</v>
      </c>
      <c r="R439" s="25">
        <f t="array" aca="1" ref="R439" ca="1">INDEX('Lorri 401b'!L:L,MATCH('Retirement Calculator'!A439,'Lorri 401b'!N:N,0),0)</f>
        <v>2407664.4782330501</v>
      </c>
      <c r="S439" s="25">
        <f t="shared" ca="1" si="267"/>
        <v>3149240.3117924775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736235.12134556379</v>
      </c>
      <c r="R440" s="25">
        <f t="array" aca="1" ref="R440" ca="1">INDEX('Lorri 401b'!L:L,MATCH('Retirement Calculator'!A440,'Lorri 401b'!N:N,0),0)</f>
        <v>2395950.8796131318</v>
      </c>
      <c r="S440" s="25">
        <f t="shared" ca="1" si="267"/>
        <v>3132186.0009586955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730872.15616414254</v>
      </c>
      <c r="R441" s="25">
        <f t="array" aca="1" ref="R441" ca="1">INDEX('Lorri 401b'!L:L,MATCH('Retirement Calculator'!A441,'Lorri 401b'!N:N,0),0)</f>
        <v>2384188.4743322968</v>
      </c>
      <c r="S441" s="25">
        <f t="shared" ca="1" si="267"/>
        <v>3115060.6304964395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725486.84529446531</v>
      </c>
      <c r="R442" s="25">
        <f t="array" aca="1" ref="R442" ca="1">INDEX('Lorri 401b'!L:L,MATCH('Retirement Calculator'!A442,'Lorri 401b'!N:N,0),0)</f>
        <v>2372377.0590294586</v>
      </c>
      <c r="S442" s="25">
        <f t="shared" ca="1" si="267"/>
        <v>3097863.9043239239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720079.09562949778</v>
      </c>
      <c r="R443" s="25">
        <f t="array" aca="1" ref="R443" ca="1">INDEX('Lorri 401b'!L:L,MATCH('Retirement Calculator'!A443,'Lorri 401b'!N:N,0),0)</f>
        <v>2360516.4294961919</v>
      </c>
      <c r="S443" s="25">
        <f t="shared" ca="1" si="267"/>
        <v>3080595.5251256898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714648.81367425958</v>
      </c>
      <c r="R444" s="25">
        <f t="array" aca="1" ref="R444" ca="1">INDEX('Lorri 401b'!L:L,MATCH('Retirement Calculator'!A444,'Lorri 401b'!N:N,0),0)</f>
        <v>2348606.3806732032</v>
      </c>
      <c r="S444" s="25">
        <f t="shared" ca="1" si="267"/>
        <v>3063255.1943474626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709195.9055442079</v>
      </c>
      <c r="R445" s="25">
        <f t="array" aca="1" ref="R445" ca="1">INDEX('Lorri 401b'!L:L,MATCH('Retirement Calculator'!A445,'Lorri 401b'!N:N,0),0)</f>
        <v>2336646.7066467851</v>
      </c>
      <c r="S445" s="25">
        <f t="shared" ca="1" si="267"/>
        <v>3045842.612190993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703720.27696361428</v>
      </c>
      <c r="R446" s="25">
        <f t="array" aca="1" ref="R446" ca="1">INDEX('Lorri 401b'!L:L,MATCH('Retirement Calculator'!A446,'Lorri 401b'!N:N,0),0)</f>
        <v>2324637.2006452573</v>
      </c>
      <c r="S446" s="25">
        <f t="shared" ca="1" si="267"/>
        <v>3028357.4776088716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698221.83326393494</v>
      </c>
      <c r="R447" s="25">
        <f t="array" aca="1" ref="R447" ca="1">INDEX('Lorri 401b'!L:L,MATCH('Retirement Calculator'!A447,'Lorri 401b'!N:N,0),0)</f>
        <v>2312577.6550353896</v>
      </c>
      <c r="S447" s="25">
        <f t="shared" ca="1" si="267"/>
        <v>3010799.4882993246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692700.47938217362</v>
      </c>
      <c r="R448" s="25">
        <f t="array" aca="1" ref="R448" ca="1">INDEX('Lorri 401b'!L:L,MATCH('Retirement Calculator'!A448,'Lorri 401b'!N:N,0),0)</f>
        <v>2300467.8613188141</v>
      </c>
      <c r="S448" s="25">
        <f t="shared" ca="1" si="267"/>
        <v>2993168.3407009877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687156.11985923827</v>
      </c>
      <c r="R449" s="25">
        <f t="array" aca="1" ref="R449" ca="1">INDEX('Lorri 401b'!L:L,MATCH('Retirement Calculator'!A449,'Lorri 401b'!N:N,0),0)</f>
        <v>2288307.6101284195</v>
      </c>
      <c r="S449" s="25">
        <f t="shared" ca="1" si="267"/>
        <v>2975463.7299876576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681588.65883829072</v>
      </c>
      <c r="R450" s="25">
        <f t="array" aca="1" ref="R450" ca="1">INDEX('Lorri 401b'!L:L,MATCH('Retirement Calculator'!A450,'Lorri 401b'!N:N,0),0)</f>
        <v>2276096.6912247315</v>
      </c>
      <c r="S450" s="25">
        <f t="shared" ca="1" si="267"/>
        <v>2957685.3500630222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675998.00006308919</v>
      </c>
      <c r="R451" s="25">
        <f t="array" aca="1" ref="R451" ca="1">INDEX('Lorri 401b'!L:L,MATCH('Retirement Calculator'!A451,'Lorri 401b'!N:N,0),0)</f>
        <v>2263834.8934922782</v>
      </c>
      <c r="S451" s="25">
        <f t="shared" ca="1" si="267"/>
        <v>2939832.8935553674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670384.04687632434</v>
      </c>
      <c r="R452" s="25">
        <f t="array" aca="1" ref="R452" ca="1">INDEX('Lorri 401b'!L:L,MATCH('Retirement Calculator'!A452,'Lorri 401b'!N:N,0),0)</f>
        <v>2251522.0049359398</v>
      </c>
      <c r="S452" s="25">
        <f t="shared" ca="1" si="267"/>
        <v>2921906.0518122641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664746.70221794792</v>
      </c>
      <c r="R453" s="25">
        <f t="array" aca="1" ref="R453" ca="1">INDEX('Lorri 401b'!L:L,MATCH('Retirement Calculator'!A453,'Lorri 401b'!N:N,0),0)</f>
        <v>2239157.8126772833</v>
      </c>
      <c r="S453" s="25">
        <f t="shared" ca="1" si="267"/>
        <v>2903904.5148952315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659085.86862349499</v>
      </c>
      <c r="R454" s="25">
        <f t="array" aca="1" ref="R454" ca="1">INDEX('Lorri 401b'!L:L,MATCH('Retirement Calculator'!A454,'Lorri 401b'!N:N,0),0)</f>
        <v>2226742.1029508822</v>
      </c>
      <c r="S454" s="25">
        <f t="shared" ca="1" si="267"/>
        <v>2885827.9715743773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653401.44822239841</v>
      </c>
      <c r="R455" s="25">
        <f t="array" aca="1" ref="R455" ca="1">INDEX('Lorri 401b'!L:L,MATCH('Retirement Calculator'!A455,'Lorri 401b'!N:N,0),0)</f>
        <v>2214274.6611006213</v>
      </c>
      <c r="S455" s="25">
        <f t="shared" ca="1" si="267"/>
        <v>2867676.1093230196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647693.34273629729</v>
      </c>
      <c r="R456" s="25">
        <f t="array" aca="1" ref="R456" ca="1">INDEX('Lorri 401b'!L:L,MATCH('Retirement Calculator'!A456,'Lorri 401b'!N:N,0),0)</f>
        <v>2201755.2715759845</v>
      </c>
      <c r="S456" s="25">
        <f t="shared" ca="1" si="267"/>
        <v>2849448.6143122818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641961.45347733737</v>
      </c>
      <c r="R457" s="25">
        <f t="array" aca="1" ref="R457" ca="1">INDEX('Lorri 401b'!L:L,MATCH('Retirement Calculator'!A457,'Lorri 401b'!N:N,0),0)</f>
        <v>2189183.7179283281</v>
      </c>
      <c r="S457" s="25">
        <f t="shared" ca="1" si="267"/>
        <v>2831145.1714056656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636205.68134646513</v>
      </c>
      <c r="R458" s="25">
        <f t="array" aca="1" ref="R458" ca="1">INDEX('Lorri 401b'!L:L,MATCH('Retirement Calculator'!A458,'Lorri 401b'!N:N,0),0)</f>
        <v>2176559.7828071397</v>
      </c>
      <c r="S458" s="25">
        <f t="shared" ca="1" si="267"/>
        <v>2812765.4641536046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630425.92683171434</v>
      </c>
      <c r="R459" s="25">
        <f t="array" aca="1" ref="R459" ca="1">INDEX('Lorri 401b'!L:L,MATCH('Retirement Calculator'!A459,'Lorri 401b'!N:N,0),0)</f>
        <v>2163883.2479562797</v>
      </c>
      <c r="S459" s="25">
        <f t="shared" ca="1" si="267"/>
        <v>2794309.174787994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624622.09000648535</v>
      </c>
      <c r="R460" s="25">
        <f t="array" aca="1" ref="R460" ca="1">INDEX('Lorri 401b'!L:L,MATCH('Retirement Calculator'!A460,'Lorri 401b'!N:N,0),0)</f>
        <v>2151153.8942102077</v>
      </c>
      <c r="S460" s="25">
        <f t="shared" ca="1" si="267"/>
        <v>2775775.9842166929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618794.07052781794</v>
      </c>
      <c r="R461" s="25">
        <f t="array" aca="1" ref="R461" ca="1">INDEX('Lorri 401b'!L:L,MATCH('Retirement Calculator'!A461,'Lorri 401b'!N:N,0),0)</f>
        <v>2138371.5014901939</v>
      </c>
      <c r="S461" s="25">
        <f t="shared" ca="1" si="267"/>
        <v>2757165.5720180119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612941.76763465605</v>
      </c>
      <c r="R462" s="25">
        <f t="array" aca="1" ref="R462" ca="1">INDEX('Lorri 401b'!L:L,MATCH('Retirement Calculator'!A462,'Lorri 401b'!N:N,0),0)</f>
        <v>2125535.8488005134</v>
      </c>
      <c r="S462" s="25">
        <f t="shared" ca="1" si="267"/>
        <v>2738477.6164351692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607065.08014610596</v>
      </c>
      <c r="R463" s="25">
        <f t="array" aca="1" ref="R463" ca="1">INDEX('Lorri 401b'!L:L,MATCH('Retirement Calculator'!A463,'Lorri 401b'!N:N,0),0)</f>
        <v>2112646.7142246258</v>
      </c>
      <c r="S463" s="25">
        <f t="shared" ca="1" si="267"/>
        <v>2719711.7943707318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601163.90645968693</v>
      </c>
      <c r="R464" s="25">
        <f t="array" aca="1" ref="R464" ca="1">INDEX('Lorri 401b'!L:L,MATCH('Retirement Calculator'!A464,'Lorri 401b'!N:N,0),0)</f>
        <v>2099703.8749213386</v>
      </c>
      <c r="S464" s="25">
        <f t="shared" ca="1" si="267"/>
        <v>2700867.7813810254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595238.14454957447</v>
      </c>
      <c r="R465" s="25">
        <f t="array" aca="1" ref="R465" ca="1">INDEX('Lorri 401b'!L:L,MATCH('Retirement Calculator'!A465,'Lorri 401b'!N:N,0),0)</f>
        <v>2086707.1071209547</v>
      </c>
      <c r="S465" s="25">
        <f t="shared" ca="1" si="267"/>
        <v>2681945.2516705291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589287.69196483656</v>
      </c>
      <c r="R466" s="25">
        <f t="array" aca="1" ref="R466" ca="1">INDEX('Lorri 401b'!L:L,MATCH('Retirement Calculator'!A466,'Lorri 401b'!N:N,0),0)</f>
        <v>2073656.1861214023</v>
      </c>
      <c r="S466" s="25">
        <f t="shared" ca="1" si="267"/>
        <v>2662943.8780862391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583312.44582766225</v>
      </c>
      <c r="R467" s="25">
        <f t="array" aca="1" ref="R467" ca="1">INDEX('Lorri 401b'!L:L,MATCH('Retirement Calculator'!A467,'Lorri 401b'!N:N,0),0)</f>
        <v>2060550.8862843518</v>
      </c>
      <c r="S467" s="25">
        <f t="shared" ca="1" si="267"/>
        <v>2643863.3321120143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577312.30283158307</v>
      </c>
      <c r="R468" s="25">
        <f t="array" aca="1" ref="R468" ca="1">INDEX('Lorri 401b'!L:L,MATCH('Retirement Calculator'!A468,'Lorri 401b'!N:N,0),0)</f>
        <v>2047390.9810313138</v>
      </c>
      <c r="S468" s="25">
        <f t="shared" ca="1" si="267"/>
        <v>2624703.2838628967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571287.15923968691</v>
      </c>
      <c r="R469" s="25">
        <f t="array" aca="1" ref="R469" ca="1">INDEX('Lorri 401b'!L:L,MATCH('Retirement Calculator'!A469,'Lorri 401b'!N:N,0),0)</f>
        <v>2034176.2428397213</v>
      </c>
      <c r="S469" s="25">
        <f t="shared" ca="1" si="267"/>
        <v>2605463.4020794081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565236.91088282445</v>
      </c>
      <c r="R470" s="25">
        <f t="array" aca="1" ref="R470" ca="1">INDEX('Lorri 401b'!L:L,MATCH('Retirement Calculator'!A470,'Lorri 401b'!N:N,0),0)</f>
        <v>2020906.4432389971</v>
      </c>
      <c r="S470" s="25">
        <f t="shared" ca="1" si="267"/>
        <v>2586143.3541218215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559161.4531578084</v>
      </c>
      <c r="R471" s="25">
        <f t="array" aca="1" ref="R471" ca="1">INDEX('Lorri 401b'!L:L,MATCH('Retirement Calculator'!A471,'Lorri 401b'!N:N,0),0)</f>
        <v>2007581.3528066033</v>
      </c>
      <c r="S471" s="25">
        <f t="shared" ca="1" si="267"/>
        <v>2566742.8059644117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553060.68102560483</v>
      </c>
      <c r="R472" s="25">
        <f t="array" aca="1" ref="R472" ca="1">INDEX('Lorri 401b'!L:L,MATCH('Retirement Calculator'!A472,'Lorri 401b'!N:N,0),0)</f>
        <v>1994200.7411640745</v>
      </c>
      <c r="S472" s="25">
        <f t="shared" ca="1" si="267"/>
        <v>2547261.4221896795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546934.48900951713</v>
      </c>
      <c r="R473" s="25">
        <f t="array" aca="1" ref="R473" ca="1">INDEX('Lorri 401b'!L:L,MATCH('Retirement Calculator'!A473,'Lorri 401b'!N:N,0),0)</f>
        <v>1980764.3769730353</v>
      </c>
      <c r="S473" s="25">
        <f t="shared" ca="1" si="267"/>
        <v>2527698.8659825525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540782.77119336231</v>
      </c>
      <c r="R474" s="25">
        <f t="array" aca="1" ref="R474" ca="1">INDEX('Lorri 401b'!L:L,MATCH('Retirement Calculator'!A474,'Lorri 401b'!N:N,0),0)</f>
        <v>1967272.0279312001</v>
      </c>
      <c r="S474" s="25">
        <f t="shared" ca="1" si="267"/>
        <v>2508054.7991245622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534605.42121964018</v>
      </c>
      <c r="R475" s="25">
        <f t="array" aca="1" ref="R475" ca="1">INDEX('Lorri 401b'!L:L,MATCH('Retirement Calculator'!A475,'Lorri 401b'!N:N,0),0)</f>
        <v>1953723.4607683572</v>
      </c>
      <c r="S475" s="25">
        <f t="shared" ca="1" si="267"/>
        <v>2488328.8819879973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528402.33228769421</v>
      </c>
      <c r="R476" s="25">
        <f t="array" aca="1" ref="R476" ca="1">INDEX('Lorri 401b'!L:L,MATCH('Retirement Calculator'!A476,'Lorri 401b'!N:N,0),0)</f>
        <v>1940118.4412423358</v>
      </c>
      <c r="S476" s="25">
        <f t="shared" ca="1" si="267"/>
        <v>2468520.7735300302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522173.39715186518</v>
      </c>
      <c r="R477" s="25">
        <f t="array" aca="1" ref="R477" ca="1">INDEX('Lorri 401b'!L:L,MATCH('Retirement Calculator'!A477,'Lorri 401b'!N:N,0),0)</f>
        <v>1926456.734134956</v>
      </c>
      <c r="S477" s="25">
        <f t="shared" ca="1" si="267"/>
        <v>2448630.1312868213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515918.50811963686</v>
      </c>
      <c r="R478" s="25">
        <f t="array" aca="1" ref="R478" ca="1">INDEX('Lorri 401b'!L:L,MATCH('Retirement Calculator'!A478,'Lorri 401b'!N:N,0),0)</f>
        <v>1912738.1032479622</v>
      </c>
      <c r="S478" s="25">
        <f t="shared" ca="1" si="267"/>
        <v>2428656.6113675991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509637.55704977422</v>
      </c>
      <c r="R479" s="25">
        <f t="array" aca="1" ref="R479" ca="1">INDEX('Lorri 401b'!L:L,MATCH('Retirement Calculator'!A479,'Lorri 401b'!N:N,0),0)</f>
        <v>1898962.311398939</v>
      </c>
      <c r="S479" s="25">
        <f t="shared" ca="1" si="267"/>
        <v>2408599.8684487133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503330.43535045383</v>
      </c>
      <c r="R480" s="25">
        <f t="array" aca="1" ref="R480" ca="1">INDEX('Lorri 401b'!L:L,MATCH('Retirement Calculator'!A480,'Lorri 401b'!N:N,0),0)</f>
        <v>1885129.1204172117</v>
      </c>
      <c r="S480" s="25">
        <f t="shared" ca="1" si="267"/>
        <v>2388459.5557676656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496997.03397738631</v>
      </c>
      <c r="R481" s="25">
        <f t="array" aca="1" ref="R481" ca="1">INDEX('Lorri 401b'!L:L,MATCH('Retirement Calculator'!A481,'Lorri 401b'!N:N,0),0)</f>
        <v>1871238.2911397272</v>
      </c>
      <c r="S481" s="25">
        <f t="shared" ca="1" si="267"/>
        <v>2368235.3251171135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490637.24343193101</v>
      </c>
      <c r="R482" s="25">
        <f t="array" aca="1" ref="R482" ca="1">INDEX('Lorri 401b'!L:L,MATCH('Retirement Calculator'!A482,'Lorri 401b'!N:N,0),0)</f>
        <v>1857289.5834069198</v>
      </c>
      <c r="S482" s="25">
        <f t="shared" ca="1" si="267"/>
        <v>2347926.826838851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484250.95375920297</v>
      </c>
      <c r="R483" s="25">
        <f t="array" aca="1" ref="R483" ca="1">INDEX('Lorri 401b'!L:L,MATCH('Retirement Calculator'!A483,'Lorri 401b'!N:N,0),0)</f>
        <v>1843282.7560585591</v>
      </c>
      <c r="S483" s="25">
        <f t="shared" ca="1" si="267"/>
        <v>2327533.709817762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477838.05454617186</v>
      </c>
      <c r="R484" s="25">
        <f t="array" aca="1" ref="R484" ca="1">INDEX('Lorri 401b'!L:L,MATCH('Retirement Calculator'!A484,'Lorri 401b'!N:N,0),0)</f>
        <v>1829217.5669295802</v>
      </c>
      <c r="S484" s="25">
        <f t="shared" ca="1" si="267"/>
        <v>2307055.621475752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471398.43491975311</v>
      </c>
      <c r="R485" s="25">
        <f t="array" aca="1" ref="R485" ca="1">INDEX('Lorri 401b'!L:L,MATCH('Retirement Calculator'!A485,'Lorri 401b'!N:N,0),0)</f>
        <v>1815093.7728458971</v>
      </c>
      <c r="S485" s="25">
        <f t="shared" ca="1" si="267"/>
        <v>2286492.20776565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464931.983544891</v>
      </c>
      <c r="R486" s="25">
        <f t="array" aca="1" ref="R486" ca="1">INDEX('Lorri 401b'!L:L,MATCH('Retirement Calculator'!A486,'Lorri 401b'!N:N,0),0)</f>
        <v>1800911.1296201989</v>
      </c>
      <c r="S486" s="25">
        <f t="shared" ca="1" si="267"/>
        <v>2265843.1131650899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458438.5886226336</v>
      </c>
      <c r="R487" s="25">
        <f t="array" aca="1" ref="R487" ca="1">INDEX('Lorri 401b'!L:L,MATCH('Retirement Calculator'!A487,'Lorri 401b'!N:N,0),0)</f>
        <v>1786669.3920477268</v>
      </c>
      <c r="S487" s="25">
        <f t="shared" ca="1" si="267"/>
        <v>2245107.9806703604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451918.13788820012</v>
      </c>
      <c r="R488" s="25">
        <f t="array" aca="1" ref="R488" ca="1">INDEX('Lorri 401b'!L:L,MATCH('Retirement Calculator'!A488,'Lorri 401b'!N:N,0),0)</f>
        <v>1772368.3139020361</v>
      </c>
      <c r="S488" s="25">
        <f t="shared" ca="1" si="267"/>
        <v>2224286.4517902359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445370.51860903983</v>
      </c>
      <c r="R489" s="25">
        <f t="array" aca="1" ref="R489" ca="1">INDEX('Lorri 401b'!L:L,MATCH('Retirement Calculator'!A489,'Lorri 401b'!N:N,0),0)</f>
        <v>1758007.6479307383</v>
      </c>
      <c r="S489" s="25">
        <f t="shared" ca="1" si="267"/>
        <v>2203378.166539778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438795.61758288305</v>
      </c>
      <c r="R490" s="25">
        <f t="array" aca="1" ref="R490" ca="1">INDEX('Lorri 401b'!L:L,MATCH('Retirement Calculator'!A490,'Lorri 401b'!N:N,0),0)</f>
        <v>1743587.1458512268</v>
      </c>
      <c r="S490" s="25">
        <f t="shared" ca="1" si="267"/>
        <v>2182382.7634341097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432193.32113578398</v>
      </c>
      <c r="R491" s="25">
        <f t="array" aca="1" ref="R491" ca="1">INDEX('Lorri 401b'!L:L,MATCH('Retirement Calculator'!A491,'Lorri 401b'!N:N,0),0)</f>
        <v>1729106.558346384</v>
      </c>
      <c r="S491" s="25">
        <f t="shared" ca="1" si="267"/>
        <v>2161299.8794821678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425563.51512015529</v>
      </c>
      <c r="R492" s="25">
        <f t="array" aca="1" ref="R492" ca="1">INDEX('Lorri 401b'!L:L,MATCH('Retirement Calculator'!A492,'Lorri 401b'!N:N,0),0)</f>
        <v>1714565.635060271</v>
      </c>
      <c r="S492" s="25">
        <f t="shared" ca="1" si="267"/>
        <v>2140129.1501804264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418906.08491279482</v>
      </c>
      <c r="R493" s="25">
        <f t="array" aca="1" ref="R493" ca="1">INDEX('Lorri 401b'!L:L,MATCH('Retirement Calculator'!A493,'Lorri 401b'!N:N,0),0)</f>
        <v>1699964.1245937992</v>
      </c>
      <c r="S493" s="25">
        <f t="shared" ca="1" si="267"/>
        <v>2118870.2095065941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412220.91541290371</v>
      </c>
      <c r="R494" s="25">
        <f t="array" aca="1" ref="R494" ca="1">INDEX('Lorri 401b'!L:L,MATCH('Retirement Calculator'!A494,'Lorri 401b'!N:N,0),0)</f>
        <v>1685301.7745003838</v>
      </c>
      <c r="S494" s="25">
        <f t="shared" ca="1" si="267"/>
        <v>2097522.6899132873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405507.89104009635</v>
      </c>
      <c r="R495" s="25">
        <f t="array" aca="1" ref="R495" ca="1">INDEX('Lorri 401b'!L:L,MATCH('Retirement Calculator'!A495,'Lorri 401b'!N:N,0),0)</f>
        <v>1670578.3312815791</v>
      </c>
      <c r="S495" s="25">
        <f t="shared" ca="1" si="267"/>
        <v>2076086.2223216754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398766.89573240234</v>
      </c>
      <c r="R496" s="25">
        <f t="array" aca="1" ref="R496" ca="1">INDEX('Lorri 401b'!L:L,MATCH('Retirement Calculator'!A496,'Lorri 401b'!N:N,0),0)</f>
        <v>1655793.5403826961</v>
      </c>
      <c r="S496" s="25">
        <f t="shared" ca="1" si="267"/>
        <v>2054560.4361150984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391997.81294425955</v>
      </c>
      <c r="R497" s="25">
        <f t="array" aca="1" ref="R497" ca="1">INDEX('Lorri 401b'!L:L,MATCH('Retirement Calculator'!A497,'Lorri 401b'!N:N,0),0)</f>
        <v>1640947.1461884012</v>
      </c>
      <c r="S497" s="25">
        <f t="shared" ca="1" si="267"/>
        <v>2032944.9591326606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385200.52564449952</v>
      </c>
      <c r="R498" s="25">
        <f t="array" aca="1" ref="R498" ca="1">INDEX('Lorri 401b'!L:L,MATCH('Retirement Calculator'!A498,'Lorri 401b'!N:N,0),0)</f>
        <v>1626038.8920182965</v>
      </c>
      <c r="S498" s="25">
        <f t="shared" ca="1" si="267"/>
        <v>2011239.4176627961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378374.91631432384</v>
      </c>
      <c r="R499" s="25">
        <f t="array" aca="1" ref="R499" ca="1">INDEX('Lorri 401b'!L:L,MATCH('Retirement Calculator'!A499,'Lorri 401b'!N:N,0),0)</f>
        <v>1611068.5201224831</v>
      </c>
      <c r="S499" s="25">
        <f t="shared" ca="1" si="267"/>
        <v>1989443.436436807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371520.86694527243</v>
      </c>
      <c r="R500" s="25">
        <f t="array" aca="1" ref="R500" ca="1">INDEX('Lorri 401b'!L:L,MATCH('Retirement Calculator'!A500,'Lorri 401b'!N:N,0),0)</f>
        <v>1596035.7716771038</v>
      </c>
      <c r="S500" s="25">
        <f t="shared" ca="1" si="267"/>
        <v>1967556.6386223761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364638.25903718331</v>
      </c>
      <c r="R501" s="25">
        <f t="array" aca="1" ref="R501" ca="1">INDEX('Lorri 401b'!L:L,MATCH('Retirement Calculator'!A501,'Lorri 401b'!N:N,0),0)</f>
        <v>1580940.3867798687</v>
      </c>
      <c r="S501" s="25">
        <f t="shared" ca="1" si="267"/>
        <v>1945578.6458170521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357726.97359614383</v>
      </c>
      <c r="R502" s="25">
        <f t="array" aca="1" ref="R502" ca="1">INDEX('Lorri 401b'!L:L,MATCH('Retirement Calculator'!A502,'Lorri 401b'!N:N,0),0)</f>
        <v>1565782.104445562</v>
      </c>
      <c r="S502" s="25">
        <f t="shared" ca="1" si="267"/>
        <v>1923509.0780417058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350786.89113243332</v>
      </c>
      <c r="R503" s="25">
        <f t="array" aca="1" ref="R503" ca="1">INDEX('Lorri 401b'!L:L,MATCH('Retirement Calculator'!A503,'Lorri 401b'!N:N,0),0)</f>
        <v>1550560.6626015289</v>
      </c>
      <c r="S503" s="25">
        <f t="shared" ca="1" si="267"/>
        <v>1901347.5537339621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343817.89165845735</v>
      </c>
      <c r="R504" s="25">
        <f t="array" aca="1" ref="R504" ca="1">INDEX('Lorri 401b'!L:L,MATCH('Retirement Calculator'!A504,'Lorri 401b'!N:N,0),0)</f>
        <v>1535275.7980831456</v>
      </c>
      <c r="S504" s="25">
        <f t="shared" ca="1" si="267"/>
        <v>1879093.6897416031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336819.85468667315</v>
      </c>
      <c r="R505" s="25">
        <f t="array" aca="1" ref="R505" ca="1">INDEX('Lorri 401b'!L:L,MATCH('Retirement Calculator'!A505,'Lorri 401b'!N:N,0),0)</f>
        <v>1519927.2466292691</v>
      </c>
      <c r="S505" s="25">
        <f t="shared" ca="1" si="267"/>
        <v>1856747.1013159421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329792.65922750655</v>
      </c>
      <c r="R506" s="25">
        <f t="array" aca="1" ref="R506" ca="1">INDEX('Lorri 401b'!L:L,MATCH('Retirement Calculator'!A506,'Lorri 401b'!N:N,0),0)</f>
        <v>1504514.7428776682</v>
      </c>
      <c r="S506" s="25">
        <f t="shared" ca="1" si="267"/>
        <v>1834307.4021051747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322736.18378726009</v>
      </c>
      <c r="R507" s="25">
        <f t="array" aca="1" ref="R507" ca="1">INDEX('Lorri 401b'!L:L,MATCH('Retirement Calculator'!A507,'Lorri 401b'!N:N,0),0)</f>
        <v>1489038.0203604356</v>
      </c>
      <c r="S507" s="25">
        <f t="shared" ca="1" si="267"/>
        <v>1811774.2041476956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315650.30636601255</v>
      </c>
      <c r="R508" s="25">
        <f t="array" aca="1" ref="R508" ca="1">INDEX('Lorri 401b'!L:L,MATCH('Retirement Calculator'!A508,'Lorri 401b'!N:N,0),0)</f>
        <v>1473496.8114993812</v>
      </c>
      <c r="S508" s="25">
        <f t="shared" ca="1" si="267"/>
        <v>1789147.1178653939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308534.90445550985</v>
      </c>
      <c r="R509" s="25">
        <f t="array" aca="1" ref="R509" ca="1">INDEX('Lorri 401b'!L:L,MATCH('Retirement Calculator'!A509,'Lorri 401b'!N:N,0),0)</f>
        <v>1457890.8476014058</v>
      </c>
      <c r="S509" s="25">
        <f t="shared" ca="1" si="267"/>
        <v>1766425.7520569158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301389.85503704671</v>
      </c>
      <c r="R510" s="25">
        <f t="array" aca="1" ref="R510" ca="1">INDEX('Lorri 401b'!L:L,MATCH('Retirement Calculator'!A510,'Lorri 401b'!N:N,0),0)</f>
        <v>1442219.8588538554</v>
      </c>
      <c r="S510" s="25">
        <f t="shared" ca="1" si="267"/>
        <v>1743609.7138909022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294215.03457933996</v>
      </c>
      <c r="R511" s="25">
        <f t="array" aca="1" ref="R511" ca="1">INDEX('Lorri 401b'!L:L,MATCH('Retirement Calculator'!A511,'Lorri 401b'!N:N,0),0)</f>
        <v>1426483.5743198569</v>
      </c>
      <c r="S511" s="25">
        <f t="shared" ca="1" si="267"/>
        <v>1720698.6088991968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287010.31903639279</v>
      </c>
      <c r="R512" s="25">
        <f t="array" aca="1" ref="R512" ca="1">INDEX('Lorri 401b'!L:L,MATCH('Retirement Calculator'!A512,'Lorri 401b'!N:N,0),0)</f>
        <v>1410681.7219336333</v>
      </c>
      <c r="S512" s="25">
        <f t="shared" ca="1" si="267"/>
        <v>1697692.040970026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279775.58384535002</v>
      </c>
      <c r="R513" s="25">
        <f t="array" aca="1" ref="R513" ca="1">INDEX('Lorri 401b'!L:L,MATCH('Retirement Calculator'!A513,'Lorri 401b'!N:N,0),0)</f>
        <v>1394814.0284958004</v>
      </c>
      <c r="S513" s="25">
        <f t="shared" ca="1" si="267"/>
        <v>1674589.6123411504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272510.70392434456</v>
      </c>
      <c r="R514" s="25">
        <f t="array" aca="1" ref="R514" ca="1">INDEX('Lorri 401b'!L:L,MATCH('Retirement Calculator'!A514,'Lorri 401b'!N:N,0),0)</f>
        <v>1378880.2196686433</v>
      </c>
      <c r="S514" s="25">
        <f t="shared" ca="1" si="267"/>
        <v>1651390.9235929879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265215.55367033492</v>
      </c>
      <c r="R515" s="25">
        <f t="array" aca="1" ref="R515" ca="1">INDEX('Lorri 401b'!L:L,MATCH('Retirement Calculator'!A515,'Lorri 401b'!N:N,0),0)</f>
        <v>1362880.019971373</v>
      </c>
      <c r="S515" s="25">
        <f t="shared" ca="1" si="267"/>
        <v>1628095.5736417079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257890.00695693356</v>
      </c>
      <c r="R516" s="25">
        <f t="array" aca="1" ref="R516" ca="1">INDEX('Lorri 401b'!L:L,MATCH('Retirement Calculator'!A516,'Lorri 401b'!N:N,0),0)</f>
        <v>1346813.1527753642</v>
      </c>
      <c r="S516" s="25">
        <f t="shared" ca="1" si="267"/>
        <v>1604703.1597322978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250533.93713222636</v>
      </c>
      <c r="R517" s="25">
        <f t="array" aca="1" ref="R517" ca="1">INDEX('Lorri 401b'!L:L,MATCH('Retirement Calculator'!A517,'Lorri 401b'!N:N,0),0)</f>
        <v>1330679.3402993721</v>
      </c>
      <c r="S517" s="25">
        <f t="shared" ca="1" si="267"/>
        <v>1581213.2774315984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243147.21701658287</v>
      </c>
      <c r="R518" s="25">
        <f t="array" aca="1" ref="R518" ca="1">INDEX('Lorri 401b'!L:L,MATCH('Retirement Calculator'!A518,'Lorri 401b'!N:N,0),0)</f>
        <v>1314478.3036047299</v>
      </c>
      <c r="S518" s="25">
        <f t="shared" ca="1" si="267"/>
        <v>1557625.5206213128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235729.71890045755</v>
      </c>
      <c r="R519" s="25">
        <f t="array" aca="1" ref="R519" ca="1">INDEX('Lorri 401b'!L:L,MATCH('Retirement Calculator'!A519,'Lorri 401b'!N:N,0),0)</f>
        <v>1298209.7625905268</v>
      </c>
      <c r="S519" s="25">
        <f t="shared" ca="1" si="267"/>
        <v>1533939.4814909843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228281.3145421817</v>
      </c>
      <c r="R520" s="25">
        <f t="array" aca="1" ref="R520" ca="1">INDEX('Lorri 401b'!L:L,MATCH('Retirement Calculator'!A520,'Lorri 401b'!N:N,0),0)</f>
        <v>1281873.4359887645</v>
      </c>
      <c r="S520" s="25">
        <f t="shared" ca="1" si="267"/>
        <v>1510154.7505309463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220801.87516574637</v>
      </c>
      <c r="R521" s="25">
        <f t="array" aca="1" ref="R521" ca="1">INDEX('Lorri 401b'!L:L,MATCH('Retirement Calculator'!A521,'Lorri 401b'!N:N,0),0)</f>
        <v>1265469.0413594947</v>
      </c>
      <c r="S521" s="25">
        <f t="shared" ref="S521:S775" ca="1" si="527">SUM(Q521:R521)</f>
        <v>1486270.916525241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213291.27145857588</v>
      </c>
      <c r="R522" s="25">
        <f t="array" aca="1" ref="R522" ca="1">INDEX('Lorri 401b'!L:L,MATCH('Retirement Calculator'!A522,'Lorri 401b'!N:N,0),0)</f>
        <v>1248996.2950859363</v>
      </c>
      <c r="S522" s="25">
        <f t="shared" ca="1" si="527"/>
        <v>1462287.5665445123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205749.37356929219</v>
      </c>
      <c r="R523" s="25">
        <f t="array" aca="1" ref="R523" ca="1">INDEX('Lorri 401b'!L:L,MATCH('Retirement Calculator'!A523,'Lorri 401b'!N:N,0),0)</f>
        <v>1232454.9123695714</v>
      </c>
      <c r="S523" s="25">
        <f t="shared" ca="1" si="527"/>
        <v>1438204.2859388636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198176.05110546981</v>
      </c>
      <c r="R524" s="25">
        <f t="array" aca="1" ref="R524" ca="1">INDEX('Lorri 401b'!L:L,MATCH('Retirement Calculator'!A524,'Lorri 401b'!N:N,0),0)</f>
        <v>1215844.6072252216</v>
      </c>
      <c r="S524" s="25">
        <f t="shared" ca="1" si="527"/>
        <v>1414020.6583306915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190571.17313138151</v>
      </c>
      <c r="R525" s="25">
        <f t="array" aca="1" ref="R525" ca="1">INDEX('Lorri 401b'!L:L,MATCH('Retirement Calculator'!A525,'Lorri 401b'!N:N,0),0)</f>
        <v>1199165.0924761037</v>
      </c>
      <c r="S525" s="25">
        <f t="shared" ca="1" si="527"/>
        <v>1389736.2656074851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182934.60816573451</v>
      </c>
      <c r="R526" s="25">
        <f t="array" aca="1" ref="R526" ca="1">INDEX('Lorri 401b'!L:L,MATCH('Retirement Calculator'!A526,'Lorri 401b'!N:N,0),0)</f>
        <v>1182416.0797488645</v>
      </c>
      <c r="S526" s="25">
        <f t="shared" ca="1" si="527"/>
        <v>1365350.687914599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175266.22417939731</v>
      </c>
      <c r="R527" s="25">
        <f t="array" aca="1" ref="R527" ca="1">INDEX('Lorri 401b'!L:L,MATCH('Retirement Calculator'!A527,'Lorri 401b'!N:N,0),0)</f>
        <v>1165597.2794685953</v>
      </c>
      <c r="S527" s="25">
        <f t="shared" ca="1" si="527"/>
        <v>1340863.5036479926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167565.88859311704</v>
      </c>
      <c r="R528" s="25">
        <f t="array" aca="1" ref="R528" ca="1">INDEX('Lorri 401b'!L:L,MATCH('Retirement Calculator'!A528,'Lorri 401b'!N:N,0),0)</f>
        <v>1148708.4008538248</v>
      </c>
      <c r="S528" s="25">
        <f t="shared" ca="1" si="527"/>
        <v>1316274.2894469418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159833.46827522726</v>
      </c>
      <c r="R529" s="25">
        <f t="array" aca="1" ref="R529" ca="1">INDEX('Lorri 401b'!L:L,MATCH('Retirement Calculator'!A529,'Lorri 401b'!N:N,0),0)</f>
        <v>1131749.1519114929</v>
      </c>
      <c r="S529" s="25">
        <f t="shared" ca="1" si="527"/>
        <v>1291582.6201867203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152068.82953934628</v>
      </c>
      <c r="R530" s="25">
        <f t="array" aca="1" ref="R530" ca="1">INDEX('Lorri 401b'!L:L,MATCH('Retirement Calculator'!A530,'Lorri 401b'!N:N,0),0)</f>
        <v>1114719.2394319011</v>
      </c>
      <c r="S530" s="25">
        <f t="shared" ca="1" si="527"/>
        <v>1266788.0689712474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144271.8381420658</v>
      </c>
      <c r="R531" s="25">
        <f t="array" aca="1" ref="R531" ca="1">INDEX('Lorri 401b'!L:L,MATCH('Retirement Calculator'!A531,'Lorri 401b'!N:N,0),0)</f>
        <v>1097618.3689836445</v>
      </c>
      <c r="S531" s="25">
        <f t="shared" ca="1" si="527"/>
        <v>1241890.2071257103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136442.35928062996</v>
      </c>
      <c r="R532" s="25">
        <f t="array" aca="1" ref="R532" ca="1">INDEX('Lorri 401b'!L:L,MATCH('Retirement Calculator'!A532,'Lorri 401b'!N:N,0),0)</f>
        <v>1080446.24490852</v>
      </c>
      <c r="S532" s="25">
        <f t="shared" ca="1" si="527"/>
        <v>1216888.60418915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128580.25759060482</v>
      </c>
      <c r="R533" s="25">
        <f t="array" aca="1" ref="R533" ca="1">INDEX('Lorri 401b'!L:L,MATCH('Retirement Calculator'!A533,'Lorri 401b'!N:N,0),0)</f>
        <v>1063202.570316416</v>
      </c>
      <c r="S533" s="25">
        <f t="shared" ca="1" si="527"/>
        <v>1191782.8279070207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120685.39714353791</v>
      </c>
      <c r="R534" s="25">
        <f t="array" aca="1" ref="R534" ca="1">INDEX('Lorri 401b'!L:L,MATCH('Retirement Calculator'!A534,'Lorri 401b'!N:N,0),0)</f>
        <v>1045887.0470801782</v>
      </c>
      <c r="S534" s="25">
        <f t="shared" ca="1" si="527"/>
        <v>1166572.4442237162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112757.64144460822</v>
      </c>
      <c r="R535" s="25">
        <f t="array" aca="1" ref="R535" ca="1">INDEX('Lorri 401b'!L:L,MATCH('Retirement Calculator'!A535,'Lorri 401b'!N:N,0),0)</f>
        <v>1028499.3758304561</v>
      </c>
      <c r="S535" s="25">
        <f t="shared" ca="1" si="527"/>
        <v>1141257.0172750643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104796.85343026632</v>
      </c>
      <c r="R536" s="25">
        <f t="array" aca="1" ref="R536" ca="1">INDEX('Lorri 401b'!L:L,MATCH('Retirement Calculator'!A536,'Lorri 401b'!N:N,0),0)</f>
        <v>1011039.2559505268</v>
      </c>
      <c r="S536" s="25">
        <f t="shared" ca="1" si="527"/>
        <v>1115836.1093807931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96802.895465864654</v>
      </c>
      <c r="R537" s="25">
        <f t="array" aca="1" ref="R537" ca="1">INDEX('Lorri 401b'!L:L,MATCH('Retirement Calculator'!A537,'Lorri 401b'!N:N,0),0)</f>
        <v>993506.38557109772</v>
      </c>
      <c r="S537" s="25">
        <f t="shared" ca="1" si="527"/>
        <v>1090309.2810369623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88775.629343277993</v>
      </c>
      <c r="R538" s="25">
        <f t="array" aca="1" ref="R538" ca="1">INDEX('Lorri 401b'!L:L,MATCH('Retirement Calculator'!A538,'Lorri 401b'!N:N,0),0)</f>
        <v>975900.46156508767</v>
      </c>
      <c r="S538" s="25">
        <f t="shared" ca="1" si="527"/>
        <v>1064676.0909083656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80714.916278513891</v>
      </c>
      <c r="R539" s="25">
        <f t="array" aca="1" ref="R539" ca="1">INDEX('Lorri 401b'!L:L,MATCH('Retirement Calculator'!A539,'Lorri 401b'!N:N,0),0)</f>
        <v>958221.17954238609</v>
      </c>
      <c r="S539" s="25">
        <f t="shared" ca="1" si="527"/>
        <v>1038936.0958208999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72620.616909313263</v>
      </c>
      <c r="R540" s="25">
        <f t="array" aca="1" ref="R540" ca="1">INDEX('Lorri 401b'!L:L,MATCH('Retirement Calculator'!A540,'Lorri 401b'!N:N,0),0)</f>
        <v>940468.23384458991</v>
      </c>
      <c r="S540" s="25">
        <f t="shared" ca="1" si="527"/>
        <v>1013088.8507539032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64492.591292740966</v>
      </c>
      <c r="R541" s="25">
        <f t="array" aca="1" ref="R541" ca="1">INDEX('Lorri 401b'!L:L,MATCH('Retirement Calculator'!A541,'Lorri 401b'!N:N,0),0)</f>
        <v>922641.3175397194</v>
      </c>
      <c r="S541" s="25">
        <f t="shared" ca="1" si="527"/>
        <v>987133.90883246041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56330.698902766286</v>
      </c>
      <c r="R542" s="25">
        <f t="array" aca="1" ref="R542" ca="1">INDEX('Lorri 401b'!L:L,MATCH('Retirement Calculator'!A542,'Lorri 401b'!N:N,0),0)</f>
        <v>904740.122416912</v>
      </c>
      <c r="S542" s="25">
        <f t="shared" ca="1" si="527"/>
        <v>961070.82131967833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48134.798627833377</v>
      </c>
      <c r="R543" s="25">
        <f t="array" aca="1" ref="R543" ca="1">INDEX('Lorri 401b'!L:L,MATCH('Retirement Calculator'!A543,'Lorri 401b'!N:N,0),0)</f>
        <v>886764.33898109302</v>
      </c>
      <c r="S543" s="25">
        <f t="shared" ca="1" si="527"/>
        <v>934899.13760892639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39904.748768421581</v>
      </c>
      <c r="R544" s="25">
        <f t="array" aca="1" ref="R544" ca="1">INDEX('Lorri 401b'!L:L,MATCH('Retirement Calculator'!A544,'Lorri 401b'!N:N,0),0)</f>
        <v>868713.65644762479</v>
      </c>
      <c r="S544" s="25">
        <f t="shared" ca="1" si="527"/>
        <v>908618.40521604638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31640.40703459557</v>
      </c>
      <c r="R545" s="25">
        <f t="array" aca="1" ref="R545" ca="1">INDEX('Lorri 401b'!L:L,MATCH('Retirement Calculator'!A545,'Lorri 401b'!N:N,0),0)</f>
        <v>850587.76273693366</v>
      </c>
      <c r="S545" s="25">
        <f t="shared" ca="1" si="527"/>
        <v>882228.16977152927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23341.630543545285</v>
      </c>
      <c r="R546" s="25">
        <f t="array" aca="1" ref="R546" ca="1">INDEX('Lorri 401b'!L:L,MATCH('Retirement Calculator'!A546,'Lorri 401b'!N:N,0),0)</f>
        <v>832386.34446911479</v>
      </c>
      <c r="S546" s="25">
        <f t="shared" ca="1" si="527"/>
        <v>855727.97501266003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15008.275817115622</v>
      </c>
      <c r="R547" s="25">
        <f t="array" aca="1" ref="R547" ca="1">INDEX('Lorri 401b'!L:L,MATCH('Retirement Calculator'!A547,'Lorri 401b'!N:N,0),0)</f>
        <v>814109.08695851325</v>
      </c>
      <c r="S547" s="25">
        <f t="shared" ca="1" si="527"/>
        <v>829117.36277562892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6640.1987793258349</v>
      </c>
      <c r="R548" s="25">
        <f t="array" aca="1" ref="R548" ca="1">INDEX('Lorri 401b'!L:L,MATCH('Retirement Calculator'!A548,'Lorri 401b'!N:N,0),0)</f>
        <v>795755.67420828424</v>
      </c>
      <c r="S548" s="25">
        <f t="shared" ca="1" si="527"/>
        <v>802395.87298761006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-1762.7452461214093</v>
      </c>
      <c r="R549" s="25">
        <f t="array" aca="1" ref="R549" ca="1">INDEX('Lorri 401b'!L:L,MATCH('Retirement Calculator'!A549,'Lorri 401b'!N:N,0),0)</f>
        <v>777325.7889049293</v>
      </c>
      <c r="S549" s="25">
        <f t="shared" ca="1" si="527"/>
        <v>775563.04365880787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-10200.701538341349</v>
      </c>
      <c r="R550" s="25">
        <f t="array" aca="1" ref="R550" ca="1">INDEX('Lorri 401b'!L:L,MATCH('Retirement Calculator'!A550,'Lorri 401b'!N:N,0),0)</f>
        <v>758819.11241281021</v>
      </c>
      <c r="S550" s="25">
        <f t="shared" ca="1" si="527"/>
        <v>748618.41087446886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-18673.815981778876</v>
      </c>
      <c r="R551" s="25">
        <f t="array" aca="1" ref="R551" ca="1">INDEX('Lorri 401b'!L:L,MATCH('Retirement Calculator'!A551,'Lorri 401b'!N:N,0),0)</f>
        <v>740235.3247686408</v>
      </c>
      <c r="S551" s="25">
        <f t="shared" ca="1" si="527"/>
        <v>721561.5087868619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-27182.235068730723</v>
      </c>
      <c r="R552" s="25">
        <f t="array" aca="1" ref="R552" ca="1">INDEX('Lorri 401b'!L:L,MATCH('Retirement Calculator'!A552,'Lorri 401b'!N:N,0),0)</f>
        <v>721574.10467595386</v>
      </c>
      <c r="S552" s="25">
        <f t="shared" ca="1" si="527"/>
        <v>694391.86960722308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-35726.105901878203</v>
      </c>
      <c r="R553" s="25">
        <f t="array" aca="1" ref="R553" ca="1">INDEX('Lorri 401b'!L:L,MATCH('Retirement Calculator'!A553,'Lorri 401b'!N:N,0),0)</f>
        <v>702835.12949954753</v>
      </c>
      <c r="S553" s="25">
        <f t="shared" ca="1" si="527"/>
        <v>667109.02359766932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-44305.576196830465</v>
      </c>
      <c r="R554" s="25">
        <f t="array" aca="1" ref="R554" ca="1">INDEX('Lorri 401b'!L:L,MATCH('Retirement Calculator'!A554,'Lorri 401b'!N:N,0),0)</f>
        <v>684018.07525990612</v>
      </c>
      <c r="S554" s="25">
        <f t="shared" ca="1" si="527"/>
        <v>639712.49906307564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-52920.794284678355</v>
      </c>
      <c r="R555" s="25">
        <f t="array" aca="1" ref="R555" ca="1">INDEX('Lorri 401b'!L:L,MATCH('Retirement Calculator'!A555,'Lorri 401b'!N:N,0),0)</f>
        <v>665122.61662759958</v>
      </c>
      <c r="S555" s="25">
        <f t="shared" ca="1" si="527"/>
        <v>612201.82234292128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-61571.909114558948</v>
      </c>
      <c r="R556" s="25">
        <f t="array" aca="1" ref="R556" ca="1">INDEX('Lorri 401b'!L:L,MATCH('Retirement Calculator'!A556,'Lorri 401b'!N:N,0),0)</f>
        <v>646148.4269176583</v>
      </c>
      <c r="S556" s="25">
        <f t="shared" ca="1" si="527"/>
        <v>584576.51780309936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-70259.070256230712</v>
      </c>
      <c r="R557" s="25">
        <f t="array" aca="1" ref="R557" ca="1">INDEX('Lorri 401b'!L:L,MATCH('Retirement Calculator'!A557,'Lorri 401b'!N:N,0),0)</f>
        <v>627095.17808392574</v>
      </c>
      <c r="S557" s="25">
        <f t="shared" ca="1" si="527"/>
        <v>556836.10782769509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-78982.427902659445</v>
      </c>
      <c r="R558" s="25">
        <f t="array" aca="1" ref="R558" ca="1">INDEX('Lorri 401b'!L:L,MATCH('Retirement Calculator'!A558,'Lorri 401b'!N:N,0),0)</f>
        <v>607962.5407133858</v>
      </c>
      <c r="S558" s="25">
        <f t="shared" ca="1" si="527"/>
        <v>528980.11281072639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-87742.132872614966</v>
      </c>
      <c r="R559" s="25">
        <f t="array" aca="1" ref="R559" ca="1">INDEX('Lorri 401b'!L:L,MATCH('Retirement Calculator'!A559,'Lorri 401b'!N:N,0),0)</f>
        <v>588750.18402046873</v>
      </c>
      <c r="S559" s="25">
        <f t="shared" ca="1" si="527"/>
        <v>501008.05114785378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-96538.336613278632</v>
      </c>
      <c r="R560" s="25">
        <f t="array" aca="1" ref="R560" ca="1">INDEX('Lorri 401b'!L:L,MATCH('Retirement Calculator'!A560,'Lorri 401b'!N:N,0),0)</f>
        <v>569457.77584133111</v>
      </c>
      <c r="S560" s="25">
        <f t="shared" ca="1" si="527"/>
        <v>472919.43922805251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-105371.19120286172</v>
      </c>
      <c r="R561" s="25">
        <f t="array" aca="1" ref="R561" ca="1">INDEX('Lorri 401b'!L:L,MATCH('Retirement Calculator'!A561,'Lorri 401b'!N:N,0),0)</f>
        <v>550084.98262811371</v>
      </c>
      <c r="S561" s="25">
        <f t="shared" ca="1" si="527"/>
        <v>444713.79142525198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-114240.84935323475</v>
      </c>
      <c r="R562" s="25">
        <f t="array" aca="1" ref="R562" ca="1">INDEX('Lorri 401b'!L:L,MATCH('Retirement Calculator'!A562,'Lorri 401b'!N:N,0),0)</f>
        <v>530631.46944317466</v>
      </c>
      <c r="S562" s="25">
        <f t="shared" ca="1" si="527"/>
        <v>416390.62008993991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-123147.46441256766</v>
      </c>
      <c r="R563" s="25">
        <f t="array" aca="1" ref="R563" ca="1">INDEX('Lorri 401b'!L:L,MATCH('Retirement Calculator'!A563,'Lorri 401b'!N:N,0),0)</f>
        <v>511096.89995329833</v>
      </c>
      <c r="S563" s="25">
        <f t="shared" ca="1" si="527"/>
        <v>387949.43554073066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-132091.19036798115</v>
      </c>
      <c r="R564" s="25">
        <f t="array" aca="1" ref="R564" ca="1">INDEX('Lorri 401b'!L:L,MATCH('Retirement Calculator'!A564,'Lorri 401b'!N:N,0),0)</f>
        <v>491480.93642388086</v>
      </c>
      <c r="S564" s="25">
        <f t="shared" ca="1" si="527"/>
        <v>359389.74605589971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-141072.18184820883</v>
      </c>
      <c r="R565" s="25">
        <f t="array" aca="1" ref="R565" ca="1">INDEX('Lorri 401b'!L:L,MATCH('Retirement Calculator'!A565,'Lorri 401b'!N:N,0),0)</f>
        <v>471783.23971309082</v>
      </c>
      <c r="S565" s="25">
        <f t="shared" ca="1" si="527"/>
        <v>330711.05786488199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-150090.59412627079</v>
      </c>
      <c r="R566" s="25">
        <f t="array" aca="1" ref="R566" ca="1">INDEX('Lorri 401b'!L:L,MATCH('Retirement Calculator'!A566,'Lorri 401b'!N:N,0),0)</f>
        <v>452003.46926600585</v>
      </c>
      <c r="S566" s="25">
        <f t="shared" ca="1" si="527"/>
        <v>301912.87513973506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-159146.58312215802</v>
      </c>
      <c r="R567" s="25">
        <f t="array" aca="1" ref="R567" ca="1">INDEX('Lorri 401b'!L:L,MATCH('Retirement Calculator'!A567,'Lorri 401b'!N:N,0),0)</f>
        <v>432141.28310872469</v>
      </c>
      <c r="S567" s="25">
        <f t="shared" ca="1" si="527"/>
        <v>272994.69998656667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-168240.30540552811</v>
      </c>
      <c r="R568" s="25">
        <f t="array" aca="1" ref="R568" ca="1">INDEX('Lorri 401b'!L:L,MATCH('Retirement Calculator'!A568,'Lorri 401b'!N:N,0),0)</f>
        <v>412196.33784245484</v>
      </c>
      <c r="S568" s="25">
        <f t="shared" ca="1" si="527"/>
        <v>243956.03243692673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-177371.91819841226</v>
      </c>
      <c r="R569" s="25">
        <f t="array" aca="1" ref="R569" ca="1">INDEX('Lorri 401b'!L:L,MATCH('Retirement Calculator'!A569,'Lorri 401b'!N:N,0),0)</f>
        <v>392168.28863757552</v>
      </c>
      <c r="S569" s="25">
        <f t="shared" ca="1" si="527"/>
        <v>214796.37043916326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-186541.57937793341</v>
      </c>
      <c r="R570" s="25">
        <f t="array" aca="1" ref="R570" ca="1">INDEX('Lorri 401b'!L:L,MATCH('Retirement Calculator'!A570,'Lorri 401b'!N:N,0),0)</f>
        <v>372056.78922767588</v>
      </c>
      <c r="S570" s="25">
        <f t="shared" ca="1" si="527"/>
        <v>185515.20984974247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-195749.44747903588</v>
      </c>
      <c r="R571" s="25">
        <f t="array" aca="1" ref="R571" ca="1">INDEX('Lorri 401b'!L:L,MATCH('Retirement Calculator'!A571,'Lorri 401b'!N:N,0),0)</f>
        <v>351861.49190356833</v>
      </c>
      <c r="S571" s="25">
        <f t="shared" ca="1" si="527"/>
        <v>156112.04442453245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-204995.6816972263</v>
      </c>
      <c r="R572" s="25">
        <f t="array" aca="1" ref="R572" ca="1">INDEX('Lorri 401b'!L:L,MATCH('Retirement Calculator'!A572,'Lorri 401b'!N:N,0),0)</f>
        <v>331582.04750727699</v>
      </c>
      <c r="S572" s="25">
        <f t="shared" ca="1" si="527"/>
        <v>126586.36581005069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-214280.44189132584</v>
      </c>
      <c r="R573" s="25">
        <f t="array" aca="1" ref="R573" ca="1">INDEX('Lorri 401b'!L:L,MATCH('Retirement Calculator'!A573,'Lorri 401b'!N:N,0),0)</f>
        <v>311218.10542600113</v>
      </c>
      <c r="S573" s="25">
        <f t="shared" ca="1" si="527"/>
        <v>96937.663534675288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-223603.88858623413</v>
      </c>
      <c r="R574" s="25">
        <f t="array" aca="1" ref="R574" ca="1">INDEX('Lorri 401b'!L:L,MATCH('Retirement Calculator'!A574,'Lorri 401b'!N:N,0),0)</f>
        <v>290769.31358605326</v>
      </c>
      <c r="S574" s="25">
        <f t="shared" ca="1" si="527"/>
        <v>67165.424999819137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-232966.18297570455</v>
      </c>
      <c r="R575" s="25">
        <f t="array" aca="1" ref="R575" ca="1">INDEX('Lorri 401b'!L:L,MATCH('Retirement Calculator'!A575,'Lorri 401b'!N:N,0),0)</f>
        <v>270235.31844677229</v>
      </c>
      <c r="S575" s="25">
        <f t="shared" ca="1" si="527"/>
        <v>37269.135471067741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-242367.48692513109</v>
      </c>
      <c r="R576" s="25">
        <f t="array" aca="1" ref="R576" ca="1">INDEX('Lorri 401b'!L:L,MATCH('Retirement Calculator'!A576,'Lorri 401b'!N:N,0),0)</f>
        <v>249615.76499441097</v>
      </c>
      <c r="S576" s="25">
        <f t="shared" ca="1" si="527"/>
        <v>7248.2780692798842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-251807.96297434691</v>
      </c>
      <c r="R577" s="25">
        <f t="array" aca="1" ref="R577" ca="1">INDEX('Lorri 401b'!L:L,MATCH('Retirement Calculator'!A577,'Lorri 401b'!N:N,0),0)</f>
        <v>228910.29673599816</v>
      </c>
      <c r="S577" s="25">
        <f t="shared" ca="1" si="527"/>
        <v>-22897.666238348756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-261287.77434043447</v>
      </c>
      <c r="R578" s="25">
        <f t="array" aca="1" ref="R578" ca="1">INDEX('Lorri 401b'!L:L,MATCH('Retirement Calculator'!A578,'Lorri 401b'!N:N,0),0)</f>
        <v>208118.55569317529</v>
      </c>
      <c r="S578" s="25">
        <f t="shared" ca="1" si="527"/>
        <v>-53169.218647259171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-270807.08492054738</v>
      </c>
      <c r="R579" s="25">
        <f t="array" aca="1" ref="R579" ca="1">INDEX('Lorri 401b'!L:L,MATCH('Retirement Calculator'!A579,'Lorri 401b'!N:N,0),0)</f>
        <v>187240.18239600732</v>
      </c>
      <c r="S579" s="25">
        <f t="shared" ca="1" si="527"/>
        <v>-83566.902524540055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-280366.0592947441</v>
      </c>
      <c r="R580" s="25">
        <f t="array" aca="1" ref="R580" ca="1">INDEX('Lorri 401b'!L:L,MATCH('Retirement Calculator'!A580,'Lorri 401b'!N:N,0),0)</f>
        <v>166274.81587676783</v>
      </c>
      <c r="S580" s="25">
        <f t="shared" ca="1" si="527"/>
        <v>-114091.24341797628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-289964.86272883328</v>
      </c>
      <c r="R581" s="25">
        <f t="array" aca="1" ref="R581" ca="1">INDEX('Lorri 401b'!L:L,MATCH('Retirement Calculator'!A581,'Lorri 401b'!N:N,0),0)</f>
        <v>145222.09366369815</v>
      </c>
      <c r="S581" s="25">
        <f t="shared" ca="1" si="527"/>
        <v>-144742.76906513513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-299603.66117723117</v>
      </c>
      <c r="R582" s="25">
        <f t="array" aca="1" ref="R582" ca="1">INDEX('Lorri 401b'!L:L,MATCH('Retirement Calculator'!A582,'Lorri 401b'!N:N,0),0)</f>
        <v>124081.65177474069</v>
      </c>
      <c r="S582" s="25">
        <f t="shared" ca="1" si="527"/>
        <v>-175522.00940249048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-309282.62128583074</v>
      </c>
      <c r="R583" s="25">
        <f t="array" aca="1" ref="R583" ca="1">INDEX('Lorri 401b'!L:L,MATCH('Retirement Calculator'!A583,'Lorri 401b'!N:N,0),0)</f>
        <v>102853.12471124591</v>
      </c>
      <c r="S583" s="25">
        <f t="shared" ca="1" si="527"/>
        <v>-206429.49657458483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-319001.91039488278</v>
      </c>
      <c r="R584" s="25">
        <f t="array" aca="1" ref="R584" ca="1">INDEX('Lorri 401b'!L:L,MATCH('Retirement Calculator'!A584,'Lorri 401b'!N:N,0),0)</f>
        <v>81536.145451653239</v>
      </c>
      <c r="S584" s="25">
        <f t="shared" ca="1" si="527"/>
        <v>-237465.76494322956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-328761.69654188922</v>
      </c>
      <c r="R585" s="25">
        <f t="array" aca="1" ref="R585" ca="1">INDEX('Lorri 401b'!L:L,MATCH('Retirement Calculator'!A585,'Lorri 401b'!N:N,0),0)</f>
        <v>60130.345445145598</v>
      </c>
      <c r="S585" s="25">
        <f t="shared" ca="1" si="527"/>
        <v>-268631.3510967436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-338562.14846450818</v>
      </c>
      <c r="R586" s="25">
        <f t="array" aca="1" ref="R586" ca="1">INDEX('Lorri 401b'!L:L,MATCH('Retirement Calculator'!A586,'Lorri 401b'!N:N,0),0)</f>
        <v>38635.354605277505</v>
      </c>
      <c r="S586" s="25">
        <f t="shared" ca="1" si="527"/>
        <v>-299926.7938592307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-348403.43560347141</v>
      </c>
      <c r="R587" s="25">
        <f t="array" aca="1" ref="R587" ca="1">INDEX('Lorri 401b'!L:L,MATCH('Retirement Calculator'!A587,'Lorri 401b'!N:N,0),0)</f>
        <v>17050.801303576631</v>
      </c>
      <c r="S587" s="25">
        <f t="shared" ca="1" si="527"/>
        <v>-331352.63429989479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-358285.72810551367</v>
      </c>
      <c r="R588" s="25">
        <f t="array" aca="1" ref="R588" ca="1">INDEX('Lorri 401b'!L:L,MATCH('Retirement Calculator'!A588,'Lorri 401b'!N:N,0),0)</f>
        <v>-4623.6876368813319</v>
      </c>
      <c r="S588" s="25">
        <f t="shared" ca="1" si="527"/>
        <v>-362909.41574239498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-368209.19682631444</v>
      </c>
      <c r="R589" s="25">
        <f t="array" aca="1" ref="R589" ca="1">INDEX('Lorri 401b'!L:L,MATCH('Retirement Calculator'!A589,'Lorri 401b'!N:N,0),0)</f>
        <v>-26388.486947924535</v>
      </c>
      <c r="S589" s="25">
        <f t="shared" ca="1" si="527"/>
        <v>-394597.68377423898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-378174.01333345188</v>
      </c>
      <c r="R590" s="25">
        <f t="array" aca="1" ref="R590" ca="1">INDEX('Lorri 401b'!L:L,MATCH('Retirement Calculator'!A590,'Lorri 401b'!N:N,0),0)</f>
        <v>-48243.972922763758</v>
      </c>
      <c r="S590" s="25">
        <f t="shared" ca="1" si="527"/>
        <v>-426417.9862562156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-388180.34990936902</v>
      </c>
      <c r="R591" s="25">
        <f t="array" aca="1" ref="R591" ca="1">INDEX('Lorri 401b'!L:L,MATCH('Retirement Calculator'!A591,'Lorri 401b'!N:N,0),0)</f>
        <v>-70190.52342249814</v>
      </c>
      <c r="S591" s="25">
        <f t="shared" ca="1" si="527"/>
        <v>-458370.87333186716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-398228.37955435249</v>
      </c>
      <c r="R592" s="25">
        <f t="array" aca="1" ref="R592" ca="1">INDEX('Lorri 401b'!L:L,MATCH('Retirement Calculator'!A592,'Lorri 401b'!N:N,0),0)</f>
        <v>-92228.517882648084</v>
      </c>
      <c r="S592" s="25">
        <f t="shared" ca="1" si="527"/>
        <v>-490456.89743700059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-408318.27598952339</v>
      </c>
      <c r="R593" s="25">
        <f t="array" aca="1" ref="R593" ca="1">INDEX('Lorri 401b'!L:L,MATCH('Retirement Calculator'!A593,'Lorri 401b'!N:N,0),0)</f>
        <v>-114358.33731971531</v>
      </c>
      <c r="S593" s="25">
        <f t="shared" ca="1" si="527"/>
        <v>-522676.61330923869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-418450.21365984081</v>
      </c>
      <c r="R594" s="25">
        <f t="array" aca="1" ref="R594" ca="1">INDEX('Lorri 401b'!L:L,MATCH('Retirement Calculator'!A594,'Lorri 401b'!N:N,0),0)</f>
        <v>-136580.3643377703</v>
      </c>
      <c r="S594" s="25">
        <f t="shared" ca="1" si="527"/>
        <v>-555030.57799761114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-428624.36773711792</v>
      </c>
      <c r="R595" s="25">
        <f t="array" aca="1" ref="R595" ca="1">INDEX('Lorri 401b'!L:L,MATCH('Retirement Calculator'!A595,'Lorri 401b'!N:N,0),0)</f>
        <v>-158894.98313506722</v>
      </c>
      <c r="S595" s="25">
        <f t="shared" ca="1" si="527"/>
        <v>-587519.35087218508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-438840.91412305034</v>
      </c>
      <c r="R596" s="25">
        <f t="array" aca="1" ref="R596" ca="1">INDEX('Lorri 401b'!L:L,MATCH('Retirement Calculator'!A596,'Lorri 401b'!N:N,0),0)</f>
        <v>-181302.57951068619</v>
      </c>
      <c r="S596" s="25">
        <f t="shared" ca="1" si="527"/>
        <v>-620143.49363373651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-449100.0294522575</v>
      </c>
      <c r="R597" s="25">
        <f t="array" aca="1" ref="R597" ca="1">INDEX('Lorri 401b'!L:L,MATCH('Retirement Calculator'!A597,'Lorri 401b'!N:N,0),0)</f>
        <v>-203803.54087120359</v>
      </c>
      <c r="S597" s="25">
        <f t="shared" ca="1" si="527"/>
        <v>-652903.57032346108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-459401.89109533635</v>
      </c>
      <c r="R598" s="25">
        <f t="array" aca="1" ref="R598" ca="1">INDEX('Lorri 401b'!L:L,MATCH('Retirement Calculator'!A598,'Lorri 401b'!N:N,0),0)</f>
        <v>-226398.25623738981</v>
      </c>
      <c r="S598" s="25">
        <f t="shared" ca="1" si="527"/>
        <v>-685800.14733272616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-469746.67716192803</v>
      </c>
      <c r="R599" s="25">
        <f t="array" aca="1" ref="R599" ca="1">INDEX('Lorri 401b'!L:L,MATCH('Retirement Calculator'!A599,'Lorri 401b'!N:N,0),0)</f>
        <v>-249087.11625093513</v>
      </c>
      <c r="S599" s="25">
        <f t="shared" ca="1" si="527"/>
        <v>-718833.79341286316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-480134.56650379719</v>
      </c>
      <c r="R600" s="25">
        <f t="array" aca="1" ref="R600" ca="1">INDEX('Lorri 401b'!L:L,MATCH('Retirement Calculator'!A600,'Lorri 401b'!N:N,0),0)</f>
        <v>-271870.51318120357</v>
      </c>
      <c r="S600" s="25">
        <f t="shared" ca="1" si="527"/>
        <v>-752005.0796850007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-490565.73871792411</v>
      </c>
      <c r="R601" s="25">
        <f t="array" aca="1" ref="R601" ca="1">INDEX('Lorri 401b'!L:L,MATCH('Retirement Calculator'!A601,'Lorri 401b'!N:N,0),0)</f>
        <v>-294748.84093201481</v>
      </c>
      <c r="S601" s="25">
        <f t="shared" ca="1" si="527"/>
        <v>-785314.57964993897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-501040.37414960988</v>
      </c>
      <c r="R602" s="25">
        <f t="array" aca="1" ref="R602" ca="1">INDEX('Lorri 401b'!L:L,MATCH('Retirement Calculator'!A602,'Lorri 401b'!N:N,0),0)</f>
        <v>-317722.49504845438</v>
      </c>
      <c r="S602" s="25">
        <f t="shared" ca="1" si="527"/>
        <v>-818762.86919806432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-511558.65389559435</v>
      </c>
      <c r="R603" s="25">
        <f t="array" aca="1" ref="R603" ca="1">INDEX('Lorri 401b'!L:L,MATCH('Retirement Calculator'!A603,'Lorri 401b'!N:N,0),0)</f>
        <v>-340791.87272371247</v>
      </c>
      <c r="S603" s="25">
        <f t="shared" ca="1" si="527"/>
        <v>-852350.52661930677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-522120.75980718707</v>
      </c>
      <c r="R604" s="25">
        <f t="array" aca="1" ref="R604" ca="1">INDEX('Lorri 401b'!L:L,MATCH('Retirement Calculator'!A604,'Lorri 401b'!N:N,0),0)</f>
        <v>-363957.37280595081</v>
      </c>
      <c r="S604" s="25">
        <f t="shared" ca="1" si="527"/>
        <v>-886078.13261313783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-532726.87449341151</v>
      </c>
      <c r="R605" s="25">
        <f t="array" aca="1" ref="R605" ca="1">INDEX('Lorri 401b'!L:L,MATCH('Retirement Calculator'!A605,'Lorri 401b'!N:N,0),0)</f>
        <v>-387219.39580519847</v>
      </c>
      <c r="S605" s="25">
        <f t="shared" ca="1" si="527"/>
        <v>-919946.27029860998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-543377.18132416182</v>
      </c>
      <c r="R606" s="25">
        <f t="array" aca="1" ref="R606" ca="1">INDEX('Lorri 401b'!L:L,MATCH('Retirement Calculator'!A606,'Lorri 401b'!N:N,0),0)</f>
        <v>-410578.34390027635</v>
      </c>
      <c r="S606" s="25">
        <f t="shared" ca="1" si="527"/>
        <v>-953955.52522443817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-554071.86443337356</v>
      </c>
      <c r="R607" s="25">
        <f t="array" aca="1" ref="R607" ca="1">INDEX('Lorri 401b'!L:L,MATCH('Retirement Calculator'!A607,'Lorri 401b'!N:N,0),0)</f>
        <v>-434034.62094575039</v>
      </c>
      <c r="S607" s="25">
        <f t="shared" ca="1" si="527"/>
        <v>-988106.48537912394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-564811.10872220702</v>
      </c>
      <c r="R608" s="25">
        <f t="array" aca="1" ref="R608" ca="1">INDEX('Lorri 401b'!L:L,MATCH('Retirement Calculator'!A608,'Lorri 401b'!N:N,0),0)</f>
        <v>-457588.63247891387</v>
      </c>
      <c r="S608" s="25">
        <f t="shared" ca="1" si="527"/>
        <v>-1022399.7412011209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-575595.09986224398</v>
      </c>
      <c r="R609" s="25">
        <f t="array" aca="1" ref="R609" ca="1">INDEX('Lorri 401b'!L:L,MATCH('Retirement Calculator'!A609,'Lorri 401b'!N:N,0),0)</f>
        <v>-481240.78572679887</v>
      </c>
      <c r="S609" s="25">
        <f t="shared" ca="1" si="527"/>
        <v>-1056835.8855890429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-586424.02429869771</v>
      </c>
      <c r="R610" s="25">
        <f t="array" aca="1" ref="R610" ca="1">INDEX('Lorri 401b'!L:L,MATCH('Retirement Calculator'!A610,'Lorri 401b'!N:N,0),0)</f>
        <v>-504991.48961321672</v>
      </c>
      <c r="S610" s="25">
        <f t="shared" ca="1" si="527"/>
        <v>-1091415.5139119145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-597298.06925363676</v>
      </c>
      <c r="R611" s="25">
        <f t="array" aca="1" ref="R611" ca="1">INDEX('Lorri 401b'!L:L,MATCH('Retirement Calculator'!A611,'Lorri 401b'!N:N,0),0)</f>
        <v>-528841.15476582793</v>
      </c>
      <c r="S611" s="25">
        <f t="shared" ca="1" si="527"/>
        <v>-1126139.2240194646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-608217.42272922129</v>
      </c>
      <c r="R612" s="25">
        <f t="array" aca="1" ref="R612" ca="1">INDEX('Lorri 401b'!L:L,MATCH('Retirement Calculator'!A612,'Lorri 401b'!N:N,0),0)</f>
        <v>-552790.19352324167</v>
      </c>
      <c r="S612" s="25">
        <f t="shared" ca="1" si="527"/>
        <v>-1161007.6162524628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-619182.27351095411</v>
      </c>
      <c r="R613" s="25">
        <f t="array" aca="1" ref="R613" ca="1">INDEX('Lorri 401b'!L:L,MATCH('Retirement Calculator'!A613,'Lorri 401b'!N:N,0),0)</f>
        <v>-576839.01994214475</v>
      </c>
      <c r="S613" s="25">
        <f t="shared" ca="1" si="527"/>
        <v>-1196021.2934530987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-630192.81117094413</v>
      </c>
      <c r="R614" s="25">
        <f t="array" aca="1" ref="R614" ca="1">INDEX('Lorri 401b'!L:L,MATCH('Retirement Calculator'!A614,'Lorri 401b'!N:N,0),0)</f>
        <v>-600988.04980445979</v>
      </c>
      <c r="S614" s="25">
        <f t="shared" ca="1" si="527"/>
        <v>-1231180.8609754038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-641249.22607118415</v>
      </c>
      <c r="R615" s="25">
        <f t="array" aca="1" ref="R615" ca="1">INDEX('Lorri 401b'!L:L,MATCH('Retirement Calculator'!A615,'Lorri 401b'!N:N,0),0)</f>
        <v>-625237.70062453463</v>
      </c>
      <c r="S615" s="25">
        <f t="shared" ca="1" si="527"/>
        <v>-1266486.9266957189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-652351.70936684182</v>
      </c>
      <c r="R616" s="25">
        <f t="array" aca="1" ref="R616" ca="1">INDEX('Lorri 401b'!L:L,MATCH('Retirement Calculator'!A616,'Lorri 401b'!N:N,0),0)</f>
        <v>-649588.39165635977</v>
      </c>
      <c r="S616" s="25">
        <f t="shared" ca="1" si="527"/>
        <v>-1301940.1010232016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-663500.45300956478</v>
      </c>
      <c r="R617" s="25">
        <f t="array" aca="1" ref="R617" ca="1">INDEX('Lorri 401b'!L:L,MATCH('Retirement Calculator'!A617,'Lorri 401b'!N:N,0),0)</f>
        <v>-674040.5439008174</v>
      </c>
      <c r="S617" s="25">
        <f t="shared" ca="1" si="527"/>
        <v>-1337540.9969103821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-674695.64975079906</v>
      </c>
      <c r="R618" s="25">
        <f t="array" aca="1" ref="R618" ca="1">INDEX('Lorri 401b'!L:L,MATCH('Retirement Calculator'!A618,'Lorri 401b'!N:N,0),0)</f>
        <v>-698594.58011296042</v>
      </c>
      <c r="S618" s="25">
        <f t="shared" ca="1" si="527"/>
        <v>-1373290.2298637596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-685937.49314512184</v>
      </c>
      <c r="R619" s="25">
        <f t="array" aca="1" ref="R619" ca="1">INDEX('Lorri 401b'!L:L,MATCH('Retirement Calculator'!A619,'Lorri 401b'!N:N,0),0)</f>
        <v>-723250.92480932071</v>
      </c>
      <c r="S619" s="25">
        <f t="shared" ca="1" si="527"/>
        <v>-1409188.4179544426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-697226.17755358759</v>
      </c>
      <c r="R620" s="25">
        <f t="array" aca="1" ref="R620" ca="1">INDEX('Lorri 401b'!L:L,MATCH('Retirement Calculator'!A620,'Lorri 401b'!N:N,0),0)</f>
        <v>-748010.00427524897</v>
      </c>
      <c r="S620" s="25">
        <f t="shared" ca="1" si="527"/>
        <v>-1445236.1818288364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-708561.89814708859</v>
      </c>
      <c r="R621" s="25">
        <f t="array" aca="1" ref="R621" ca="1">INDEX('Lorri 401b'!L:L,MATCH('Retirement Calculator'!A621,'Lorri 401b'!N:N,0),0)</f>
        <v>-772872.24657228531</v>
      </c>
      <c r="S621" s="25">
        <f t="shared" ca="1" si="527"/>
        <v>-1481434.1447193739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-719944.85090972926</v>
      </c>
      <c r="R622" s="25">
        <f t="array" aca="1" ref="R622" ca="1">INDEX('Lorri 401b'!L:L,MATCH('Retirement Calculator'!A622,'Lorri 401b'!N:N,0),0)</f>
        <v>-797838.08154555934</v>
      </c>
      <c r="S622" s="25">
        <f t="shared" ca="1" si="527"/>
        <v>-1517782.9324552887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-731375.23264221428</v>
      </c>
      <c r="R623" s="25">
        <f t="array" aca="1" ref="R623" ca="1">INDEX('Lorri 401b'!L:L,MATCH('Retirement Calculator'!A623,'Lorri 401b'!N:N,0),0)</f>
        <v>-822907.94083122199</v>
      </c>
      <c r="S623" s="25">
        <f t="shared" ca="1" si="527"/>
        <v>-1554283.1734734364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-742853.24096525123</v>
      </c>
      <c r="R624" s="25">
        <f t="array" aca="1" ref="R624" ca="1">INDEX('Lorri 401b'!L:L,MATCH('Retirement Calculator'!A624,'Lorri 401b'!N:N,0),0)</f>
        <v>-848082.25786390819</v>
      </c>
      <c r="S624" s="25">
        <f t="shared" ca="1" si="527"/>
        <v>-1590935.4988291594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-754379.07432296756</v>
      </c>
      <c r="R625" s="25">
        <f t="array" aca="1" ref="R625" ca="1">INDEX('Lorri 401b'!L:L,MATCH('Retirement Calculator'!A625,'Lorri 401b'!N:N,0),0)</f>
        <v>-873361.46788423066</v>
      </c>
      <c r="S625" s="25">
        <f t="shared" ca="1" si="527"/>
        <v>-1627740.5422071982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-765952.93198634102</v>
      </c>
      <c r="R626" s="25">
        <f t="array" aca="1" ref="R626" ca="1">INDEX('Lorri 401b'!L:L,MATCH('Retirement Calculator'!A626,'Lorri 401b'!N:N,0),0)</f>
        <v>-898746.00794630451</v>
      </c>
      <c r="S626" s="25">
        <f t="shared" ca="1" si="527"/>
        <v>-1664698.9399326455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-777575.01405664522</v>
      </c>
      <c r="R627" s="25">
        <f t="array" aca="1" ref="R627" ca="1">INDEX('Lorri 401b'!L:L,MATCH('Retirement Calculator'!A627,'Lorri 401b'!N:N,0),0)</f>
        <v>-924236.31692530366</v>
      </c>
      <c r="S627" s="25">
        <f t="shared" ca="1" si="527"/>
        <v>-1701811.3309819489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-789245.52146890899</v>
      </c>
      <c r="R628" s="25">
        <f t="array" aca="1" ref="R628" ca="1">INDEX('Lorri 401b'!L:L,MATCH('Retirement Calculator'!A628,'Lorri 401b'!N:N,0),0)</f>
        <v>-949832.83552504855</v>
      </c>
      <c r="S628" s="25">
        <f t="shared" ca="1" si="527"/>
        <v>-1739078.3569939574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-800964.65599539049</v>
      </c>
      <c r="R629" s="25">
        <f t="array" aca="1" ref="R629" ca="1">INDEX('Lorri 401b'!L:L,MATCH('Retirement Calculator'!A629,'Lorri 401b'!N:N,0),0)</f>
        <v>-975536.00628562574</v>
      </c>
      <c r="S629" s="25">
        <f t="shared" ca="1" si="527"/>
        <v>-1776500.6622810164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-812732.62024906569</v>
      </c>
      <c r="R630" s="25">
        <f t="array" aca="1" ref="R630" ca="1">INDEX('Lorri 401b'!L:L,MATCH('Retirement Calculator'!A630,'Lorri 401b'!N:N,0),0)</f>
        <v>-1001346.2735910388</v>
      </c>
      <c r="S630" s="25">
        <f t="shared" ca="1" si="527"/>
        <v>-1814078.8938401043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-824549.61768713128</v>
      </c>
      <c r="R631" s="25">
        <f t="array" aca="1" ref="R631" ca="1">INDEX('Lorri 401b'!L:L,MATCH('Retirement Calculator'!A631,'Lorri 401b'!N:N,0),0)</f>
        <v>-1027264.0836768911</v>
      </c>
      <c r="S631" s="25">
        <f t="shared" ca="1" si="527"/>
        <v>-1851813.7013640222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-836415.8526145221</v>
      </c>
      <c r="R632" s="25">
        <f t="array" aca="1" ref="R632" ca="1">INDEX('Lorri 401b'!L:L,MATCH('Retirement Calculator'!A632,'Lorri 401b'!N:N,0),0)</f>
        <v>-1053289.8846381009</v>
      </c>
      <c r="S632" s="25">
        <f t="shared" ca="1" si="527"/>
        <v>-1889705.7372526228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-848331.53018744371</v>
      </c>
      <c r="R633" s="25">
        <f t="array" aca="1" ref="R633" ca="1">INDEX('Lorri 401b'!L:L,MATCH('Retirement Calculator'!A633,'Lorri 401b'!N:N,0),0)</f>
        <v>-1079424.1264366491</v>
      </c>
      <c r="S633" s="25">
        <f t="shared" ca="1" si="527"/>
        <v>-1927755.6566240927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-860296.85641691915</v>
      </c>
      <c r="R634" s="25">
        <f t="array" aca="1" ref="R634" ca="1">INDEX('Lorri 401b'!L:L,MATCH('Retirement Calculator'!A634,'Lorri 401b'!N:N,0),0)</f>
        <v>-1105667.260909358</v>
      </c>
      <c r="S634" s="25">
        <f t="shared" ca="1" si="527"/>
        <v>-1965964.1173262773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-872312.03817235073</v>
      </c>
      <c r="R635" s="25">
        <f t="array" aca="1" ref="R635" ca="1">INDEX('Lorri 401b'!L:L,MATCH('Retirement Calculator'!A635,'Lorri 401b'!N:N,0),0)</f>
        <v>-1132019.7417757034</v>
      </c>
      <c r="S635" s="25">
        <f t="shared" ca="1" si="527"/>
        <v>-2004331.7799480541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-884377.28318509657</v>
      </c>
      <c r="R636" s="25">
        <f t="array" aca="1" ref="R636" ca="1">INDEX('Lorri 401b'!L:L,MATCH('Retirement Calculator'!A636,'Lorri 401b'!N:N,0),0)</f>
        <v>-1158482.0246456584</v>
      </c>
      <c r="S636" s="25">
        <f t="shared" ca="1" si="527"/>
        <v>-2042859.3078307551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-896492.80005206226</v>
      </c>
      <c r="R637" s="25">
        <f t="array" aca="1" ref="R637" ca="1">INDEX('Lorri 401b'!L:L,MATCH('Retirement Calculator'!A637,'Lorri 401b'!N:N,0),0)</f>
        <v>-1185054.5670275716</v>
      </c>
      <c r="S637" s="25">
        <f t="shared" ca="1" si="527"/>
        <v>-2081547.3670796338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-908658.7982393069</v>
      </c>
      <c r="R638" s="25">
        <f t="array" aca="1" ref="R638" ca="1">INDEX('Lorri 401b'!L:L,MATCH('Retirement Calculator'!A638,'Lorri 401b'!N:N,0),0)</f>
        <v>-1211737.8283360761</v>
      </c>
      <c r="S638" s="25">
        <f t="shared" ca="1" si="527"/>
        <v>-2120396.6265753829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-920875.48808566516</v>
      </c>
      <c r="R639" s="25">
        <f t="array" aca="1" ref="R639" ca="1">INDEX('Lorri 401b'!L:L,MATCH('Retirement Calculator'!A639,'Lorri 401b'!N:N,0),0)</f>
        <v>-1238532.2699000328</v>
      </c>
      <c r="S639" s="25">
        <f t="shared" ca="1" si="527"/>
        <v>-2159407.7579856981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-933143.08080638316</v>
      </c>
      <c r="R640" s="25">
        <f t="array" aca="1" ref="R640" ca="1">INDEX('Lorri 401b'!L:L,MATCH('Retirement Calculator'!A640,'Lorri 401b'!N:N,0),0)</f>
        <v>-1265438.3549705059</v>
      </c>
      <c r="S640" s="25">
        <f t="shared" ca="1" si="527"/>
        <v>-2198581.4357768893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-945461.7884967709</v>
      </c>
      <c r="R641" s="25">
        <f t="array" aca="1" ref="R641" ca="1">INDEX('Lorri 401b'!L:L,MATCH('Retirement Calculator'!A641,'Lorri 401b'!N:N,0),0)</f>
        <v>-1292456.5487287727</v>
      </c>
      <c r="S641" s="25">
        <f t="shared" ca="1" si="527"/>
        <v>-2237918.3372255433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-957831.82413586858</v>
      </c>
      <c r="R642" s="25">
        <f t="array" aca="1" ref="R642" ca="1">INDEX('Lorri 401b'!L:L,MATCH('Retirement Calculator'!A642,'Lorri 401b'!N:N,0),0)</f>
        <v>-1319587.3182943654</v>
      </c>
      <c r="S642" s="25">
        <f t="shared" ca="1" si="527"/>
        <v>-2277419.1424302338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-970253.40159012913</v>
      </c>
      <c r="R643" s="25">
        <f t="array" aca="1" ref="R643" ca="1">INDEX('Lorri 401b'!L:L,MATCH('Retirement Calculator'!A643,'Lorri 401b'!N:N,0),0)</f>
        <v>-1346831.1327331483</v>
      </c>
      <c r="S643" s="25">
        <f t="shared" ca="1" si="527"/>
        <v>-2317084.5343232774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-982726.73561711574</v>
      </c>
      <c r="R644" s="25">
        <f t="array" aca="1" ref="R644" ca="1">INDEX('Lorri 401b'!L:L,MATCH('Retirement Calculator'!A644,'Lorri 401b'!N:N,0),0)</f>
        <v>-1374188.4630654261</v>
      </c>
      <c r="S644" s="25">
        <f t="shared" ca="1" si="527"/>
        <v>-2356915.198682542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-995252.04186921485</v>
      </c>
      <c r="R645" s="25">
        <f t="array" aca="1" ref="R645" ca="1">INDEX('Lorri 401b'!L:L,MATCH('Retirement Calculator'!A645,'Lorri 401b'!N:N,0),0)</f>
        <v>-1401659.7822740884</v>
      </c>
      <c r="S645" s="25">
        <f t="shared" ca="1" si="527"/>
        <v>-2396911.8241433031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-1007829.5368973643</v>
      </c>
      <c r="R646" s="25">
        <f t="array" aca="1" ref="R646" ca="1">INDEX('Lorri 401b'!L:L,MATCH('Retirement Calculator'!A646,'Lorri 401b'!N:N,0),0)</f>
        <v>-1429245.5653127867</v>
      </c>
      <c r="S646" s="25">
        <f t="shared" ca="1" si="527"/>
        <v>-2437075.102210151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-1020459.4381547978</v>
      </c>
      <c r="R647" s="25">
        <f t="array" aca="1" ref="R647" ca="1">INDEX('Lorri 401b'!L:L,MATCH('Retirement Calculator'!A647,'Lorri 401b'!N:N,0),0)</f>
        <v>-1456946.2891141463</v>
      </c>
      <c r="S647" s="25">
        <f t="shared" ca="1" si="527"/>
        <v>-2477405.727268944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-1033141.9640008039</v>
      </c>
      <c r="R648" s="25">
        <f t="array" aca="1" ref="R648" ca="1">INDEX('Lorri 401b'!L:L,MATCH('Retirement Calculator'!A648,'Lorri 401b'!N:N,0),0)</f>
        <v>-1484762.4325980116</v>
      </c>
      <c r="S648" s="25">
        <f t="shared" ca="1" si="527"/>
        <v>-2517904.3965988155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-1045877.3337045016</v>
      </c>
      <c r="R649" s="25">
        <f t="array" aca="1" ref="R649" ca="1">INDEX('Lorri 401b'!L:L,MATCH('Retirement Calculator'!A649,'Lorri 401b'!N:N,0),0)</f>
        <v>-1512694.4766797263</v>
      </c>
      <c r="S649" s="25">
        <f t="shared" ca="1" si="527"/>
        <v>-2558571.8103842279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-1058665.7674486316</v>
      </c>
      <c r="R650" s="25">
        <f t="array" aca="1" ref="R650" ca="1">INDEX('Lorri 401b'!L:L,MATCH('Retirement Calculator'!A650,'Lorri 401b'!N:N,0),0)</f>
        <v>-1540742.9042784481</v>
      </c>
      <c r="S650" s="25">
        <f t="shared" ca="1" si="527"/>
        <v>-2599408.6717270799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-1071507.4863333621</v>
      </c>
      <c r="R651" s="25">
        <f t="array" aca="1" ref="R651" ca="1">INDEX('Lorri 401b'!L:L,MATCH('Retirement Calculator'!A651,'Lorri 401b'!N:N,0),0)</f>
        <v>-1568908.2003254979</v>
      </c>
      <c r="S651" s="25">
        <f t="shared" ca="1" si="527"/>
        <v>-2640415.6866588602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-1084402.7123801121</v>
      </c>
      <c r="R652" s="25">
        <f t="array" aca="1" ref="R652" ca="1">INDEX('Lorri 401b'!L:L,MATCH('Retirement Calculator'!A652,'Lorri 401b'!N:N,0),0)</f>
        <v>-1597190.8517727437</v>
      </c>
      <c r="S652" s="25">
        <f t="shared" ca="1" si="527"/>
        <v>-2681593.5641528559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-1097351.6685353904</v>
      </c>
      <c r="R653" s="25">
        <f t="array" aca="1" ref="R653" ca="1">INDEX('Lorri 401b'!L:L,MATCH('Retirement Calculator'!A653,'Lorri 401b'!N:N,0),0)</f>
        <v>-1625591.3476010198</v>
      </c>
      <c r="S653" s="25">
        <f t="shared" ca="1" si="527"/>
        <v>-2722943.0161364102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-1110354.5786746489</v>
      </c>
      <c r="R654" s="25">
        <f t="array" aca="1" ref="R654" ca="1">INDEX('Lorri 401b'!L:L,MATCH('Retirement Calculator'!A654,'Lorri 401b'!N:N,0),0)</f>
        <v>-1654110.1788285803</v>
      </c>
      <c r="S654" s="25">
        <f t="shared" ca="1" si="527"/>
        <v>-2764464.7575032292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-1123411.6676061545</v>
      </c>
      <c r="R655" s="25">
        <f t="array" aca="1" ref="R655" ca="1">INDEX('Lorri 401b'!L:L,MATCH('Retirement Calculator'!A655,'Lorri 401b'!N:N,0),0)</f>
        <v>-1682747.838519589</v>
      </c>
      <c r="S655" s="25">
        <f t="shared" ca="1" si="527"/>
        <v>-2806159.5061257435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-1136523.1610748745</v>
      </c>
      <c r="R656" s="25">
        <f t="array" aca="1" ref="R656" ca="1">INDEX('Lorri 401b'!L:L,MATCH('Retirement Calculator'!A656,'Lorri 401b'!N:N,0),0)</f>
        <v>-1711504.8217926435</v>
      </c>
      <c r="S656" s="25">
        <f t="shared" ca="1" si="527"/>
        <v>-2848027.982867518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-1149689.2857663808</v>
      </c>
      <c r="R657" s="25">
        <f t="array" aca="1" ref="R657" ca="1">INDEX('Lorri 401b'!L:L,MATCH('Retirement Calculator'!A657,'Lorri 401b'!N:N,0),0)</f>
        <v>-1740381.6258293358</v>
      </c>
      <c r="S657" s="25">
        <f t="shared" ca="1" si="527"/>
        <v>-2890070.9115957166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-1162910.2693107685</v>
      </c>
      <c r="R658" s="25">
        <f t="array" aca="1" ref="R658" ca="1">INDEX('Lorri 401b'!L:L,MATCH('Retirement Calculator'!A658,'Lorri 401b'!N:N,0),0)</f>
        <v>-1769378.7498828475</v>
      </c>
      <c r="S658" s="25">
        <f t="shared" ca="1" si="527"/>
        <v>-2932289.0191936158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-1176186.3402865911</v>
      </c>
      <c r="R659" s="25">
        <f t="array" aca="1" ref="R659" ca="1">INDEX('Lorri 401b'!L:L,MATCH('Retirement Calculator'!A659,'Lorri 401b'!N:N,0),0)</f>
        <v>-1798496.6952865822</v>
      </c>
      <c r="S659" s="25">
        <f t="shared" ca="1" si="527"/>
        <v>-2974683.0355731733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-1189517.728224813</v>
      </c>
      <c r="R660" s="25">
        <f t="array" aca="1" ref="R660" ca="1">INDEX('Lorri 401b'!L:L,MATCH('Retirement Calculator'!A660,'Lorri 401b'!N:N,0),0)</f>
        <v>-1827735.9654628325</v>
      </c>
      <c r="S660" s="25">
        <f t="shared" ca="1" si="527"/>
        <v>-3017253.6936876457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-1202904.6636127776</v>
      </c>
      <c r="R661" s="25">
        <f t="array" aca="1" ref="R661" ca="1">INDEX('Lorri 401b'!L:L,MATCH('Retirement Calculator'!A661,'Lorri 401b'!N:N,0),0)</f>
        <v>-1857097.0659314839</v>
      </c>
      <c r="S661" s="25">
        <f t="shared" ca="1" si="527"/>
        <v>-3060001.7295442615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-1216347.377898192</v>
      </c>
      <c r="R662" s="25">
        <f t="array" aca="1" ref="R662" ca="1">INDEX('Lorri 401b'!L:L,MATCH('Retirement Calculator'!A662,'Lorri 401b'!N:N,0),0)</f>
        <v>-1886580.5043187547</v>
      </c>
      <c r="S662" s="25">
        <f t="shared" ca="1" si="527"/>
        <v>-3102927.8822169467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-1229846.1034931289</v>
      </c>
      <c r="R663" s="25">
        <f t="array" aca="1" ref="R663" ca="1">INDEX('Lorri 401b'!L:L,MATCH('Retirement Calculator'!A663,'Lorri 401b'!N:N,0),0)</f>
        <v>-1916186.7903659723</v>
      </c>
      <c r="S663" s="25">
        <f t="shared" ca="1" si="527"/>
        <v>-3146032.8938591015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-1243401.0737780447</v>
      </c>
      <c r="R664" s="25">
        <f t="array" aca="1" ref="R664" ca="1">INDEX('Lorri 401b'!L:L,MATCH('Retirement Calculator'!A664,'Lorri 401b'!N:N,0),0)</f>
        <v>-1945916.4359383867</v>
      </c>
      <c r="S664" s="25">
        <f t="shared" ca="1" si="527"/>
        <v>-3189317.5097164316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-1257012.5231058144</v>
      </c>
      <c r="R665" s="25">
        <f t="array" aca="1" ref="R665" ca="1">INDEX('Lorri 401b'!L:L,MATCH('Retirement Calculator'!A665,'Lorri 401b'!N:N,0),0)</f>
        <v>-1975769.9550340197</v>
      </c>
      <c r="S665" s="25">
        <f t="shared" ca="1" si="527"/>
        <v>-3232782.478139834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-1270680.6868057831</v>
      </c>
      <c r="R666" s="25">
        <f t="array" aca="1" ref="R666" ca="1">INDEX('Lorri 401b'!L:L,MATCH('Retirement Calculator'!A666,'Lorri 401b'!N:N,0),0)</f>
        <v>-2005747.863792551</v>
      </c>
      <c r="S666" s="25">
        <f t="shared" ca="1" si="527"/>
        <v>-3276428.5505983341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-1284405.8011878349</v>
      </c>
      <c r="R667" s="25">
        <f t="array" aca="1" ref="R667" ca="1">INDEX('Lorri 401b'!L:L,MATCH('Retirement Calculator'!A667,'Lorri 401b'!N:N,0),0)</f>
        <v>-2035850.6805042429</v>
      </c>
      <c r="S667" s="25">
        <f t="shared" ca="1" si="527"/>
        <v>-3320256.4816920776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-1298188.1035464788</v>
      </c>
      <c r="R668" s="25">
        <f t="array" aca="1" ref="R668" ca="1">INDEX('Lorri 401b'!L:L,MATCH('Retirement Calculator'!A668,'Lorri 401b'!N:N,0),0)</f>
        <v>-2066078.9256189002</v>
      </c>
      <c r="S668" s="25">
        <f t="shared" ca="1" si="527"/>
        <v>-3364267.0291653788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-1312027.8321649502</v>
      </c>
      <c r="R669" s="25">
        <f t="array" aca="1" ref="R669" ca="1">INDEX('Lorri 401b'!L:L,MATCH('Retirement Calculator'!A669,'Lorri 401b'!N:N,0),0)</f>
        <v>-2096433.1217548687</v>
      </c>
      <c r="S669" s="25">
        <f t="shared" ca="1" si="527"/>
        <v>-3408460.9539198186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-1325925.2263193319</v>
      </c>
      <c r="R670" s="25">
        <f t="array" aca="1" ref="R670" ca="1">INDEX('Lorri 401b'!L:L,MATCH('Retirement Calculator'!A670,'Lorri 401b'!N:N,0),0)</f>
        <v>-2126913.7937080702</v>
      </c>
      <c r="S670" s="25">
        <f t="shared" ca="1" si="527"/>
        <v>-3452839.0200274019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-1339880.5262826902</v>
      </c>
      <c r="R671" s="25">
        <f t="array" aca="1" ref="R671" ca="1">INDEX('Lorri 401b'!L:L,MATCH('Retirement Calculator'!A671,'Lorri 401b'!N:N,0),0)</f>
        <v>-2157521.4684610767</v>
      </c>
      <c r="S671" s="25">
        <f t="shared" ca="1" si="527"/>
        <v>-3497401.9947437672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-1353893.9733292293</v>
      </c>
      <c r="R672" s="25">
        <f t="array" aca="1" ref="R672" ca="1">INDEX('Lorri 401b'!L:L,MATCH('Retirement Calculator'!A672,'Lorri 401b'!N:N,0),0)</f>
        <v>-2188256.6751922206</v>
      </c>
      <c r="S672" s="25">
        <f t="shared" ca="1" si="527"/>
        <v>-3542150.6485214499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-1367965.8097384621</v>
      </c>
      <c r="R673" s="25">
        <f t="array" aca="1" ref="R673" ca="1">INDEX('Lorri 401b'!L:L,MATCH('Retirement Calculator'!A673,'Lorri 401b'!N:N,0),0)</f>
        <v>-2219119.9452847443</v>
      </c>
      <c r="S673" s="25">
        <f t="shared" ca="1" si="527"/>
        <v>-3587085.7550232066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-1382096.2787994002</v>
      </c>
      <c r="R674" s="25">
        <f t="array" aca="1" ref="R674" ca="1">INDEX('Lorri 401b'!L:L,MATCH('Retirement Calculator'!A674,'Lorri 401b'!N:N,0),0)</f>
        <v>-2250111.8123359871</v>
      </c>
      <c r="S674" s="25">
        <f t="shared" ca="1" si="527"/>
        <v>-3632208.0911353873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-1396285.6248147588</v>
      </c>
      <c r="R675" s="25">
        <f t="array" aca="1" ref="R675" ca="1">INDEX('Lorri 401b'!L:L,MATCH('Retirement Calculator'!A675,'Lorri 401b'!N:N,0),0)</f>
        <v>-2281232.8121666098</v>
      </c>
      <c r="S675" s="25">
        <f t="shared" ca="1" si="527"/>
        <v>-3677518.4369813688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-1410534.0931051814</v>
      </c>
      <c r="R676" s="25">
        <f t="array" aca="1" ref="R676" ca="1">INDEX('Lorri 401b'!L:L,MATCH('Retirement Calculator'!A676,'Lorri 401b'!N:N,0),0)</f>
        <v>-2312483.4828298604</v>
      </c>
      <c r="S676" s="25">
        <f t="shared" ca="1" si="527"/>
        <v>-3723017.5759350415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-1424841.9300134806</v>
      </c>
      <c r="R677" s="25">
        <f t="array" aca="1" ref="R677" ca="1">INDEX('Lorri 401b'!L:L,MATCH('Retirement Calculator'!A677,'Lorri 401b'!N:N,0),0)</f>
        <v>-2343864.3646208746</v>
      </c>
      <c r="S677" s="25">
        <f t="shared" ca="1" si="527"/>
        <v>-3768706.2946343552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-1439209.3829088979</v>
      </c>
      <c r="R678" s="25">
        <f t="array" aca="1" ref="R678" ca="1">INDEX('Lorri 401b'!L:L,MATCH('Retirement Calculator'!A678,'Lorri 401b'!N:N,0),0)</f>
        <v>-2375376.0000860179</v>
      </c>
      <c r="S678" s="25">
        <f t="shared" ca="1" si="527"/>
        <v>-3814585.3829949158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-1453636.7001913795</v>
      </c>
      <c r="R679" s="25">
        <f t="array" aca="1" ref="R679" ca="1">INDEX('Lorri 401b'!L:L,MATCH('Retirement Calculator'!A679,'Lorri 401b'!N:N,0),0)</f>
        <v>-2407018.934032266</v>
      </c>
      <c r="S679" s="25">
        <f t="shared" ca="1" si="527"/>
        <v>-3860655.6342236456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-1468124.1312958715</v>
      </c>
      <c r="R680" s="25">
        <f t="array" aca="1" ref="R680" ca="1">INDEX('Lorri 401b'!L:L,MATCH('Retirement Calculator'!A680,'Lorri 401b'!N:N,0),0)</f>
        <v>-2438793.7135366234</v>
      </c>
      <c r="S680" s="25">
        <f t="shared" ca="1" si="527"/>
        <v>-3906917.8448324949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-1482671.9266966321</v>
      </c>
      <c r="R681" s="25">
        <f t="array" aca="1" ref="R681" ca="1">INDEX('Lorri 401b'!L:L,MATCH('Retirement Calculator'!A681,'Lorri 401b'!N:N,0),0)</f>
        <v>-2470700.8879555822</v>
      </c>
      <c r="S681" s="25">
        <f t="shared" ca="1" si="527"/>
        <v>-3953372.8146522143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-1497280.3379115625</v>
      </c>
      <c r="R682" s="25">
        <f t="array" aca="1" ref="R682" ca="1">INDEX('Lorri 401b'!L:L,MATCH('Retirement Calculator'!A682,'Lorri 401b'!N:N,0),0)</f>
        <v>-2502741.0089346203</v>
      </c>
      <c r="S682" s="25">
        <f t="shared" ca="1" si="527"/>
        <v>-4000021.3468461828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-1511949.617506555</v>
      </c>
      <c r="R683" s="25">
        <f t="array" aca="1" ref="R683" ca="1">INDEX('Lorri 401b'!L:L,MATCH('Retirement Calculator'!A683,'Lorri 401b'!N:N,0),0)</f>
        <v>-2534914.6304177376</v>
      </c>
      <c r="S683" s="25">
        <f t="shared" ca="1" si="527"/>
        <v>-4046864.2479242925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-1526680.0190998602</v>
      </c>
      <c r="R684" s="25">
        <f t="array" aca="1" ref="R684" ca="1">INDEX('Lorri 401b'!L:L,MATCH('Retirement Calculator'!A684,'Lorri 401b'!N:N,0),0)</f>
        <v>-2567222.3086570343</v>
      </c>
      <c r="S684" s="25">
        <f t="shared" ca="1" si="527"/>
        <v>-4093902.3277568948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-1541471.7973664708</v>
      </c>
      <c r="R685" s="25">
        <f t="array" aca="1" ref="R685" ca="1">INDEX('Lorri 401b'!L:L,MATCH('Retirement Calculator'!A685,'Lorri 401b'!N:N,0),0)</f>
        <v>-2599664.6022223281</v>
      </c>
      <c r="S685" s="25">
        <f t="shared" ca="1" si="527"/>
        <v>-4141136.3995887991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-1556325.2080425255</v>
      </c>
      <c r="R686" s="25">
        <f t="array" aca="1" ref="R686" ca="1">INDEX('Lorri 401b'!L:L,MATCH('Retirement Calculator'!A686,'Lorri 401b'!N:N,0),0)</f>
        <v>-2632242.0720108105</v>
      </c>
      <c r="S686" s="25">
        <f t="shared" ca="1" si="527"/>
        <v>-4188567.2800533362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-1571240.5079297305</v>
      </c>
      <c r="R687" s="25">
        <f t="array" aca="1" ref="R687" ca="1">INDEX('Lorri 401b'!L:L,MATCH('Retirement Calculator'!A687,'Lorri 401b'!N:N,0),0)</f>
        <v>-2664955.2812567451</v>
      </c>
      <c r="S687" s="25">
        <f t="shared" ca="1" si="527"/>
        <v>-4236195.7891864758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-1586217.9548997988</v>
      </c>
      <c r="R688" s="25">
        <f t="array" aca="1" ref="R688" ca="1">INDEX('Lorri 401b'!L:L,MATCH('Retirement Calculator'!A688,'Lorri 401b'!N:N,0),0)</f>
        <v>-2697804.7955412045</v>
      </c>
      <c r="S688" s="25">
        <f t="shared" ca="1" si="527"/>
        <v>-4284022.7504410036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-1601257.8078989091</v>
      </c>
      <c r="R689" s="25">
        <f t="array" aca="1" ref="R689" ca="1">INDEX('Lorri 401b'!L:L,MATCH('Retirement Calculator'!A689,'Lorri 401b'!N:N,0),0)</f>
        <v>-2730791.1828018492</v>
      </c>
      <c r="S689" s="25">
        <f t="shared" ca="1" si="527"/>
        <v>-4332048.9907007581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-1616360.3269521822</v>
      </c>
      <c r="R690" s="25">
        <f t="array" aca="1" ref="R690" ca="1">INDEX('Lorri 401b'!L:L,MATCH('Retirement Calculator'!A690,'Lorri 401b'!N:N,0),0)</f>
        <v>-2763915.0133427465</v>
      </c>
      <c r="S690" s="25">
        <f t="shared" ca="1" si="527"/>
        <v>-4380275.3402949292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-1631525.7731681773</v>
      </c>
      <c r="R691" s="25">
        <f t="array" aca="1" ref="R691" ca="1">INDEX('Lorri 401b'!L:L,MATCH('Retirement Calculator'!A691,'Lorri 401b'!N:N,0),0)</f>
        <v>-2797176.859844231</v>
      </c>
      <c r="S691" s="25">
        <f t="shared" ca="1" si="527"/>
        <v>-4428702.6330124084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-1646754.4087434059</v>
      </c>
      <c r="R692" s="25">
        <f t="array" aca="1" ref="R692" ca="1">INDEX('Lorri 401b'!L:L,MATCH('Retirement Calculator'!A692,'Lorri 401b'!N:N,0),0)</f>
        <v>-2830577.297372805</v>
      </c>
      <c r="S692" s="25">
        <f t="shared" ca="1" si="527"/>
        <v>-4477331.7061162107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-1662046.4969668647</v>
      </c>
      <c r="R693" s="25">
        <f t="array" aca="1" ref="R693" ca="1">INDEX('Lorri 401b'!L:L,MATCH('Retirement Calculator'!A693,'Lorri 401b'!N:N,0),0)</f>
        <v>-2864116.9033910814</v>
      </c>
      <c r="S693" s="25">
        <f t="shared" ca="1" si="527"/>
        <v>-4526163.4003579458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-1677402.3022245876</v>
      </c>
      <c r="R694" s="25">
        <f t="array" aca="1" ref="R694" ca="1">INDEX('Lorri 401b'!L:L,MATCH('Retirement Calculator'!A694,'Lorri 401b'!N:N,0),0)</f>
        <v>-2897796.2577677672</v>
      </c>
      <c r="S694" s="25">
        <f t="shared" ca="1" si="527"/>
        <v>-4575198.5599923544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-1692822.0900042178</v>
      </c>
      <c r="R695" s="25">
        <f t="array" aca="1" ref="R695" ca="1">INDEX('Lorri 401b'!L:L,MATCH('Retirement Calculator'!A695,'Lorri 401b'!N:N,0),0)</f>
        <v>-2931615.9427876892</v>
      </c>
      <c r="S695" s="25">
        <f t="shared" ca="1" si="527"/>
        <v>-4624438.032791907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-1708306.1268995965</v>
      </c>
      <c r="R696" s="25">
        <f t="array" aca="1" ref="R696" ca="1">INDEX('Lorri 401b'!L:L,MATCH('Retirement Calculator'!A696,'Lorri 401b'!N:N,0),0)</f>
        <v>-2965576.5431618607</v>
      </c>
      <c r="S696" s="25">
        <f t="shared" ca="1" si="527"/>
        <v>-4673882.670061457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-1723854.6806153727</v>
      </c>
      <c r="R697" s="25">
        <f t="array" aca="1" ref="R697" ca="1">INDEX('Lorri 401b'!L:L,MATCH('Retirement Calculator'!A697,'Lorri 401b'!N:N,0),0)</f>
        <v>-2999678.6460375912</v>
      </c>
      <c r="S697" s="25">
        <f t="shared" ca="1" si="527"/>
        <v>-4723533.3266529636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-1739468.0199716312</v>
      </c>
      <c r="R698" s="25">
        <f t="array" aca="1" ref="R698" ca="1">INDEX('Lorri 401b'!L:L,MATCH('Retirement Calculator'!A698,'Lorri 401b'!N:N,0),0)</f>
        <v>-3033922.8410086376</v>
      </c>
      <c r="S698" s="25">
        <f t="shared" ca="1" si="527"/>
        <v>-4773390.8609802686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-1755146.4149085409</v>
      </c>
      <c r="R699" s="25">
        <f t="array" aca="1" ref="R699" ca="1">INDEX('Lorri 401b'!L:L,MATCH('Retirement Calculator'!A699,'Lorri 401b'!N:N,0),0)</f>
        <v>-3068309.7201253963</v>
      </c>
      <c r="S699" s="25">
        <f t="shared" ca="1" si="527"/>
        <v>-4823456.1350339372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-1770890.1364910209</v>
      </c>
      <c r="R700" s="25">
        <f t="array" aca="1" ref="R700" ca="1">INDEX('Lorri 401b'!L:L,MATCH('Retirement Calculator'!A700,'Lorri 401b'!N:N,0),0)</f>
        <v>-3102839.8779051416</v>
      </c>
      <c r="S700" s="25">
        <f t="shared" ca="1" si="527"/>
        <v>-4873730.0143961627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-1786699.4569134279</v>
      </c>
      <c r="R701" s="25">
        <f t="array" aca="1" ref="R701" ca="1">INDEX('Lorri 401b'!L:L,MATCH('Retirement Calculator'!A701,'Lorri 401b'!N:N,0),0)</f>
        <v>-3137513.9113423028</v>
      </c>
      <c r="S701" s="25">
        <f t="shared" ca="1" si="527"/>
        <v>-4924213.3682557307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-1802574.6495042616</v>
      </c>
      <c r="R702" s="25">
        <f t="array" aca="1" ref="R702" ca="1">INDEX('Lorri 401b'!L:L,MATCH('Retirement Calculator'!A702,'Lorri 401b'!N:N,0),0)</f>
        <v>-3172332.4199187853</v>
      </c>
      <c r="S702" s="25">
        <f t="shared" ca="1" si="527"/>
        <v>-4974907.0694230469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-1818515.9887308904</v>
      </c>
      <c r="R703" s="25">
        <f t="array" aca="1" ref="R703" ca="1">INDEX('Lorri 401b'!L:L,MATCH('Retirement Calculator'!A703,'Lorri 401b'!N:N,0),0)</f>
        <v>-3207296.0056143366</v>
      </c>
      <c r="S703" s="25">
        <f t="shared" ca="1" si="527"/>
        <v>-5025811.9943452273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-1834523.750204297</v>
      </c>
      <c r="R704" s="25">
        <f t="array" aca="1" ref="R704" ca="1">INDEX('Lorri 401b'!L:L,MATCH('Retirement Calculator'!A704,'Lorri 401b'!N:N,0),0)</f>
        <v>-3242405.2729169526</v>
      </c>
      <c r="S704" s="25">
        <f t="shared" ca="1" si="527"/>
        <v>-5076929.0231212499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-1850598.2106838427</v>
      </c>
      <c r="R705" s="25">
        <f t="array" aca="1" ref="R705" ca="1">INDEX('Lorri 401b'!L:L,MATCH('Retirement Calculator'!A705,'Lorri 401b'!N:N,0),0)</f>
        <v>-3277660.8288333295</v>
      </c>
      <c r="S705" s="25">
        <f t="shared" ca="1" si="527"/>
        <v>-5128259.0395171717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-1866739.6480820531</v>
      </c>
      <c r="R706" s="25">
        <f t="array" aca="1" ref="R706" ca="1">INDEX('Lorri 401b'!L:L,MATCH('Retirement Calculator'!A706,'Lorri 401b'!N:N,0),0)</f>
        <v>-3313063.2828993578</v>
      </c>
      <c r="S706" s="25">
        <f t="shared" ca="1" si="527"/>
        <v>-5179802.9309814107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-1882948.3414694227</v>
      </c>
      <c r="R707" s="25">
        <f t="array" aca="1" ref="R707" ca="1">INDEX('Lorri 401b'!L:L,MATCH('Retirement Calculator'!A707,'Lorri 401b'!N:N,0),0)</f>
        <v>-3348613.2471906613</v>
      </c>
      <c r="S707" s="25">
        <f t="shared" ca="1" si="527"/>
        <v>-5231561.5886600837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-1899224.5710792397</v>
      </c>
      <c r="R708" s="25">
        <f t="array" aca="1" ref="R708" ca="1">INDEX('Lorri 401b'!L:L,MATCH('Retirement Calculator'!A708,'Lorri 401b'!N:N,0),0)</f>
        <v>-3384311.3363331784</v>
      </c>
      <c r="S708" s="25">
        <f t="shared" ca="1" si="527"/>
        <v>-5283535.9074124182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-1915568.618312431</v>
      </c>
      <c r="R709" s="25">
        <f t="array" aca="1" ref="R709" ca="1">INDEX('Lorri 401b'!L:L,MATCH('Retirement Calculator'!A709,'Lorri 401b'!N:N,0),0)</f>
        <v>-3420158.1675137896</v>
      </c>
      <c r="S709" s="25">
        <f t="shared" ca="1" si="527"/>
        <v>-5335726.7858262211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-1931980.7657424272</v>
      </c>
      <c r="R710" s="25">
        <f t="array" aca="1" ref="R710" ca="1">INDEX('Lorri 401b'!L:L,MATCH('Retirement Calculator'!A710,'Lorri 401b'!N:N,0),0)</f>
        <v>-3456154.3604909866</v>
      </c>
      <c r="S710" s="25">
        <f t="shared" ca="1" si="527"/>
        <v>-5388135.1262334138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-1948461.2971200484</v>
      </c>
      <c r="R711" s="25">
        <f t="array" aca="1" ref="R711" ca="1">INDEX('Lorri 401b'!L:L,MATCH('Retirement Calculator'!A711,'Lorri 401b'!N:N,0),0)</f>
        <v>-3492300.5376055888</v>
      </c>
      <c r="S711" s="25">
        <f t="shared" ca="1" si="527"/>
        <v>-5440761.834725637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-1965010.4973784098</v>
      </c>
      <c r="R712" s="25">
        <f t="array" aca="1" ref="R712" ca="1">INDEX('Lorri 401b'!L:L,MATCH('Retirement Calculator'!A712,'Lorri 401b'!N:N,0),0)</f>
        <v>-3528597.3237915016</v>
      </c>
      <c r="S712" s="25">
        <f t="shared" ca="1" si="527"/>
        <v>-5493607.821169911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-1981628.6526378477</v>
      </c>
      <c r="R713" s="25">
        <f t="array" aca="1" ref="R713" ca="1">INDEX('Lorri 401b'!L:L,MATCH('Retirement Calculator'!A713,'Lorri 401b'!N:N,0),0)</f>
        <v>-3565045.3465865226</v>
      </c>
      <c r="S713" s="25">
        <f t="shared" ca="1" si="527"/>
        <v>-5546673.9992243703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-1998316.0502108666</v>
      </c>
      <c r="R714" s="25">
        <f t="array" aca="1" ref="R714" ca="1">INDEX('Lorri 401b'!L:L,MATCH('Retirement Calculator'!A714,'Lorri 401b'!N:N,0),0)</f>
        <v>-3601645.2361431895</v>
      </c>
      <c r="S714" s="25">
        <f t="shared" ca="1" si="527"/>
        <v>-5599961.2863540556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-2015072.9786071063</v>
      </c>
      <c r="R715" s="25">
        <f t="array" aca="1" ref="R715" ca="1">INDEX('Lorri 401b'!L:L,MATCH('Retirement Calculator'!A715,'Lorri 401b'!N:N,0),0)</f>
        <v>-3638397.6252396759</v>
      </c>
      <c r="S715" s="25">
        <f t="shared" ca="1" si="527"/>
        <v>-5653470.6038467819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-2031899.7275383302</v>
      </c>
      <c r="R716" s="25">
        <f t="array" aca="1" ref="R716" ca="1">INDEX('Lorri 401b'!L:L,MATCH('Retirement Calculator'!A716,'Lorri 401b'!N:N,0),0)</f>
        <v>-3675303.1492907307</v>
      </c>
      <c r="S716" s="25">
        <f t="shared" ca="1" si="527"/>
        <v>-5707202.8768290607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-2048796.5879234343</v>
      </c>
      <c r="R717" s="25">
        <f t="array" aca="1" ref="R717" ca="1">INDEX('Lorri 401b'!L:L,MATCH('Retirement Calculator'!A717,'Lorri 401b'!N:N,0),0)</f>
        <v>-3712362.4463586649</v>
      </c>
      <c r="S717" s="25">
        <f t="shared" ca="1" si="527"/>
        <v>-5761159.0342820995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-2065763.8518934764</v>
      </c>
      <c r="R718" s="25">
        <f t="array" aca="1" ref="R718" ca="1">INDEX('Lorri 401b'!L:L,MATCH('Retirement Calculator'!A718,'Lorri 401b'!N:N,0),0)</f>
        <v>-3749576.1571643823</v>
      </c>
      <c r="S718" s="25">
        <f t="shared" ca="1" si="527"/>
        <v>-5815340.009057859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-2082801.8127967271</v>
      </c>
      <c r="R719" s="25">
        <f t="array" aca="1" ref="R719" ca="1">INDEX('Lorri 401b'!L:L,MATCH('Retirement Calculator'!A719,'Lorri 401b'!N:N,0),0)</f>
        <v>-3786944.9250984569</v>
      </c>
      <c r="S719" s="25">
        <f t="shared" ca="1" si="527"/>
        <v>-5869746.7378951842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-2099910.7652037414</v>
      </c>
      <c r="R720" s="25">
        <f t="array" aca="1" ref="R720" ca="1">INDEX('Lorri 401b'!L:L,MATCH('Retirement Calculator'!A720,'Lorri 401b'!N:N,0),0)</f>
        <v>-3824469.3962322567</v>
      </c>
      <c r="S720" s="25">
        <f t="shared" ca="1" si="527"/>
        <v>-5924380.161435998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-2117091.0049124518</v>
      </c>
      <c r="R721" s="25">
        <f t="array" aca="1" ref="R721" ca="1">INDEX('Lorri 401b'!L:L,MATCH('Retirement Calculator'!A721,'Lorri 401b'!N:N,0),0)</f>
        <v>-3862150.2193291141</v>
      </c>
      <c r="S721" s="25">
        <f t="shared" ca="1" si="527"/>
        <v>-5979241.2242415659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-2134342.8289532815</v>
      </c>
      <c r="R722" s="25">
        <f t="array" aca="1" ref="R722" ca="1">INDEX('Lorri 401b'!L:L,MATCH('Retirement Calculator'!A722,'Lorri 401b'!N:N,0),0)</f>
        <v>-3899988.0458555417</v>
      </c>
      <c r="S722" s="25">
        <f t="shared" ca="1" si="527"/>
        <v>-6034330.8748088237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-2151666.5355942817</v>
      </c>
      <c r="R723" s="25">
        <f t="array" aca="1" ref="R723" ca="1">INDEX('Lorri 401b'!L:L,MATCH('Retirement Calculator'!A723,'Lorri 401b'!N:N,0),0)</f>
        <v>-3937983.5299924961</v>
      </c>
      <c r="S723" s="25">
        <f t="shared" ca="1" si="527"/>
        <v>-6089650.0655867774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-2169062.4243462859</v>
      </c>
      <c r="R724" s="25">
        <f t="array" aca="1" ref="R724" ca="1">INDEX('Lorri 401b'!L:L,MATCH('Retirement Calculator'!A724,'Lorri 401b'!N:N,0),0)</f>
        <v>-3976137.3286466878</v>
      </c>
      <c r="S724" s="25">
        <f t="shared" ca="1" si="527"/>
        <v>-6145199.7529929737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-2186530.7959680902</v>
      </c>
      <c r="R725" s="25">
        <f t="array" aca="1" ref="R725" ca="1">INDEX('Lorri 401b'!L:L,MATCH('Retirement Calculator'!A725,'Lorri 401b'!N:N,0),0)</f>
        <v>-4014450.1014619386</v>
      </c>
      <c r="S725" s="25">
        <f t="shared" ca="1" si="527"/>
        <v>-6200980.8974300288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-2204071.9524716521</v>
      </c>
      <c r="R726" s="25">
        <f t="array" aca="1" ref="R726" ca="1">INDEX('Lorri 401b'!L:L,MATCH('Retirement Calculator'!A726,'Lorri 401b'!N:N,0),0)</f>
        <v>-4052922.5108305863</v>
      </c>
      <c r="S726" s="25">
        <f t="shared" ca="1" si="527"/>
        <v>-6256994.4633022379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-2221686.197127312</v>
      </c>
      <c r="R727" s="25">
        <f t="array" aca="1" ref="R727" ca="1">INDEX('Lorri 401b'!L:L,MATCH('Retirement Calculator'!A727,'Lorri 401b'!N:N,0),0)</f>
        <v>-4091555.2219049367</v>
      </c>
      <c r="S727" s="25">
        <f t="shared" ca="1" si="527"/>
        <v>-6313241.4190322487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-2239373.8344690371</v>
      </c>
      <c r="R728" s="25">
        <f t="array" aca="1" ref="R728" ca="1">INDEX('Lorri 401b'!L:L,MATCH('Retirement Calculator'!A728,'Lorri 401b'!N:N,0),0)</f>
        <v>-4130348.9026087634</v>
      </c>
      <c r="S728" s="25">
        <f t="shared" ca="1" si="527"/>
        <v>-6369722.7370778006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-2257135.170299686</v>
      </c>
      <c r="R729" s="25">
        <f t="array" aca="1" ref="R729" ca="1">INDEX('Lorri 401b'!L:L,MATCH('Retirement Calculator'!A729,'Lorri 401b'!N:N,0),0)</f>
        <v>-4169304.2236488564</v>
      </c>
      <c r="S729" s="25">
        <f t="shared" ca="1" si="527"/>
        <v>-6426439.393948542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-2274970.5116962963</v>
      </c>
      <c r="R730" s="25">
        <f t="array" aca="1" ref="R730" ca="1">INDEX('Lorri 401b'!L:L,MATCH('Retirement Calculator'!A730,'Lorri 401b'!N:N,0),0)</f>
        <v>-4208421.8585266164</v>
      </c>
      <c r="S730" s="25">
        <f t="shared" ca="1" si="527"/>
        <v>-6483392.3702229131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-2292880.1670153923</v>
      </c>
      <c r="R731" s="25">
        <f t="array" aca="1" ref="R731" ca="1">INDEX('Lorri 401b'!L:L,MATCH('Retirement Calculator'!A731,'Lorri 401b'!N:N,0),0)</f>
        <v>-4247702.4835497001</v>
      </c>
      <c r="S731" s="25">
        <f t="shared" ca="1" si="527"/>
        <v>-6540582.6505650925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-2310864.4458983177</v>
      </c>
      <c r="R732" s="25">
        <f t="array" aca="1" ref="R732" ca="1">INDEX('Lorri 401b'!L:L,MATCH('Retirement Calculator'!A732,'Lorri 401b'!N:N,0),0)</f>
        <v>-4287146.7778437128</v>
      </c>
      <c r="S732" s="25">
        <f t="shared" ca="1" si="527"/>
        <v>-6598011.2237420306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-2328923.6592765888</v>
      </c>
      <c r="R733" s="25">
        <f t="array" aca="1" ref="R733" ca="1">INDEX('Lorri 401b'!L:L,MATCH('Retirement Calculator'!A733,'Lorri 401b'!N:N,0),0)</f>
        <v>-4326755.423363951</v>
      </c>
      <c r="S733" s="25">
        <f t="shared" ca="1" si="527"/>
        <v>-6655679.0826405399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-2347058.1193772694</v>
      </c>
      <c r="R734" s="25">
        <f t="array" aca="1" ref="R734" ca="1">INDEX('Lorri 401b'!L:L,MATCH('Retirement Calculator'!A734,'Lorri 401b'!N:N,0),0)</f>
        <v>-4366529.1049071895</v>
      </c>
      <c r="S734" s="25">
        <f t="shared" ca="1" si="527"/>
        <v>-6713587.2242844589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-2365268.1397283692</v>
      </c>
      <c r="R735" s="25">
        <f t="array" aca="1" ref="R735" ca="1">INDEX('Lorri 401b'!L:L,MATCH('Retirement Calculator'!A735,'Lorri 401b'!N:N,0),0)</f>
        <v>-4406468.5101235248</v>
      </c>
      <c r="S735" s="25">
        <f t="shared" ca="1" si="527"/>
        <v>-6771736.649851894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-2383554.0351642654</v>
      </c>
      <c r="R736" s="25">
        <f t="array" aca="1" ref="R736" ca="1">INDEX('Lorri 401b'!L:L,MATCH('Retirement Calculator'!A736,'Lorri 401b'!N:N,0),0)</f>
        <v>-4446574.3295282619</v>
      </c>
      <c r="S736" s="25">
        <f t="shared" ca="1" si="527"/>
        <v>-6830128.3646925278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-2401916.1218311447</v>
      </c>
      <c r="R737" s="25">
        <f t="array" aca="1" ref="R737" ca="1">INDEX('Lorri 401b'!L:L,MATCH('Retirement Calculator'!A737,'Lorri 401b'!N:N,0),0)</f>
        <v>-4486847.2565138517</v>
      </c>
      <c r="S737" s="25">
        <f t="shared" ca="1" si="527"/>
        <v>-6888763.3783449959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-2420354.7171924692</v>
      </c>
      <c r="R738" s="25">
        <f t="array" aca="1" ref="R738" ca="1">INDEX('Lorri 401b'!L:L,MATCH('Retirement Calculator'!A738,'Lorri 401b'!N:N,0),0)</f>
        <v>-4527287.9873618819</v>
      </c>
      <c r="S738" s="25">
        <f t="shared" ca="1" si="527"/>
        <v>-6947642.704554351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-2438870.1400344656</v>
      </c>
      <c r="R739" s="25">
        <f t="array" aca="1" ref="R739" ca="1">INDEX('Lorri 401b'!L:L,MATCH('Retirement Calculator'!A739,'Lorri 401b'!N:N,0),0)</f>
        <v>-4567897.2212551124</v>
      </c>
      <c r="S739" s="25">
        <f t="shared" ca="1" si="527"/>
        <v>-7006767.3612895776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-2457462.7104716371</v>
      </c>
      <c r="R740" s="25">
        <f t="array" aca="1" ref="R740" ca="1">INDEX('Lorri 401b'!L:L,MATCH('Retirement Calculator'!A740,'Lorri 401b'!N:N,0),0)</f>
        <v>-4608675.6602895642</v>
      </c>
      <c r="S740" s="25">
        <f t="shared" ca="1" si="527"/>
        <v>-7066138.3707612008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-2476132.7499522967</v>
      </c>
      <c r="R741" s="25">
        <f t="array" aca="1" ref="R741" ca="1">INDEX('Lorri 401b'!L:L,MATCH('Retirement Calculator'!A741,'Lorri 401b'!N:N,0),0)</f>
        <v>-4649624.0094866594</v>
      </c>
      <c r="S741" s="25">
        <f t="shared" ca="1" si="527"/>
        <v>-7125756.7594389562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-2494880.5812641261</v>
      </c>
      <c r="R742" s="25">
        <f t="array" aca="1" ref="R742" ca="1">INDEX('Lorri 401b'!L:L,MATCH('Retirement Calculator'!A742,'Lorri 401b'!N:N,0),0)</f>
        <v>-4690742.9768054094</v>
      </c>
      <c r="S742" s="25">
        <f t="shared" ca="1" si="527"/>
        <v>-7185623.5580695355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-2513706.5285397545</v>
      </c>
      <c r="R743" s="25">
        <f t="array" aca="1" ref="R743" ca="1">INDEX('Lorri 401b'!L:L,MATCH('Retirement Calculator'!A743,'Lorri 401b'!N:N,0),0)</f>
        <v>-4732033.2731546545</v>
      </c>
      <c r="S743" s="25">
        <f t="shared" ca="1" si="527"/>
        <v>-7245739.801694409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-2532610.9172623646</v>
      </c>
      <c r="R744" s="25">
        <f t="array" aca="1" ref="R744" ca="1">INDEX('Lorri 401b'!L:L,MATCH('Retirement Calculator'!A744,'Lorri 401b'!N:N,0),0)</f>
        <v>-4773495.6124053551</v>
      </c>
      <c r="S744" s="25">
        <f t="shared" ca="1" si="527"/>
        <v>-7306106.5296677202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-2551594.074271319</v>
      </c>
      <c r="R745" s="25">
        <f t="array" aca="1" ref="R745" ca="1">INDEX('Lorri 401b'!L:L,MATCH('Retirement Calculator'!A745,'Lorri 401b'!N:N,0),0)</f>
        <v>-4815130.7114029331</v>
      </c>
      <c r="S745" s="25">
        <f t="shared" ca="1" si="527"/>
        <v>-7366724.7856742516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-2570656.3277678108</v>
      </c>
      <c r="R746" s="25">
        <f t="array" aca="1" ref="R746" ca="1">INDEX('Lorri 401b'!L:L,MATCH('Retirement Calculator'!A746,'Lorri 401b'!N:N,0),0)</f>
        <v>-4856939.2899796674</v>
      </c>
      <c r="S746" s="25">
        <f t="shared" ca="1" si="527"/>
        <v>-7427595.6177474782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-2589798.0073205382</v>
      </c>
      <c r="R747" s="25">
        <f t="array" aca="1" ref="R747" ca="1">INDEX('Lorri 401b'!L:L,MATCH('Retirement Calculator'!A747,'Lorri 401b'!N:N,0),0)</f>
        <v>-4898922.0709671387</v>
      </c>
      <c r="S747" s="25">
        <f t="shared" ca="1" si="527"/>
        <v>-7488720.0782876769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-2609019.4438714017</v>
      </c>
      <c r="R748" s="25">
        <f t="array" aca="1" ref="R748" ca="1">INDEX('Lorri 401b'!L:L,MATCH('Retirement Calculator'!A748,'Lorri 401b'!N:N,0),0)</f>
        <v>-4941079.7802087246</v>
      </c>
      <c r="S748" s="25">
        <f t="shared" ca="1" si="527"/>
        <v>-7550099.2240801267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-2628320.9697412271</v>
      </c>
      <c r="R749" s="25">
        <f t="array" aca="1" ref="R749" ca="1">INDEX('Lorri 401b'!L:L,MATCH('Retirement Calculator'!A749,'Lorri 401b'!N:N,0),0)</f>
        <v>-4983413.1465721503</v>
      </c>
      <c r="S749" s="25">
        <f t="shared" ca="1" si="527"/>
        <v>-7611734.1163133774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-2647702.9186355104</v>
      </c>
      <c r="R750" s="25">
        <f t="array" aca="1" ref="R750" ca="1">INDEX('Lorri 401b'!L:L,MATCH('Retirement Calculator'!A750,'Lorri 401b'!N:N,0),0)</f>
        <v>-5025922.9019620903</v>
      </c>
      <c r="S750" s="25">
        <f t="shared" ca="1" si="527"/>
        <v>-7673625.8205976002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-2667165.6256501866</v>
      </c>
      <c r="R751" s="25">
        <f t="array" aca="1" ref="R751" ca="1">INDEX('Lorri 401b'!L:L,MATCH('Retirement Calculator'!A751,'Lorri 401b'!N:N,0),0)</f>
        <v>-5068609.7813328216</v>
      </c>
      <c r="S751" s="25">
        <f t="shared" ca="1" si="527"/>
        <v>-7735775.4069830086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-2686709.4272774234</v>
      </c>
      <c r="R752" s="25">
        <f t="array" aca="1" ref="R752" ca="1">INDEX('Lorri 401b'!L:L,MATCH('Retirement Calculator'!A752,'Lorri 401b'!N:N,0),0)</f>
        <v>-5111474.5227009309</v>
      </c>
      <c r="S752" s="25">
        <f t="shared" ca="1" si="527"/>
        <v>-7798183.9499783544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-2706334.6614114409</v>
      </c>
      <c r="R753" s="25">
        <f t="array" aca="1" ref="R753" ca="1">INDEX('Lorri 401b'!L:L,MATCH('Retirement Calculator'!A753,'Lorri 401b'!N:N,0),0)</f>
        <v>-5154517.8671580739</v>
      </c>
      <c r="S753" s="25">
        <f t="shared" ca="1" si="527"/>
        <v>-7860852.5285695149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-2726041.66735435</v>
      </c>
      <c r="R754" s="25">
        <f t="array" aca="1" ref="R754" ca="1">INDEX('Lorri 401b'!L:L,MATCH('Retirement Calculator'!A754,'Lorri 401b'!N:N,0),0)</f>
        <v>-5197740.5588837881</v>
      </c>
      <c r="S754" s="25">
        <f t="shared" ca="1" si="527"/>
        <v>-7923782.226238138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-2745830.7858220213</v>
      </c>
      <c r="R755" s="25">
        <f t="array" aca="1" ref="R755" ca="1">INDEX('Lorri 401b'!L:L,MATCH('Retirement Calculator'!A755,'Lorri 401b'!N:N,0),0)</f>
        <v>-5241143.34515836</v>
      </c>
      <c r="S755" s="25">
        <f t="shared" ca="1" si="527"/>
        <v>-7986974.1309803817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-2765702.3589499742</v>
      </c>
      <c r="R756" s="25">
        <f t="array" aca="1" ref="R756" ca="1">INDEX('Lorri 401b'!L:L,MATCH('Retirement Calculator'!A756,'Lorri 401b'!N:N,0),0)</f>
        <v>-5284726.9763757419</v>
      </c>
      <c r="S756" s="25">
        <f t="shared" ca="1" si="527"/>
        <v>-8050429.3353257161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-2785656.7302992935</v>
      </c>
      <c r="R757" s="25">
        <f t="array" aca="1" ref="R757" ca="1">INDEX('Lorri 401b'!L:L,MATCH('Retirement Calculator'!A757,'Lorri 401b'!N:N,0),0)</f>
        <v>-5328492.2060565297</v>
      </c>
      <c r="S757" s="25">
        <f t="shared" ca="1" si="527"/>
        <v>-8114148.9363558237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-2805694.2448625686</v>
      </c>
      <c r="R758" s="25">
        <f t="array" aca="1" ref="R758" ca="1">INDEX('Lorri 401b'!L:L,MATCH('Retirement Calculator'!A758,'Lorri 401b'!N:N,0),0)</f>
        <v>-5372439.7908609873</v>
      </c>
      <c r="S758" s="25">
        <f t="shared" ca="1" si="527"/>
        <v>-8178134.0357235558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-2825815.2490698574</v>
      </c>
      <c r="R759" s="25">
        <f t="array" aca="1" ref="R759" ca="1">INDEX('Lorri 401b'!L:L,MATCH('Retirement Calculator'!A759,'Lorri 401b'!N:N,0),0)</f>
        <v>-5416570.4906021301</v>
      </c>
      <c r="S759" s="25">
        <f t="shared" ca="1" si="527"/>
        <v>-8242385.7396719875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-2846020.0907946764</v>
      </c>
      <c r="R760" s="25">
        <f t="array" aca="1" ref="R760" ca="1">INDEX('Lorri 401b'!L:L,MATCH('Retirement Calculator'!A760,'Lorri 401b'!N:N,0),0)</f>
        <v>-5460885.0682588611</v>
      </c>
      <c r="S760" s="25">
        <f t="shared" ca="1" si="527"/>
        <v>-8306905.159053538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-2866309.1193600157</v>
      </c>
      <c r="R761" s="25">
        <f t="array" aca="1" ref="R761" ca="1">INDEX('Lorri 401b'!L:L,MATCH('Retirement Calculator'!A761,'Lorri 401b'!N:N,0),0)</f>
        <v>-5505384.2899891622</v>
      </c>
      <c r="S761" s="25">
        <f t="shared" ca="1" si="527"/>
        <v>-8371693.409349178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-2886682.6855443772</v>
      </c>
      <c r="R762" s="25">
        <f t="array" aca="1" ref="R762" ca="1">INDEX('Lorri 401b'!L:L,MATCH('Retirement Calculator'!A762,'Lorri 401b'!N:N,0),0)</f>
        <v>-5550068.9251433397</v>
      </c>
      <c r="S762" s="25">
        <f t="shared" ca="1" si="527"/>
        <v>-8436751.6106877178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-2907141.1415878399</v>
      </c>
      <c r="R763" s="25">
        <f t="array" aca="1" ref="R763" ca="1">INDEX('Lorri 401b'!L:L,MATCH('Retirement Calculator'!A763,'Lorri 401b'!N:N,0),0)</f>
        <v>-5594939.7462773258</v>
      </c>
      <c r="S763" s="25">
        <f t="shared" ca="1" si="527"/>
        <v>-8502080.8878651652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-2927684.8411981505</v>
      </c>
      <c r="R764" s="25">
        <f t="array" aca="1" ref="R764" ca="1">INDEX('Lorri 401b'!L:L,MATCH('Retirement Calculator'!A764,'Lorri 401b'!N:N,0),0)</f>
        <v>-5639997.5291660372</v>
      </c>
      <c r="S764" s="25">
        <f t="shared" ca="1" si="527"/>
        <v>-8567682.3703641873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-2948314.1395568373</v>
      </c>
      <c r="R765" s="25">
        <f t="array" aca="1" ref="R765" ca="1">INDEX('Lorri 401b'!L:L,MATCH('Retirement Calculator'!A765,'Lorri 401b'!N:N,0),0)</f>
        <v>-5685243.0528167849</v>
      </c>
      <c r="S765" s="25">
        <f t="shared" ca="1" si="527"/>
        <v>-8633557.1923736222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-2969029.3933253521</v>
      </c>
      <c r="R766" s="25">
        <f t="array" aca="1" ref="R766" ca="1">INDEX('Lorri 401b'!L:L,MATCH('Retirement Calculator'!A766,'Lorri 401b'!N:N,0),0)</f>
        <v>-5730677.099482744</v>
      </c>
      <c r="S766" s="25">
        <f t="shared" ca="1" si="527"/>
        <v>-8699706.4928080961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-2989830.9606512357</v>
      </c>
      <c r="R767" s="25">
        <f t="array" aca="1" ref="R767" ca="1">INDEX('Lorri 401b'!L:L,MATCH('Retirement Calculator'!A767,'Lorri 401b'!N:N,0),0)</f>
        <v>-5776300.4546764782</v>
      </c>
      <c r="S767" s="25">
        <f t="shared" ca="1" si="527"/>
        <v>-8766131.4153277129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-3010719.2011743104</v>
      </c>
      <c r="R768" s="25">
        <f t="array" aca="1" ref="R768" ca="1">INDEX('Lorri 401b'!L:L,MATCH('Retirement Calculator'!A768,'Lorri 401b'!N:N,0),0)</f>
        <v>-5822113.9071835196</v>
      </c>
      <c r="S768" s="25">
        <f t="shared" ca="1" si="527"/>
        <v>-8832833.10835783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-3031694.4760328978</v>
      </c>
      <c r="R769" s="25">
        <f t="array" aca="1" ref="R769" ca="1">INDEX('Lorri 401b'!L:L,MATCH('Retirement Calculator'!A769,'Lorri 401b'!N:N,0),0)</f>
        <v>-5868118.2490760069</v>
      </c>
      <c r="S769" s="25">
        <f t="shared" ca="1" si="527"/>
        <v>-8899812.7251089048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-3052757.1478700629</v>
      </c>
      <c r="R770" s="25">
        <f t="array" aca="1" ref="R770" ca="1">INDEX('Lorri 401b'!L:L,MATCH('Retirement Calculator'!A770,'Lorri 401b'!N:N,0),0)</f>
        <v>-5914314.2757263798</v>
      </c>
      <c r="S770" s="25">
        <f t="shared" ca="1" si="527"/>
        <v>-8967071.4235964417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-3073907.5808398826</v>
      </c>
      <c r="R771" s="25">
        <f t="array" aca="1" ref="R771" ca="1">INDEX('Lorri 401b'!L:L,MATCH('Retirement Calculator'!A771,'Lorri 401b'!N:N,0),0)</f>
        <v>-5960702.7858211286</v>
      </c>
      <c r="S771" s="25">
        <f t="shared" ca="1" si="527"/>
        <v>-9034610.3666610122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-3095146.1406137436</v>
      </c>
      <c r="R772" s="25">
        <f t="array" aca="1" ref="R772" ca="1">INDEX('Lorri 401b'!L:L,MATCH('Retirement Calculator'!A772,'Lorri 401b'!N:N,0),0)</f>
        <v>-6007284.5813746061</v>
      </c>
      <c r="S772" s="25">
        <f t="shared" ca="1" si="527"/>
        <v>-9102430.7219883502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-3116473.194386662</v>
      </c>
      <c r="R773" s="25">
        <f t="array" aca="1" ref="R773" ca="1">INDEX('Lorri 401b'!L:L,MATCH('Retirement Calculator'!A773,'Lorri 401b'!N:N,0),0)</f>
        <v>-6054060.4677428892</v>
      </c>
      <c r="S773" s="25">
        <f t="shared" ca="1" si="527"/>
        <v>-9170533.6621295512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-3137889.1108836345</v>
      </c>
      <c r="R774" s="25">
        <f t="array" aca="1" ref="R774" ca="1">INDEX('Lorri 401b'!L:L,MATCH('Retirement Calculator'!A774,'Lorri 401b'!N:N,0),0)</f>
        <v>-6101031.2536377069</v>
      </c>
      <c r="S774" s="25">
        <f t="shared" ca="1" si="527"/>
        <v>-9238920.3645213414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-3159394.2603660109</v>
      </c>
      <c r="R775" s="25">
        <f t="array" aca="1" ref="R775" ca="1">INDEX('Lorri 401b'!L:L,MATCH('Retirement Calculator'!A775,'Lorri 401b'!N:N,0),0)</f>
        <v>-6148197.7511404194</v>
      </c>
      <c r="S775" s="25">
        <f t="shared" ca="1" si="527"/>
        <v>-9307592.0115064308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-3180989.0146378973</v>
      </c>
      <c r="R776" s="25">
        <f t="array" aca="1" ref="R776" ca="1">INDEX('Lorri 401b'!L:L,MATCH('Retirement Calculator'!A776,'Lorri 401b'!N:N,0),0)</f>
        <v>-6195560.7757160598</v>
      </c>
      <c r="S776" s="25">
        <f t="shared" ref="S776:S1030" ca="1" si="787">SUM(Q776:R776)</f>
        <v>-9376549.7903539576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-3202673.7470525834</v>
      </c>
      <c r="R777" s="25">
        <f t="array" aca="1" ref="R777" ca="1">INDEX('Lorri 401b'!L:L,MATCH('Retirement Calculator'!A777,'Lorri 401b'!N:N,0),0)</f>
        <v>-6243121.1462274324</v>
      </c>
      <c r="S777" s="25">
        <f t="shared" ca="1" si="787"/>
        <v>-9445794.8932800163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-3224448.8325189971</v>
      </c>
      <c r="R778" s="25">
        <f t="array" aca="1" ref="R778" ca="1">INDEX('Lorri 401b'!L:L,MATCH('Retirement Calculator'!A778,'Lorri 401b'!N:N,0),0)</f>
        <v>-6290879.6849492695</v>
      </c>
      <c r="S778" s="25">
        <f t="shared" ca="1" si="787"/>
        <v>-9515328.5174682662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-3246314.6475081877</v>
      </c>
      <c r="R779" s="25">
        <f t="array" aca="1" ref="R779" ca="1">INDEX('Lorri 401b'!L:L,MATCH('Retirement Calculator'!A779,'Lorri 401b'!N:N,0),0)</f>
        <v>-6338837.2175824475</v>
      </c>
      <c r="S779" s="25">
        <f t="shared" ca="1" si="787"/>
        <v>-9585151.8650906347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-3268271.5700598331</v>
      </c>
      <c r="R780" s="25">
        <f t="array" aca="1" ref="R780" ca="1">INDEX('Lorri 401b'!L:L,MATCH('Retirement Calculator'!A780,'Lorri 401b'!N:N,0),0)</f>
        <v>-6386994.5732682636</v>
      </c>
      <c r="S780" s="25">
        <f t="shared" ca="1" si="787"/>
        <v>-9655266.1433280967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-3290319.979788777</v>
      </c>
      <c r="R781" s="25">
        <f t="array" aca="1" ref="R781" ca="1">INDEX('Lorri 401b'!L:L,MATCH('Retirement Calculator'!A781,'Lorri 401b'!N:N,0),0)</f>
        <v>-6435352.5846027704</v>
      </c>
      <c r="S781" s="25">
        <f t="shared" ca="1" si="787"/>
        <v>-9725672.5643915478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-3312460.2578915916</v>
      </c>
      <c r="R782" s="25">
        <f t="array" aca="1" ref="R782" ca="1">INDEX('Lorri 401b'!L:L,MATCH('Retirement Calculator'!A782,'Lorri 401b'!N:N,0),0)</f>
        <v>-6483912.0876511708</v>
      </c>
      <c r="S782" s="25">
        <f t="shared" ca="1" si="787"/>
        <v>-9796372.3455427624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-3334692.7871531681</v>
      </c>
      <c r="R783" s="25">
        <f t="array" aca="1" ref="R783" ca="1">INDEX('Lorri 401b'!L:L,MATCH('Retirement Calculator'!A783,'Lorri 401b'!N:N,0),0)</f>
        <v>-6532673.9219622733</v>
      </c>
      <c r="S783" s="25">
        <f t="shared" ca="1" si="787"/>
        <v>-9867366.7091154419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-3357017.9519533343</v>
      </c>
      <c r="R784" s="25">
        <f t="array" aca="1" ref="R784" ca="1">INDEX('Lorri 401b'!L:L,MATCH('Retirement Calculator'!A784,'Lorri 401b'!N:N,0),0)</f>
        <v>-6581638.9305830048</v>
      </c>
      <c r="S784" s="25">
        <f t="shared" ca="1" si="787"/>
        <v>-9938656.8825363386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-3379436.1382735013</v>
      </c>
      <c r="R785" s="25">
        <f t="array" aca="1" ref="R785" ca="1">INDEX('Lorri 401b'!L:L,MATCH('Retirement Calculator'!A785,'Lorri 401b'!N:N,0),0)</f>
        <v>-6630807.9600729896</v>
      </c>
      <c r="S785" s="25">
        <f t="shared" ca="1" si="787"/>
        <v>-10010244.09834649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-3401947.7337033357</v>
      </c>
      <c r="R786" s="25">
        <f t="array" aca="1" ref="R786" ca="1">INDEX('Lorri 401b'!L:L,MATCH('Retirement Calculator'!A786,'Lorri 401b'!N:N,0),0)</f>
        <v>-6680181.8605191829</v>
      </c>
      <c r="S786" s="25">
        <f t="shared" ca="1" si="787"/>
        <v>-10082129.59422252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-3424553.1274474608</v>
      </c>
      <c r="R787" s="25">
        <f t="array" aca="1" ref="R787" ca="1">INDEX('Lorri 401b'!L:L,MATCH('Retirement Calculator'!A787,'Lorri 401b'!N:N,0),0)</f>
        <v>-6729761.4855505684</v>
      </c>
      <c r="S787" s="25">
        <f t="shared" ca="1" si="787"/>
        <v>-10154314.612998029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-3447252.7103321864</v>
      </c>
      <c r="R788" s="25">
        <f t="array" aca="1" ref="R788" ca="1">INDEX('Lorri 401b'!L:L,MATCH('Retirement Calculator'!A788,'Lorri 401b'!N:N,0),0)</f>
        <v>-6779547.692352918</v>
      </c>
      <c r="S788" s="25">
        <f t="shared" ca="1" si="787"/>
        <v>-10226800.402685104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-3470046.8748122654</v>
      </c>
      <c r="R789" s="25">
        <f t="array" aca="1" ref="R789" ca="1">INDEX('Lorri 401b'!L:L,MATCH('Retirement Calculator'!A789,'Lorri 401b'!N:N,0),0)</f>
        <v>-6829541.3416836113</v>
      </c>
      <c r="S789" s="25">
        <f t="shared" ca="1" si="787"/>
        <v>-10299588.216495877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-3492936.0149776777</v>
      </c>
      <c r="R790" s="25">
        <f t="array" aca="1" ref="R790" ca="1">INDEX('Lorri 401b'!L:L,MATCH('Retirement Calculator'!A790,'Lorri 401b'!N:N,0),0)</f>
        <v>-6879743.297886515</v>
      </c>
      <c r="S790" s="25">
        <f t="shared" ca="1" si="787"/>
        <v>-10372679.312864192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-3515920.5265604462</v>
      </c>
      <c r="R791" s="25">
        <f t="array" aca="1" ref="R791" ca="1">INDEX('Lorri 401b'!L:L,MATCH('Retirement Calculator'!A791,'Lorri 401b'!N:N,0),0)</f>
        <v>-6930154.4289069315</v>
      </c>
      <c r="S791" s="25">
        <f t="shared" ca="1" si="787"/>
        <v>-10446074.955467377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-3539000.8069414762</v>
      </c>
      <c r="R792" s="25">
        <f t="array" aca="1" ref="R792" ca="1">INDEX('Lorri 401b'!L:L,MATCH('Retirement Calculator'!A792,'Lorri 401b'!N:N,0),0)</f>
        <v>-6980775.6063065995</v>
      </c>
      <c r="S792" s="25">
        <f t="shared" ca="1" si="787"/>
        <v>-10519776.413248075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-3562177.2551574269</v>
      </c>
      <c r="R793" s="25">
        <f t="array" aca="1" ref="R793" ca="1">INDEX('Lorri 401b'!L:L,MATCH('Retirement Calculator'!A793,'Lorri 401b'!N:N,0),0)</f>
        <v>-7031607.7052787663</v>
      </c>
      <c r="S793" s="25">
        <f t="shared" ca="1" si="787"/>
        <v>-10593784.960436193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-3585450.2719076108</v>
      </c>
      <c r="R794" s="25">
        <f t="array" aca="1" ref="R794" ca="1">INDEX('Lorri 401b'!L:L,MATCH('Retirement Calculator'!A794,'Lorri 401b'!N:N,0),0)</f>
        <v>-7082651.6046633171</v>
      </c>
      <c r="S794" s="25">
        <f t="shared" ca="1" si="787"/>
        <v>-10668101.876570929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-3608820.2595609203</v>
      </c>
      <c r="R795" s="25">
        <f t="array" aca="1" ref="R795" ca="1">INDEX('Lorri 401b'!L:L,MATCH('Retirement Calculator'!A795,'Lorri 401b'!N:N,0),0)</f>
        <v>-7133908.1869619703</v>
      </c>
      <c r="S795" s="25">
        <f t="shared" ca="1" si="787"/>
        <v>-10742728.446522892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-3632287.6221627854</v>
      </c>
      <c r="R796" s="25">
        <f t="array" aca="1" ref="R796" ca="1">INDEX('Lorri 401b'!L:L,MATCH('Retirement Calculator'!A796,'Lorri 401b'!N:N,0),0)</f>
        <v>-7185378.3383535342</v>
      </c>
      <c r="S796" s="25">
        <f t="shared" ca="1" si="787"/>
        <v>-10817665.960516319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-3655852.7654421581</v>
      </c>
      <c r="R797" s="25">
        <f t="array" aca="1" ref="R797" ca="1">INDEX('Lorri 401b'!L:L,MATCH('Retirement Calculator'!A797,'Lorri 401b'!N:N,0),0)</f>
        <v>-7237062.9487092299</v>
      </c>
      <c r="S797" s="25">
        <f t="shared" ca="1" si="787"/>
        <v>-10892915.714151388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-3679516.0968185286</v>
      </c>
      <c r="R798" s="25">
        <f t="array" aca="1" ref="R798" ca="1">INDEX('Lorri 401b'!L:L,MATCH('Retirement Calculator'!A798,'Lorri 401b'!N:N,0),0)</f>
        <v>-7288962.9116080739</v>
      </c>
      <c r="S798" s="25">
        <f t="shared" ca="1" si="787"/>
        <v>-10968479.008426603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-3703278.0254089669</v>
      </c>
      <c r="R799" s="25">
        <f t="array" aca="1" ref="R799" ca="1">INDEX('Lorri 401b'!L:L,MATCH('Retirement Calculator'!A799,'Lorri 401b'!N:N,0),0)</f>
        <v>-7341079.1243523303</v>
      </c>
      <c r="S799" s="25">
        <f t="shared" ca="1" si="787"/>
        <v>-11044357.149761297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-3727138.9620351992</v>
      </c>
      <c r="R800" s="25">
        <f t="array" aca="1" ref="R800" ca="1">INDEX('Lorri 401b'!L:L,MATCH('Retirement Calculator'!A800,'Lorri 401b'!N:N,0),0)</f>
        <v>-7393412.487983021</v>
      </c>
      <c r="S800" s="25">
        <f t="shared" ca="1" si="787"/>
        <v>-11120551.45001822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-3751099.3192307074</v>
      </c>
      <c r="R801" s="25">
        <f t="array" aca="1" ref="R801" ca="1">INDEX('Lorri 401b'!L:L,MATCH('Retirement Calculator'!A801,'Lorri 401b'!N:N,0),0)</f>
        <v>-7445963.9072955064</v>
      </c>
      <c r="S801" s="25">
        <f t="shared" ca="1" si="787"/>
        <v>-11197063.226526214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-3775159.5112478635</v>
      </c>
      <c r="R802" s="25">
        <f t="array" aca="1" ref="R802" ca="1">INDEX('Lorri 401b'!L:L,MATCH('Retirement Calculator'!A802,'Lorri 401b'!N:N,0),0)</f>
        <v>-7498734.2908551265</v>
      </c>
      <c r="S802" s="25">
        <f t="shared" ca="1" si="787"/>
        <v>-11273893.80210299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-3799319.954065091</v>
      </c>
      <c r="R803" s="25">
        <f t="array" aca="1" ref="R803" ca="1">INDEX('Lorri 401b'!L:L,MATCH('Retirement Calculator'!A803,'Lorri 401b'!N:N,0),0)</f>
        <v>-7551724.5510129118</v>
      </c>
      <c r="S803" s="25">
        <f t="shared" ca="1" si="787"/>
        <v>-11351044.505078003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-3823581.065394057</v>
      </c>
      <c r="R804" s="25">
        <f t="array" aca="1" ref="R804" ca="1">INDEX('Lorri 401b'!L:L,MATCH('Retirement Calculator'!A804,'Lorri 401b'!N:N,0),0)</f>
        <v>-7604935.6039213547</v>
      </c>
      <c r="S804" s="25">
        <f t="shared" ca="1" si="787"/>
        <v>-11428516.669315413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-3847943.2646868937</v>
      </c>
      <c r="R805" s="25">
        <f t="array" aca="1" ref="R805" ca="1">INDEX('Lorri 401b'!L:L,MATCH('Retirement Calculator'!A805,'Lorri 401b'!N:N,0),0)</f>
        <v>-7658368.3695502495</v>
      </c>
      <c r="S805" s="25">
        <f t="shared" ca="1" si="787"/>
        <v>-11506311.634237144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-3872406.9731434505</v>
      </c>
      <c r="R806" s="25">
        <f t="array" aca="1" ref="R806" ca="1">INDEX('Lorri 401b'!L:L,MATCH('Retirement Calculator'!A806,'Lorri 401b'!N:N,0),0)</f>
        <v>-7712023.7717025978</v>
      </c>
      <c r="S806" s="25">
        <f t="shared" ca="1" si="787"/>
        <v>-11584430.744846048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-3896972.6137185763</v>
      </c>
      <c r="R807" s="25">
        <f t="array" aca="1" ref="R807" ca="1">INDEX('Lorri 401b'!L:L,MATCH('Retirement Calculator'!A807,'Lorri 401b'!N:N,0),0)</f>
        <v>-7765902.7380305808</v>
      </c>
      <c r="S807" s="25">
        <f t="shared" ca="1" si="787"/>
        <v>-11662875.351749158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-3921640.6111294315</v>
      </c>
      <c r="R808" s="25">
        <f t="array" aca="1" ref="R808" ca="1">INDEX('Lorri 401b'!L:L,MATCH('Retirement Calculator'!A808,'Lorri 401b'!N:N,0),0)</f>
        <v>-7820006.2000515973</v>
      </c>
      <c r="S808" s="25">
        <f t="shared" ca="1" si="787"/>
        <v>-11741646.811181029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-3946411.391862832</v>
      </c>
      <c r="R809" s="25">
        <f t="array" aca="1" ref="R809" ca="1">INDEX('Lorri 401b'!L:L,MATCH('Retirement Calculator'!A809,'Lorri 401b'!N:N,0),0)</f>
        <v>-7874335.0931643685</v>
      </c>
      <c r="S809" s="25">
        <f t="shared" ca="1" si="787"/>
        <v>-11820746.485027201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-3971285.3841826217</v>
      </c>
      <c r="R810" s="25">
        <f t="array" aca="1" ref="R810" ca="1">INDEX('Lorri 401b'!L:L,MATCH('Retirement Calculator'!A810,'Lorri 401b'!N:N,0),0)</f>
        <v>-7928890.3566651093</v>
      </c>
      <c r="S810" s="25">
        <f t="shared" ca="1" si="787"/>
        <v>-11900175.740847731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-3996263.0181370773</v>
      </c>
      <c r="R811" s="25">
        <f t="array" aca="1" ref="R811" ca="1">INDEX('Lorri 401b'!L:L,MATCH('Retirement Calculator'!A811,'Lorri 401b'!N:N,0),0)</f>
        <v>-7983672.9337637695</v>
      </c>
      <c r="S811" s="25">
        <f t="shared" ca="1" si="787"/>
        <v>-11979935.951900847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-4021344.7255663429</v>
      </c>
      <c r="R812" s="25">
        <f t="array" aca="1" ref="R812" ca="1">INDEX('Lorri 401b'!L:L,MATCH('Retirement Calculator'!A812,'Lorri 401b'!N:N,0),0)</f>
        <v>-8038683.7716003405</v>
      </c>
      <c r="S812" s="25">
        <f t="shared" ca="1" si="787"/>
        <v>-12060028.497166684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-4046530.9401098974</v>
      </c>
      <c r="R813" s="25">
        <f t="array" aca="1" ref="R813" ca="1">INDEX('Lorri 401b'!L:L,MATCH('Retirement Calculator'!A813,'Lorri 401b'!N:N,0),0)</f>
        <v>-8093923.8212612309</v>
      </c>
      <c r="S813" s="25">
        <f t="shared" ca="1" si="787"/>
        <v>-12140454.761371128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-4071822.0972140501</v>
      </c>
      <c r="R814" s="25">
        <f t="array" aca="1" ref="R814" ca="1">INDEX('Lorri 401b'!L:L,MATCH('Retirement Calculator'!A814,'Lorri 401b'!N:N,0),0)</f>
        <v>-8149394.0377957085</v>
      </c>
      <c r="S814" s="25">
        <f t="shared" ca="1" si="787"/>
        <v>-12221216.135009758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-4097218.6341394698</v>
      </c>
      <c r="R815" s="25">
        <f t="array" aca="1" ref="R815" ca="1">INDEX('Lorri 401b'!L:L,MATCH('Retirement Calculator'!A815,'Lorri 401b'!N:N,0),0)</f>
        <v>-8205095.3802324133</v>
      </c>
      <c r="S815" s="25">
        <f t="shared" ca="1" si="787"/>
        <v>-12302314.014371883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-4122720.9899687455</v>
      </c>
      <c r="R816" s="25">
        <f t="array" aca="1" ref="R816" ca="1">INDEX('Lorri 401b'!L:L,MATCH('Retirement Calculator'!A816,'Lorri 401b'!N:N,0),0)</f>
        <v>-8261028.8115959372</v>
      </c>
      <c r="S816" s="25">
        <f t="shared" ca="1" si="787"/>
        <v>-12383749.801564682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-4148329.6056139767</v>
      </c>
      <c r="R817" s="25">
        <f t="array" aca="1" ref="R817" ca="1">INDEX('Lorri 401b'!L:L,MATCH('Retirement Calculator'!A817,'Lorri 401b'!N:N,0),0)</f>
        <v>-8317195.2989234757</v>
      </c>
      <c r="S817" s="25">
        <f t="shared" ca="1" si="787"/>
        <v>-12465524.904537452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-4174044.9238243965</v>
      </c>
      <c r="R818" s="25">
        <f t="array" aca="1" ref="R818" ca="1">INDEX('Lorri 401b'!L:L,MATCH('Retirement Calculator'!A818,'Lorri 401b'!N:N,0),0)</f>
        <v>-8373595.8132815463</v>
      </c>
      <c r="S818" s="25">
        <f t="shared" ca="1" si="787"/>
        <v>-12547640.737105943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-4199867.3891940257</v>
      </c>
      <c r="R819" s="25">
        <f t="array" aca="1" ref="R819" ca="1">INDEX('Lorri 401b'!L:L,MATCH('Retirement Calculator'!A819,'Lorri 401b'!N:N,0),0)</f>
        <v>-8430231.3297827747</v>
      </c>
      <c r="S819" s="25">
        <f t="shared" ca="1" si="787"/>
        <v>-12630098.718976799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-4225797.4481693618</v>
      </c>
      <c r="R820" s="25">
        <f t="array" aca="1" ref="R820" ca="1">INDEX('Lorri 401b'!L:L,MATCH('Retirement Calculator'!A820,'Lorri 401b'!N:N,0),0)</f>
        <v>-8487102.827602759</v>
      </c>
      <c r="S820" s="25">
        <f t="shared" ca="1" si="787"/>
        <v>-12712900.275772121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-4251835.5490570953</v>
      </c>
      <c r="R821" s="25">
        <f t="array" aca="1" ref="R821" ca="1">INDEX('Lorri 401b'!L:L,MATCH('Retirement Calculator'!A821,'Lorri 401b'!N:N,0),0)</f>
        <v>-8544211.2899969947</v>
      </c>
      <c r="S821" s="25">
        <f t="shared" ca="1" si="787"/>
        <v>-12796046.839054089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-4277982.1420318615</v>
      </c>
      <c r="R822" s="25">
        <f t="array" aca="1" ref="R822" ca="1">INDEX('Lorri 401b'!L:L,MATCH('Retirement Calculator'!A822,'Lorri 401b'!N:N,0),0)</f>
        <v>-8601557.7043178715</v>
      </c>
      <c r="S822" s="25">
        <f t="shared" ca="1" si="787"/>
        <v>-12879539.846349733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-4304237.6791440221</v>
      </c>
      <c r="R823" s="25">
        <f t="array" aca="1" ref="R823" ca="1">INDEX('Lorri 401b'!L:L,MATCH('Retirement Calculator'!A823,'Lorri 401b'!N:N,0),0)</f>
        <v>-8659143.0620317534</v>
      </c>
      <c r="S823" s="25">
        <f t="shared" ca="1" si="787"/>
        <v>-12963380.741175774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-4330602.6143274838</v>
      </c>
      <c r="R824" s="25">
        <f t="array" aca="1" ref="R824" ca="1">INDEX('Lorri 401b'!L:L,MATCH('Retirement Calculator'!A824,'Lorri 401b'!N:N,0),0)</f>
        <v>-8716968.358736109</v>
      </c>
      <c r="S824" s="25">
        <f t="shared" ca="1" si="787"/>
        <v>-13047570.973063592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-4357077.403407543</v>
      </c>
      <c r="R825" s="25">
        <f t="array" aca="1" ref="R825" ca="1">INDEX('Lorri 401b'!L:L,MATCH('Retirement Calculator'!A825,'Lorri 401b'!N:N,0),0)</f>
        <v>-8775034.594176732</v>
      </c>
      <c r="S825" s="25">
        <f t="shared" ca="1" si="787"/>
        <v>-13132111.997584276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-4383662.5041087689</v>
      </c>
      <c r="R826" s="25">
        <f t="array" aca="1" ref="R826" ca="1">INDEX('Lorri 401b'!L:L,MATCH('Retirement Calculator'!A826,'Lorri 401b'!N:N,0),0)</f>
        <v>-8833342.7722650245</v>
      </c>
      <c r="S826" s="25">
        <f t="shared" ca="1" si="787"/>
        <v>-13217005.276373792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-4410358.3760629166</v>
      </c>
      <c r="R827" s="25">
        <f t="array" aca="1" ref="R827" ca="1">INDEX('Lorri 401b'!L:L,MATCH('Retirement Calculator'!A827,'Lorri 401b'!N:N,0),0)</f>
        <v>-8891893.9010953531</v>
      </c>
      <c r="S827" s="25">
        <f t="shared" ca="1" si="787"/>
        <v>-13302252.27715827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-4437165.4808168737</v>
      </c>
      <c r="R828" s="25">
        <f t="array" aca="1" ref="R828" ca="1">INDEX('Lorri 401b'!L:L,MATCH('Retirement Calculator'!A828,'Lorri 401b'!N:N,0),0)</f>
        <v>-8950688.992962474</v>
      </c>
      <c r="S828" s="25">
        <f t="shared" ca="1" si="787"/>
        <v>-13387854.473779347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-4464084.2818406383</v>
      </c>
      <c r="R829" s="25">
        <f t="array" aca="1" ref="R829" ca="1">INDEX('Lorri 401b'!L:L,MATCH('Retirement Calculator'!A829,'Lorri 401b'!N:N,0),0)</f>
        <v>-9009729.0643790402</v>
      </c>
      <c r="S829" s="25">
        <f t="shared" ca="1" si="787"/>
        <v>-13473813.346219677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-4491115.2445353353</v>
      </c>
      <c r="R830" s="25">
        <f t="array" aca="1" ref="R830" ca="1">INDEX('Lorri 401b'!L:L,MATCH('Retirement Calculator'!A830,'Lorri 401b'!N:N,0),0)</f>
        <v>-9069015.1360931769</v>
      </c>
      <c r="S830" s="25">
        <f t="shared" ca="1" si="787"/>
        <v>-13560130.380628511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-4518258.8362412602</v>
      </c>
      <c r="R831" s="25">
        <f t="array" aca="1" ref="R831" ca="1">INDEX('Lorri 401b'!L:L,MATCH('Retirement Calculator'!A831,'Lorri 401b'!N:N,0),0)</f>
        <v>-9128548.2331061214</v>
      </c>
      <c r="S831" s="25">
        <f t="shared" ca="1" si="787"/>
        <v>-13646807.069347382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-4545515.52624596</v>
      </c>
      <c r="R832" s="25">
        <f t="array" aca="1" ref="R832" ca="1">INDEX('Lorri 401b'!L:L,MATCH('Retirement Calculator'!A832,'Lorri 401b'!N:N,0),0)</f>
        <v>-9188329.3846899532</v>
      </c>
      <c r="S832" s="25">
        <f t="shared" ca="1" si="787"/>
        <v>-13733844.910935912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-4572885.7857923461</v>
      </c>
      <c r="R833" s="25">
        <f t="array" aca="1" ref="R833" ca="1">INDEX('Lorri 401b'!L:L,MATCH('Retirement Calculator'!A833,'Lorri 401b'!N:N,0),0)</f>
        <v>-9248359.6244053841</v>
      </c>
      <c r="S833" s="25">
        <f t="shared" ca="1" si="787"/>
        <v>-13821245.410197731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-4600370.0880868426</v>
      </c>
      <c r="R834" s="25">
        <f t="array" aca="1" ref="R834" ca="1">INDEX('Lorri 401b'!L:L,MATCH('Retirement Calculator'!A834,'Lorri 401b'!N:N,0),0)</f>
        <v>-9308639.9901196305</v>
      </c>
      <c r="S834" s="25">
        <f t="shared" ca="1" si="787"/>
        <v>-13909010.078206472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-4627968.9083075654</v>
      </c>
      <c r="R835" s="25">
        <f t="array" aca="1" ref="R835" ca="1">INDEX('Lorri 401b'!L:L,MATCH('Retirement Calculator'!A835,'Lorri 401b'!N:N,0),0)</f>
        <v>-9369171.5240243524</v>
      </c>
      <c r="S835" s="25">
        <f t="shared" ca="1" si="787"/>
        <v>-13997140.432331918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-4655682.7236125413</v>
      </c>
      <c r="R836" s="25">
        <f t="array" aca="1" ref="R836" ca="1">INDEX('Lorri 401b'!L:L,MATCH('Retirement Calculator'!A836,'Lorri 401b'!N:N,0),0)</f>
        <v>-9429955.2726536766</v>
      </c>
      <c r="S836" s="25">
        <f t="shared" ca="1" si="787"/>
        <v>-14085637.996266218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-4683512.0131479548</v>
      </c>
      <c r="R837" s="25">
        <f t="array" aca="1" ref="R837" ca="1">INDEX('Lorri 401b'!L:L,MATCH('Retirement Calculator'!A837,'Lorri 401b'!N:N,0),0)</f>
        <v>-9490992.2869022898</v>
      </c>
      <c r="S837" s="25">
        <f t="shared" ca="1" si="787"/>
        <v>-14174504.300050244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-4711457.2580564329</v>
      </c>
      <c r="R838" s="25">
        <f t="array" aca="1" ref="R838" ca="1">INDEX('Lorri 401b'!L:L,MATCH('Retirement Calculator'!A838,'Lorri 401b'!N:N,0),0)</f>
        <v>-9552283.6220436059</v>
      </c>
      <c r="S838" s="25">
        <f t="shared" ca="1" si="787"/>
        <v>-14263740.880100038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-4739518.9414853631</v>
      </c>
      <c r="R839" s="25">
        <f t="array" aca="1" ref="R839" ca="1">INDEX('Lorri 401b'!L:L,MATCH('Retirement Calculator'!A839,'Lorri 401b'!N:N,0),0)</f>
        <v>-9613830.3377480116</v>
      </c>
      <c r="S839" s="25">
        <f t="shared" ca="1" si="787"/>
        <v>-14353349.279233374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-4767697.5485952469</v>
      </c>
      <c r="R840" s="25">
        <f t="array" aca="1" ref="R840" ca="1">INDEX('Lorri 401b'!L:L,MATCH('Retirement Calculator'!A840,'Lorri 401b'!N:N,0),0)</f>
        <v>-9675633.4981011841</v>
      </c>
      <c r="S840" s="25">
        <f t="shared" ca="1" si="787"/>
        <v>-14443331.046696432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-4795993.5665680887</v>
      </c>
      <c r="R841" s="25">
        <f t="array" aca="1" ref="R841" ca="1">INDEX('Lorri 401b'!L:L,MATCH('Retirement Calculator'!A841,'Lorri 401b'!N:N,0),0)</f>
        <v>-9737694.1716224961</v>
      </c>
      <c r="S841" s="25">
        <f t="shared" ca="1" si="787"/>
        <v>-14533687.738190584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-4824407.4846158167</v>
      </c>
      <c r="R842" s="25">
        <f t="array" aca="1" ref="R842" ca="1">INDEX('Lorri 401b'!L:L,MATCH('Retirement Calculator'!A842,'Lorri 401b'!N:N,0),0)</f>
        <v>-9800013.4312834796</v>
      </c>
      <c r="S842" s="25">
        <f t="shared" ca="1" si="787"/>
        <v>-14624420.915899295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-4852939.7939887438</v>
      </c>
      <c r="R843" s="25">
        <f t="array" aca="1" ref="R843" ca="1">INDEX('Lorri 401b'!L:L,MATCH('Retirement Calculator'!A843,'Lorri 401b'!N:N,0),0)</f>
        <v>-9862592.3545263838</v>
      </c>
      <c r="S843" s="25">
        <f t="shared" ca="1" si="787"/>
        <v>-14715532.148515128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-4881590.9879840584</v>
      </c>
      <c r="R844" s="25">
        <f t="array" aca="1" ref="R844" ca="1">INDEX('Lorri 401b'!L:L,MATCH('Retirement Calculator'!A844,'Lorri 401b'!N:N,0),0)</f>
        <v>-9925432.0232827999</v>
      </c>
      <c r="S844" s="25">
        <f t="shared" ca="1" si="787"/>
        <v>-14807023.011266857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-4910361.561954353</v>
      </c>
      <c r="R845" s="25">
        <f t="array" aca="1" ref="R845" ca="1">INDEX('Lorri 401b'!L:L,MATCH('Retirement Calculator'!A845,'Lorri 401b'!N:N,0),0)</f>
        <v>-9988533.523992369</v>
      </c>
      <c r="S845" s="25">
        <f t="shared" ca="1" si="787"/>
        <v>-14898895.085946722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-4939252.0133161908</v>
      </c>
      <c r="R846" s="25">
        <f t="array" aca="1" ref="R846" ca="1">INDEX('Lorri 401b'!L:L,MATCH('Retirement Calculator'!A846,'Lorri 401b'!N:N,0),0)</f>
        <v>-10051897.94762156</v>
      </c>
      <c r="S846" s="25">
        <f t="shared" ca="1" si="787"/>
        <v>-14991149.96093775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-4968262.8415587032</v>
      </c>
      <c r="R847" s="25">
        <f t="array" aca="1" ref="R847" ca="1">INDEX('Lorri 401b'!L:L,MATCH('Retirement Calculator'!A847,'Lorri 401b'!N:N,0),0)</f>
        <v>-10115526.389682539</v>
      </c>
      <c r="S847" s="25">
        <f t="shared" ca="1" si="787"/>
        <v>-15083789.231241241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-4997394.5482522259</v>
      </c>
      <c r="R848" s="25">
        <f t="array" aca="1" ref="R848" ca="1">INDEX('Lorri 401b'!L:L,MATCH('Retirement Calculator'!A848,'Lorri 401b'!N:N,0),0)</f>
        <v>-10179419.950252106</v>
      </c>
      <c r="S848" s="25">
        <f t="shared" ca="1" si="787"/>
        <v>-15176814.498504333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-5026647.6370569719</v>
      </c>
      <c r="R849" s="25">
        <f t="array" aca="1" ref="R849" ca="1">INDEX('Lorri 401b'!L:L,MATCH('Retirement Calculator'!A849,'Lorri 401b'!N:N,0),0)</f>
        <v>-10243579.733990714</v>
      </c>
      <c r="S849" s="25">
        <f t="shared" ca="1" si="787"/>
        <v>-15270227.371047687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-5056022.6137317372</v>
      </c>
      <c r="R850" s="25">
        <f t="array" aca="1" ref="R850" ca="1">INDEX('Lorri 401b'!L:L,MATCH('Retirement Calculator'!A850,'Lorri 401b'!N:N,0),0)</f>
        <v>-10308006.850161565</v>
      </c>
      <c r="S850" s="25">
        <f t="shared" ca="1" si="787"/>
        <v>-15364029.463893302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-5085519.9861426475</v>
      </c>
      <c r="R851" s="25">
        <f t="array" aca="1" ref="R851" ca="1">INDEX('Lorri 401b'!L:L,MATCH('Retirement Calculator'!A851,'Lorri 401b'!N:N,0),0)</f>
        <v>-10372702.412649795</v>
      </c>
      <c r="S851" s="25">
        <f t="shared" ca="1" si="787"/>
        <v>-15458222.398792442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-5115140.2642719364</v>
      </c>
      <c r="R852" s="25">
        <f t="array" aca="1" ref="R852" ca="1">INDEX('Lorri 401b'!L:L,MATCH('Retirement Calculator'!A852,'Lorri 401b'!N:N,0),0)</f>
        <v>-10437667.539981727</v>
      </c>
      <c r="S852" s="25">
        <f t="shared" ca="1" si="787"/>
        <v>-15552807.804253664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-5144883.960226764</v>
      </c>
      <c r="R853" s="25">
        <f t="array" aca="1" ref="R853" ca="1">INDEX('Lorri 401b'!L:L,MATCH('Retirement Calculator'!A853,'Lorri 401b'!N:N,0),0)</f>
        <v>-10502903.355344208</v>
      </c>
      <c r="S853" s="25">
        <f t="shared" ca="1" si="787"/>
        <v>-15647787.315570973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-5174751.5882480703</v>
      </c>
      <c r="R854" s="25">
        <f t="array" aca="1" ref="R854" ca="1">INDEX('Lorri 401b'!L:L,MATCH('Retirement Calculator'!A854,'Lorri 401b'!N:N,0),0)</f>
        <v>-10568410.986604033</v>
      </c>
      <c r="S854" s="25">
        <f t="shared" ca="1" si="787"/>
        <v>-15743162.574852103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-5204743.6647194652</v>
      </c>
      <c r="R855" s="25">
        <f t="array" aca="1" ref="R855" ca="1">INDEX('Lorri 401b'!L:L,MATCH('Retirement Calculator'!A855,'Lorri 401b'!N:N,0),0)</f>
        <v>-10634191.56632744</v>
      </c>
      <c r="S855" s="25">
        <f t="shared" ca="1" si="787"/>
        <v>-15838935.231046904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-5234860.7081761574</v>
      </c>
      <c r="R856" s="25">
        <f t="array" aca="1" ref="R856" ca="1">INDEX('Lorri 401b'!L:L,MATCH('Retirement Calculator'!A856,'Lorri 401b'!N:N,0),0)</f>
        <v>-10700246.231799694</v>
      </c>
      <c r="S856" s="25">
        <f t="shared" ca="1" si="787"/>
        <v>-15935106.93997585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-5265103.2393139191</v>
      </c>
      <c r="R857" s="25">
        <f t="array" aca="1" ref="R857" ca="1">INDEX('Lorri 401b'!L:L,MATCH('Retirement Calculator'!A857,'Lorri 401b'!N:N,0),0)</f>
        <v>-10766576.12504475</v>
      </c>
      <c r="S857" s="25">
        <f t="shared" ca="1" si="787"/>
        <v>-16031679.364358669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-5295471.7809980884</v>
      </c>
      <c r="R858" s="25">
        <f t="array" aca="1" ref="R858" ca="1">INDEX('Lorri 401b'!L:L,MATCH('Retirement Calculator'!A858,'Lorri 401b'!N:N,0),0)</f>
        <v>-10833182.392844994</v>
      </c>
      <c r="S858" s="25">
        <f t="shared" ca="1" si="787"/>
        <v>-16128654.173843082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-5325966.8582726084</v>
      </c>
      <c r="R859" s="25">
        <f t="array" aca="1" ref="R859" ca="1">INDEX('Lorri 401b'!L:L,MATCH('Retirement Calculator'!A859,'Lorri 401b'!N:N,0),0)</f>
        <v>-10900066.186761072</v>
      </c>
      <c r="S859" s="25">
        <f t="shared" ca="1" si="787"/>
        <v>-16226033.04503368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-5356588.9983691052</v>
      </c>
      <c r="R860" s="25">
        <f t="array" aca="1" ref="R860" ca="1">INDEX('Lorri 401b'!L:L,MATCH('Retirement Calculator'!A860,'Lorri 401b'!N:N,0),0)</f>
        <v>-10967228.663151801</v>
      </c>
      <c r="S860" s="25">
        <f t="shared" ca="1" si="787"/>
        <v>-16323817.661520906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-5387338.730716004</v>
      </c>
      <c r="R861" s="25">
        <f t="array" aca="1" ref="R861" ca="1">INDEX('Lorri 401b'!L:L,MATCH('Retirement Calculator'!A861,'Lorri 401b'!N:N,0),0)</f>
        <v>-11034670.983194156</v>
      </c>
      <c r="S861" s="25">
        <f t="shared" ca="1" si="787"/>
        <v>-16422009.713910159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-5418216.5869476823</v>
      </c>
      <c r="R862" s="25">
        <f t="array" aca="1" ref="R862" ca="1">INDEX('Lorri 401b'!L:L,MATCH('Retirement Calculator'!A862,'Lorri 401b'!N:N,0),0)</f>
        <v>-11102394.312903354</v>
      </c>
      <c r="S862" s="25">
        <f t="shared" ca="1" si="787"/>
        <v>-16520610.899851035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-5449223.1009136587</v>
      </c>
      <c r="R863" s="25">
        <f t="array" aca="1" ref="R863" ca="1">INDEX('Lorri 401b'!L:L,MATCH('Retirement Calculator'!A863,'Lorri 401b'!N:N,0),0)</f>
        <v>-11170399.823153008</v>
      </c>
      <c r="S863" s="25">
        <f t="shared" ca="1" si="787"/>
        <v>-16619622.924066667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-5480358.8086878266</v>
      </c>
      <c r="R864" s="25">
        <f t="array" aca="1" ref="R864" ca="1">INDEX('Lorri 401b'!L:L,MATCH('Retirement Calculator'!A864,'Lorri 401b'!N:N,0),0)</f>
        <v>-11238688.689695369</v>
      </c>
      <c r="S864" s="25">
        <f t="shared" ca="1" si="787"/>
        <v>-16719047.498383196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-5511624.2485777205</v>
      </c>
      <c r="R865" s="25">
        <f t="array" aca="1" ref="R865" ca="1">INDEX('Lorri 401b'!L:L,MATCH('Retirement Calculator'!A865,'Lorri 401b'!N:N,0),0)</f>
        <v>-11307262.093181657</v>
      </c>
      <c r="S865" s="25">
        <f t="shared" ca="1" si="787"/>
        <v>-16818886.341759376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-5543019.9611338219</v>
      </c>
      <c r="R866" s="25">
        <f t="array" aca="1" ref="R866" ca="1">INDEX('Lorri 401b'!L:L,MATCH('Retirement Calculator'!A866,'Lorri 401b'!N:N,0),0)</f>
        <v>-11376121.219182471</v>
      </c>
      <c r="S866" s="25">
        <f t="shared" ca="1" si="787"/>
        <v>-16919141.180316292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-5574546.4891589079</v>
      </c>
      <c r="R867" s="25">
        <f t="array" aca="1" ref="R867" ca="1">INDEX('Lorri 401b'!L:L,MATCH('Retirement Calculator'!A867,'Lorri 401b'!N:N,0),0)</f>
        <v>-11445267.258208288</v>
      </c>
      <c r="S867" s="25">
        <f t="shared" ca="1" si="787"/>
        <v>-17019813.747367196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-5606204.3777174316</v>
      </c>
      <c r="R868" s="25">
        <f t="array" aca="1" ref="R868" ca="1">INDEX('Lorri 401b'!L:L,MATCH('Retirement Calculator'!A868,'Lorri 401b'!N:N,0),0)</f>
        <v>-11514701.405730046</v>
      </c>
      <c r="S868" s="25">
        <f t="shared" ca="1" si="787"/>
        <v>-17120905.783447478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-5637994.1741449488</v>
      </c>
      <c r="R869" s="25">
        <f t="array" aca="1" ref="R869" ca="1">INDEX('Lorri 401b'!L:L,MATCH('Retirement Calculator'!A869,'Lorri 401b'!N:N,0),0)</f>
        <v>-11584424.862199811</v>
      </c>
      <c r="S869" s="25">
        <f t="shared" ca="1" si="787"/>
        <v>-17222419.036344759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-5669916.4280575812</v>
      </c>
      <c r="R870" s="25">
        <f t="array" aca="1" ref="R870" ca="1">INDEX('Lorri 401b'!L:L,MATCH('Retirement Calculator'!A870,'Lorri 401b'!N:N,0),0)</f>
        <v>-11654438.833071534</v>
      </c>
      <c r="S870" s="25">
        <f t="shared" ca="1" si="787"/>
        <v>-17324355.261129115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-5701971.6913615158</v>
      </c>
      <c r="R871" s="25">
        <f t="array" aca="1" ref="R871" ca="1">INDEX('Lorri 401b'!L:L,MATCH('Retirement Calculator'!A871,'Lorri 401b'!N:N,0),0)</f>
        <v>-11724744.528821887</v>
      </c>
      <c r="S871" s="25">
        <f t="shared" ca="1" si="787"/>
        <v>-17426716.220183402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-5734160.5182625502</v>
      </c>
      <c r="R872" s="25">
        <f t="array" aca="1" ref="R872" ca="1">INDEX('Lorri 401b'!L:L,MATCH('Retirement Calculator'!A872,'Lorri 401b'!N:N,0),0)</f>
        <v>-11795343.164971203</v>
      </c>
      <c r="S872" s="25">
        <f t="shared" ca="1" si="787"/>
        <v>-17529503.683233753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-5766483.4652756723</v>
      </c>
      <c r="R873" s="25">
        <f t="array" aca="1" ref="R873" ca="1">INDEX('Lorri 401b'!L:L,MATCH('Retirement Calculator'!A873,'Lorri 401b'!N:N,0),0)</f>
        <v>-11866235.962104473</v>
      </c>
      <c r="S873" s="25">
        <f t="shared" ca="1" si="787"/>
        <v>-17632719.427380145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-5798941.0912346821</v>
      </c>
      <c r="R874" s="25">
        <f t="array" aca="1" ref="R874" ca="1">INDEX('Lorri 401b'!L:L,MATCH('Retirement Calculator'!A874,'Lorri 401b'!N:N,0),0)</f>
        <v>-11937424.145892465</v>
      </c>
      <c r="S874" s="25">
        <f t="shared" ca="1" si="787"/>
        <v>-17736365.237127148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-5831533.9573018551</v>
      </c>
      <c r="R875" s="25">
        <f t="array" aca="1" ref="R875" ca="1">INDEX('Lorri 401b'!L:L,MATCH('Retirement Calculator'!A875,'Lorri 401b'!N:N,0),0)</f>
        <v>-12008908.947112907</v>
      </c>
      <c r="S875" s="25">
        <f t="shared" ca="1" si="787"/>
        <v>-17840442.904414762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-5864262.6269776411</v>
      </c>
      <c r="R876" s="25">
        <f t="array" aca="1" ref="R876" ca="1">INDEX('Lorri 401b'!L:L,MATCH('Retirement Calculator'!A876,'Lorri 401b'!N:N,0),0)</f>
        <v>-12080691.601671766</v>
      </c>
      <c r="S876" s="25">
        <f t="shared" ca="1" si="787"/>
        <v>-17944954.228649408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-5897127.6661104094</v>
      </c>
      <c r="R877" s="25">
        <f t="array" aca="1" ref="R877" ca="1">INDEX('Lorri 401b'!L:L,MATCH('Retirement Calculator'!A877,'Lorri 401b'!N:N,0),0)</f>
        <v>-12152773.350624623</v>
      </c>
      <c r="S877" s="25">
        <f t="shared" ca="1" si="787"/>
        <v>-18049901.016735032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-5930129.6429062309</v>
      </c>
      <c r="R878" s="25">
        <f t="array" aca="1" ref="R878" ca="1">INDEX('Lorri 401b'!L:L,MATCH('Retirement Calculator'!A878,'Lorri 401b'!N:N,0),0)</f>
        <v>-12225155.440198116</v>
      </c>
      <c r="S878" s="25">
        <f t="shared" ca="1" si="787"/>
        <v>-18155285.083104346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-5963269.1279387018</v>
      </c>
      <c r="R879" s="25">
        <f t="array" aca="1" ref="R879" ca="1">INDEX('Lorri 401b'!L:L,MATCH('Retirement Calculator'!A879,'Lorri 401b'!N:N,0),0)</f>
        <v>-12297839.121811498</v>
      </c>
      <c r="S879" s="25">
        <f t="shared" ca="1" si="787"/>
        <v>-18261108.249750201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-5996546.6941588074</v>
      </c>
      <c r="R880" s="25">
        <f t="array" aca="1" ref="R880" ca="1">INDEX('Lorri 401b'!L:L,MATCH('Retirement Calculator'!A880,'Lorri 401b'!N:N,0),0)</f>
        <v>-12370825.65209827</v>
      </c>
      <c r="S880" s="25">
        <f t="shared" ca="1" si="787"/>
        <v>-18367372.346257076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-6029962.9169048304</v>
      </c>
      <c r="R881" s="25">
        <f t="array" aca="1" ref="R881" ca="1">INDEX('Lorri 401b'!L:L,MATCH('Retirement Calculator'!A881,'Lorri 401b'!N:N,0),0)</f>
        <v>-12444116.292927902</v>
      </c>
      <c r="S881" s="25">
        <f t="shared" ca="1" si="787"/>
        <v>-18474079.209832732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-6063518.3739122953</v>
      </c>
      <c r="R882" s="25">
        <f t="array" aca="1" ref="R882" ca="1">INDEX('Lorri 401b'!L:L,MATCH('Retirement Calculator'!A882,'Lorri 401b'!N:N,0),0)</f>
        <v>-12517712.311427658</v>
      </c>
      <c r="S882" s="25">
        <f t="shared" ca="1" si="787"/>
        <v>-18581230.685339954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-6097213.6453239582</v>
      </c>
      <c r="R883" s="25">
        <f t="array" aca="1" ref="R883" ca="1">INDEX('Lorri 401b'!L:L,MATCH('Retirement Calculator'!A883,'Lorri 401b'!N:N,0),0)</f>
        <v>-12591614.980004497</v>
      </c>
      <c r="S883" s="25">
        <f t="shared" ca="1" si="787"/>
        <v>-18688828.625328455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-6131049.3136998359</v>
      </c>
      <c r="R884" s="25">
        <f t="array" aca="1" ref="R884" ca="1">INDEX('Lorri 401b'!L:L,MATCH('Retirement Calculator'!A884,'Lorri 401b'!N:N,0),0)</f>
        <v>-12665825.576367073</v>
      </c>
      <c r="S884" s="25">
        <f t="shared" ca="1" si="787"/>
        <v>-18796874.890066907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-6165025.96402728</v>
      </c>
      <c r="R885" s="25">
        <f t="array" aca="1" ref="R885" ca="1">INDEX('Lorri 401b'!L:L,MATCH('Retirement Calculator'!A885,'Lorri 401b'!N:N,0),0)</f>
        <v>-12740345.383547826</v>
      </c>
      <c r="S885" s="25">
        <f t="shared" ca="1" si="787"/>
        <v>-18905371.347575106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-6199144.1837310884</v>
      </c>
      <c r="R886" s="25">
        <f t="array" aca="1" ref="R886" ca="1">INDEX('Lorri 401b'!L:L,MATCH('Retirement Calculator'!A886,'Lorri 401b'!N:N,0),0)</f>
        <v>-12815175.689925166</v>
      </c>
      <c r="S886" s="25">
        <f t="shared" ca="1" si="787"/>
        <v>-19014319.873656254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-6233404.5626836624</v>
      </c>
      <c r="R887" s="25">
        <f t="array" aca="1" ref="R887" ca="1">INDEX('Lorri 401b'!L:L,MATCH('Retirement Calculator'!A887,'Lorri 401b'!N:N,0),0)</f>
        <v>-12890317.789245743</v>
      </c>
      <c r="S887" s="25">
        <f t="shared" ca="1" si="787"/>
        <v>-19123722.351929404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-6267807.6932152053</v>
      </c>
      <c r="R888" s="25">
        <f t="array" aca="1" ref="R888" ca="1">INDEX('Lorri 401b'!L:L,MATCH('Retirement Calculator'!A888,'Lorri 401b'!N:N,0),0)</f>
        <v>-12965772.980646824</v>
      </c>
      <c r="S888" s="25">
        <f t="shared" ca="1" si="787"/>
        <v>-19233580.673862029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-6302354.1701239636</v>
      </c>
      <c r="R889" s="25">
        <f t="array" aca="1" ref="R889" ca="1">INDEX('Lorri 401b'!L:L,MATCH('Retirement Calculator'!A889,'Lorri 401b'!N:N,0),0)</f>
        <v>-13041542.568678742</v>
      </c>
      <c r="S889" s="25">
        <f t="shared" ca="1" si="787"/>
        <v>-19343896.738802705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-6337044.5906865085</v>
      </c>
      <c r="R890" s="25">
        <f t="array" aca="1" ref="R890" ca="1">INDEX('Lorri 401b'!L:L,MATCH('Retirement Calculator'!A890,'Lorri 401b'!N:N,0),0)</f>
        <v>-13117627.86332746</v>
      </c>
      <c r="S890" s="25">
        <f t="shared" ca="1" si="787"/>
        <v>-19454672.45401397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-6371879.5546680633</v>
      </c>
      <c r="R891" s="25">
        <f t="array" aca="1" ref="R891" ca="1">INDEX('Lorri 401b'!L:L,MATCH('Retirement Calculator'!A891,'Lorri 401b'!N:N,0),0)</f>
        <v>-13194030.180037215</v>
      </c>
      <c r="S891" s="25">
        <f t="shared" ca="1" si="787"/>
        <v>-19565909.734705277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-6406859.6643328751</v>
      </c>
      <c r="R892" s="25">
        <f t="array" aca="1" ref="R892" ca="1">INDEX('Lorri 401b'!L:L,MATCH('Retirement Calculator'!A892,'Lorri 401b'!N:N,0),0)</f>
        <v>-13270750.83973326</v>
      </c>
      <c r="S892" s="25">
        <f t="shared" ca="1" si="787"/>
        <v>-19677610.504066136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-6441985.5244546235</v>
      </c>
      <c r="R893" s="25">
        <f t="array" aca="1" ref="R893" ca="1">INDEX('Lorri 401b'!L:L,MATCH('Retirement Calculator'!A893,'Lorri 401b'!N:N,0),0)</f>
        <v>-13347791.168844705</v>
      </c>
      <c r="S893" s="25">
        <f t="shared" ca="1" si="787"/>
        <v>-19789776.693299331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-6477257.7423268789</v>
      </c>
      <c r="R894" s="25">
        <f t="array" aca="1" ref="R894" ca="1">INDEX('Lorri 401b'!L:L,MATCH('Retirement Calculator'!A894,'Lorri 401b'!N:N,0),0)</f>
        <v>-13425152.499327449</v>
      </c>
      <c r="S894" s="25">
        <f t="shared" ca="1" si="787"/>
        <v>-19902410.241654329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-6512676.9277736023</v>
      </c>
      <c r="R895" s="25">
        <f t="array" aca="1" ref="R895" ca="1">INDEX('Lorri 401b'!L:L,MATCH('Retirement Calculator'!A895,'Lorri 401b'!N:N,0),0)</f>
        <v>-13502836.168687204</v>
      </c>
      <c r="S895" s="25">
        <f t="shared" ca="1" si="787"/>
        <v>-20015513.096460804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-6548243.6931596873</v>
      </c>
      <c r="R896" s="25">
        <f t="array" aca="1" ref="R896" ca="1">INDEX('Lorri 401b'!L:L,MATCH('Retirement Calculator'!A896,'Lorri 401b'!N:N,0),0)</f>
        <v>-13580843.520002624</v>
      </c>
      <c r="S896" s="25">
        <f t="shared" ca="1" si="787"/>
        <v>-20129087.21316231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-6583958.6534015471</v>
      </c>
      <c r="R897" s="25">
        <f t="array" aca="1" ref="R897" ca="1">INDEX('Lorri 401b'!L:L,MATCH('Retirement Calculator'!A897,'Lorri 401b'!N:N,0),0)</f>
        <v>-13659175.901948525</v>
      </c>
      <c r="S897" s="25">
        <f t="shared" ca="1" si="787"/>
        <v>-20243134.555350073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-6619822.4259777479</v>
      </c>
      <c r="R898" s="25">
        <f t="array" aca="1" ref="R898" ca="1">INDEX('Lorri 401b'!L:L,MATCH('Retirement Calculator'!A898,'Lorri 401b'!N:N,0),0)</f>
        <v>-13737834.6688192</v>
      </c>
      <c r="S898" s="25">
        <f t="shared" ca="1" si="787"/>
        <v>-20357657.094796948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-6655835.6309396829</v>
      </c>
      <c r="R899" s="25">
        <f t="array" aca="1" ref="R899" ca="1">INDEX('Lorri 401b'!L:L,MATCH('Retirement Calculator'!A899,'Lorri 401b'!N:N,0),0)</f>
        <v>-13816821.180551836</v>
      </c>
      <c r="S899" s="25">
        <f t="shared" ca="1" si="787"/>
        <v>-20472656.811491519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-6691998.8909222931</v>
      </c>
      <c r="R900" s="25">
        <f t="array" aca="1" ref="R900" ca="1">INDEX('Lorri 401b'!L:L,MATCH('Retirement Calculator'!A900,'Lorri 401b'!N:N,0),0)</f>
        <v>-13896136.802750025</v>
      </c>
      <c r="S900" s="25">
        <f t="shared" ca="1" si="787"/>
        <v>-20588135.693672318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-6728312.8311548308</v>
      </c>
      <c r="R901" s="25">
        <f t="array" aca="1" ref="R901" ca="1">INDEX('Lorri 401b'!L:L,MATCH('Retirement Calculator'!A901,'Lorri 401b'!N:N,0),0)</f>
        <v>-13975782.906707373</v>
      </c>
      <c r="S901" s="25">
        <f t="shared" ca="1" si="787"/>
        <v>-20704095.737862203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-6764778.0794716701</v>
      </c>
      <c r="R902" s="25">
        <f t="array" aca="1" ref="R902" ca="1">INDEX('Lorri 401b'!L:L,MATCH('Retirement Calculator'!A902,'Lorri 401b'!N:N,0),0)</f>
        <v>-14055760.869431211</v>
      </c>
      <c r="S902" s="25">
        <f t="shared" ca="1" si="787"/>
        <v>-20820538.948902883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-6801395.2663231632</v>
      </c>
      <c r="R903" s="25">
        <f t="array" aca="1" ref="R903" ca="1">INDEX('Lorri 401b'!L:L,MATCH('Retirement Calculator'!A903,'Lorri 401b'!N:N,0),0)</f>
        <v>-14136072.073666397</v>
      </c>
      <c r="S903" s="25">
        <f t="shared" ca="1" si="787"/>
        <v>-20937467.339989562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-6838165.0247865375</v>
      </c>
      <c r="R904" s="25">
        <f t="array" aca="1" ref="R904" ca="1">INDEX('Lorri 401b'!L:L,MATCH('Retirement Calculator'!A904,'Lorri 401b'!N:N,0),0)</f>
        <v>-14216717.90791923</v>
      </c>
      <c r="S904" s="25">
        <f t="shared" ca="1" si="787"/>
        <v>-21054882.932705767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-6875087.9905768428</v>
      </c>
      <c r="R905" s="25">
        <f t="array" aca="1" ref="R905" ca="1">INDEX('Lorri 401b'!L:L,MATCH('Retirement Calculator'!A905,'Lorri 401b'!N:N,0),0)</f>
        <v>-14297699.76648145</v>
      </c>
      <c r="S905" s="25">
        <f t="shared" ca="1" si="787"/>
        <v>-21172787.757058293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-6912164.8020579405</v>
      </c>
      <c r="R906" s="25">
        <f t="array" aca="1" ref="R906" ca="1">INDEX('Lorri 401b'!L:L,MATCH('Retirement Calculator'!A906,'Lorri 401b'!N:N,0),0)</f>
        <v>-14379019.049454346</v>
      </c>
      <c r="S906" s="25">
        <f t="shared" ca="1" si="787"/>
        <v>-21291183.851512287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-6949396.1002535429</v>
      </c>
      <c r="R907" s="25">
        <f t="array" aca="1" ref="R907" ca="1">INDEX('Lorri 401b'!L:L,MATCH('Retirement Calculator'!A907,'Lorri 401b'!N:N,0),0)</f>
        <v>-14460677.162772963</v>
      </c>
      <c r="S907" s="25">
        <f t="shared" ca="1" si="787"/>
        <v>-21410073.263026506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-6986782.5288582938</v>
      </c>
      <c r="R908" s="25">
        <f t="array" aca="1" ref="R908" ca="1">INDEX('Lorri 401b'!L:L,MATCH('Retirement Calculator'!A908,'Lorri 401b'!N:N,0),0)</f>
        <v>-14542675.518230407</v>
      </c>
      <c r="S908" s="25">
        <f t="shared" ca="1" si="787"/>
        <v>-21529458.047088701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-7024324.734248898</v>
      </c>
      <c r="R909" s="25">
        <f t="array" aca="1" ref="R909" ca="1">INDEX('Lorri 401b'!L:L,MATCH('Retirement Calculator'!A909,'Lorri 401b'!N:N,0),0)</f>
        <v>-14625015.533502256</v>
      </c>
      <c r="S909" s="25">
        <f t="shared" ca="1" si="787"/>
        <v>-21649340.267751154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-7062023.3654952962</v>
      </c>
      <c r="R910" s="25">
        <f t="array" aca="1" ref="R910" ca="1">INDEX('Lorri 401b'!L:L,MATCH('Retirement Calculator'!A910,'Lorri 401b'!N:N,0),0)</f>
        <v>-14707698.632171072</v>
      </c>
      <c r="S910" s="25">
        <f t="shared" ca="1" si="787"/>
        <v>-21769721.997666366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-7099879.0743718883</v>
      </c>
      <c r="R911" s="25">
        <f t="array" aca="1" ref="R911" ca="1">INDEX('Lorri 401b'!L:L,MATCH('Retirement Calculator'!A911,'Lorri 401b'!N:N,0),0)</f>
        <v>-14790726.243751008</v>
      </c>
      <c r="S911" s="25">
        <f t="shared" ca="1" si="787"/>
        <v>-21890605.318122897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-7137892.5153687987</v>
      </c>
      <c r="R912" s="25">
        <f t="array" aca="1" ref="R912" ca="1">INDEX('Lorri 401b'!L:L,MATCH('Retirement Calculator'!A912,'Lorri 401b'!N:N,0),0)</f>
        <v>-14874099.803712528</v>
      </c>
      <c r="S912" s="25">
        <f t="shared" ca="1" si="787"/>
        <v>-22011992.319081329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-7176064.3457031967</v>
      </c>
      <c r="R913" s="25">
        <f t="array" aca="1" ref="R913" ca="1">INDEX('Lorri 401b'!L:L,MATCH('Retirement Calculator'!A913,'Lorri 401b'!N:N,0),0)</f>
        <v>-14957820.753507221</v>
      </c>
      <c r="S913" s="25">
        <f t="shared" ca="1" si="787"/>
        <v>-22133885.099210419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-7214395.2253306545</v>
      </c>
      <c r="R914" s="25">
        <f t="array" aca="1" ref="R914" ca="1">INDEX('Lorri 401b'!L:L,MATCH('Retirement Calculator'!A914,'Lorri 401b'!N:N,0),0)</f>
        <v>-15041890.540592724</v>
      </c>
      <c r="S914" s="25">
        <f t="shared" ca="1" si="787"/>
        <v>-22256285.765923381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-7252885.8169565601</v>
      </c>
      <c r="R915" s="25">
        <f t="array" aca="1" ref="R915" ca="1">INDEX('Lorri 401b'!L:L,MATCH('Retirement Calculator'!A915,'Lorri 401b'!N:N,0),0)</f>
        <v>-15126310.618457751</v>
      </c>
      <c r="S915" s="25">
        <f t="shared" ca="1" si="787"/>
        <v>-22379196.435414311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-7291536.7860475741</v>
      </c>
      <c r="R916" s="25">
        <f t="array" aca="1" ref="R916" ca="1">INDEX('Lorri 401b'!L:L,MATCH('Retirement Calculator'!A916,'Lorri 401b'!N:N,0),0)</f>
        <v>-15211082.446647216</v>
      </c>
      <c r="S916" s="25">
        <f t="shared" ca="1" si="787"/>
        <v>-22502619.23269479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-7330348.8008431336</v>
      </c>
      <c r="R917" s="25">
        <f t="array" aca="1" ref="R917" ca="1">INDEX('Lorri 401b'!L:L,MATCH('Retirement Calculator'!A917,'Lorri 401b'!N:N,0),0)</f>
        <v>-15296207.490787469</v>
      </c>
      <c r="S917" s="25">
        <f t="shared" ca="1" si="787"/>
        <v>-22626556.291630603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-7369322.5323670078</v>
      </c>
      <c r="R918" s="25">
        <f t="array" aca="1" ref="R918" ca="1">INDEX('Lorri 401b'!L:L,MATCH('Retirement Calculator'!A918,'Lorri 401b'!N:N,0),0)</f>
        <v>-15381687.22261164</v>
      </c>
      <c r="S918" s="25">
        <f t="shared" ca="1" si="787"/>
        <v>-22751009.754978649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-7408458.654438898</v>
      </c>
      <c r="R919" s="25">
        <f t="array" aca="1" ref="R919" ca="1">INDEX('Lorri 401b'!L:L,MATCH('Retirement Calculator'!A919,'Lorri 401b'!N:N,0),0)</f>
        <v>-15467523.119985078</v>
      </c>
      <c r="S919" s="25">
        <f t="shared" ca="1" si="787"/>
        <v>-22875981.774423975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-7447757.843686088</v>
      </c>
      <c r="R920" s="25">
        <f t="array" aca="1" ref="R920" ca="1">INDEX('Lorri 401b'!L:L,MATCH('Retirement Calculator'!A920,'Lorri 401b'!N:N,0),0)</f>
        <v>-15553716.666930905</v>
      </c>
      <c r="S920" s="25">
        <f t="shared" ca="1" si="787"/>
        <v>-23001474.510616992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-7487220.779555141</v>
      </c>
      <c r="R921" s="25">
        <f t="array" aca="1" ref="R921" ca="1">INDEX('Lorri 401b'!L:L,MATCH('Retirement Calculator'!A921,'Lorri 401b'!N:N,0),0)</f>
        <v>-15640269.353655674</v>
      </c>
      <c r="S921" s="25">
        <f t="shared" ca="1" si="787"/>
        <v>-23127490.133210815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-7526848.1443236489</v>
      </c>
      <c r="R922" s="25">
        <f t="array" aca="1" ref="R922" ca="1">INDEX('Lorri 401b'!L:L,MATCH('Retirement Calculator'!A922,'Lorri 401b'!N:N,0),0)</f>
        <v>-15727182.676575128</v>
      </c>
      <c r="S922" s="25">
        <f t="shared" ca="1" si="787"/>
        <v>-23254030.820898779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-7566640.6231120257</v>
      </c>
      <c r="R923" s="25">
        <f t="array" aca="1" ref="R923" ca="1">INDEX('Lorri 401b'!L:L,MATCH('Retirement Calculator'!A923,'Lorri 401b'!N:N,0),0)</f>
        <v>-15814458.13834008</v>
      </c>
      <c r="S923" s="25">
        <f t="shared" ca="1" si="787"/>
        <v>-23381098.761452105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-7606598.9038953539</v>
      </c>
      <c r="R924" s="25">
        <f t="array" aca="1" ref="R924" ca="1">INDEX('Lorri 401b'!L:L,MATCH('Retirement Calculator'!A924,'Lorri 401b'!N:N,0),0)</f>
        <v>-15902097.247862387</v>
      </c>
      <c r="S924" s="25">
        <f t="shared" ca="1" si="787"/>
        <v>-23508696.151757739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-7646723.6775152795</v>
      </c>
      <c r="R925" s="25">
        <f t="array" aca="1" ref="R925" ca="1">INDEX('Lorri 401b'!L:L,MATCH('Retirement Calculator'!A925,'Lorri 401b'!N:N,0),0)</f>
        <v>-15990101.520341037</v>
      </c>
      <c r="S925" s="25">
        <f t="shared" ca="1" si="787"/>
        <v>-23636825.197856314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-7687015.6376919542</v>
      </c>
      <c r="R926" s="25">
        <f t="array" aca="1" ref="R926" ca="1">INDEX('Lorri 401b'!L:L,MATCH('Retirement Calculator'!A926,'Lorri 401b'!N:N,0),0)</f>
        <v>-16078472.477288349</v>
      </c>
      <c r="S926" s="25">
        <f t="shared" ca="1" si="787"/>
        <v>-23765488.114980303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-7727475.4810360316</v>
      </c>
      <c r="R927" s="25">
        <f t="array" aca="1" ref="R927" ca="1">INDEX('Lorri 401b'!L:L,MATCH('Retirement Calculator'!A927,'Lorri 401b'!N:N,0),0)</f>
        <v>-16167211.646556273</v>
      </c>
      <c r="S927" s="25">
        <f t="shared" ca="1" si="787"/>
        <v>-23894687.127592303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-7768103.9070607098</v>
      </c>
      <c r="R928" s="25">
        <f t="array" aca="1" ref="R928" ca="1">INDEX('Lorri 401b'!L:L,MATCH('Retirement Calculator'!A928,'Lorri 401b'!N:N,0),0)</f>
        <v>-16256320.562362814</v>
      </c>
      <c r="S928" s="25">
        <f t="shared" ca="1" si="787"/>
        <v>-24024424.469423525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-7808901.6181938238</v>
      </c>
      <c r="R929" s="25">
        <f t="array" aca="1" ref="R929" ca="1">INDEX('Lorri 401b'!L:L,MATCH('Retirement Calculator'!A929,'Lorri 401b'!N:N,0),0)</f>
        <v>-16345800.76531855</v>
      </c>
      <c r="S929" s="25">
        <f t="shared" ca="1" si="787"/>
        <v>-24154702.383512374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-7849869.3197899926</v>
      </c>
      <c r="R930" s="25">
        <f t="array" aca="1" ref="R930" ca="1">INDEX('Lorri 401b'!L:L,MATCH('Retirement Calculator'!A930,'Lorri 401b'!N:N,0),0)</f>
        <v>-16435653.802453268</v>
      </c>
      <c r="S930" s="25">
        <f t="shared" ca="1" si="787"/>
        <v>-24285523.122243263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-7891007.7201428125</v>
      </c>
      <c r="R931" s="25">
        <f t="array" aca="1" ref="R931" ca="1">INDEX('Lorri 401b'!L:L,MATCH('Retirement Calculator'!A931,'Lorri 401b'!N:N,0),0)</f>
        <v>-16525881.227242714</v>
      </c>
      <c r="S931" s="25">
        <f t="shared" ca="1" si="787"/>
        <v>-24416888.947385527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-7932317.5304971021</v>
      </c>
      <c r="R932" s="25">
        <f t="array" aca="1" ref="R932" ca="1">INDEX('Lorri 401b'!L:L,MATCH('Retirement Calculator'!A932,'Lorri 401b'!N:N,0),0)</f>
        <v>-16616484.599635448</v>
      </c>
      <c r="S932" s="25">
        <f t="shared" ca="1" si="787"/>
        <v>-24548802.130132549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-7973799.4650612017</v>
      </c>
      <c r="R933" s="25">
        <f t="array" aca="1" ref="R933" ca="1">INDEX('Lorri 401b'!L:L,MATCH('Retirement Calculator'!A933,'Lorri 401b'!N:N,0),0)</f>
        <v>-16707465.48607982</v>
      </c>
      <c r="S933" s="25">
        <f t="shared" ca="1" si="787"/>
        <v>-24681264.951141022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-8015454.2410193179</v>
      </c>
      <c r="R934" s="25">
        <f t="array" aca="1" ref="R934" ca="1">INDEX('Lorri 401b'!L:L,MATCH('Retirement Calculator'!A934,'Lorri 401b'!N:N,0),0)</f>
        <v>-16798825.459551044</v>
      </c>
      <c r="S934" s="25">
        <f t="shared" ca="1" si="787"/>
        <v>-24814279.70057036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-8057282.5785439266</v>
      </c>
      <c r="R935" s="25">
        <f t="array" aca="1" ref="R935" ca="1">INDEX('Lorri 401b'!L:L,MATCH('Retirement Calculator'!A935,'Lorri 401b'!N:N,0),0)</f>
        <v>-16890566.099578395</v>
      </c>
      <c r="S935" s="25">
        <f t="shared" ca="1" si="787"/>
        <v>-24947848.678122323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-8099285.2008082205</v>
      </c>
      <c r="R936" s="25">
        <f t="array" aca="1" ref="R936" ca="1">INDEX('Lorri 401b'!L:L,MATCH('Retirement Calculator'!A936,'Lorri 401b'!N:N,0),0)</f>
        <v>-16982688.992272526</v>
      </c>
      <c r="S936" s="25">
        <f t="shared" ca="1" si="787"/>
        <v>-25081974.193080746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-8141462.8339986159</v>
      </c>
      <c r="R937" s="25">
        <f t="array" aca="1" ref="R937" ca="1">INDEX('Lorri 401b'!L:L,MATCH('Retirement Calculator'!A937,'Lorri 401b'!N:N,0),0)</f>
        <v>-17075195.730352882</v>
      </c>
      <c r="S937" s="25">
        <f t="shared" ca="1" si="787"/>
        <v>-25216658.564351499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-8183816.2073273044</v>
      </c>
      <c r="R938" s="25">
        <f t="array" aca="1" ref="R938" ca="1">INDEX('Lorri 401b'!L:L,MATCH('Retirement Calculator'!A938,'Lorri 401b'!N:N,0),0)</f>
        <v>-17168087.91317524</v>
      </c>
      <c r="S938" s="25">
        <f t="shared" ca="1" si="787"/>
        <v>-25351904.120502546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-8226346.053044863</v>
      </c>
      <c r="R939" s="25">
        <f t="array" aca="1" ref="R939" ca="1">INDEX('Lorri 401b'!L:L,MATCH('Retirement Calculator'!A939,'Lorri 401b'!N:N,0),0)</f>
        <v>-17261367.146759357</v>
      </c>
      <c r="S939" s="25">
        <f t="shared" ca="1" si="787"/>
        <v>-25487713.19980422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-8269053.1064529112</v>
      </c>
      <c r="R940" s="25">
        <f t="array" aca="1" ref="R940" ca="1">INDEX('Lorri 401b'!L:L,MATCH('Retirement Calculator'!A940,'Lorri 401b'!N:N,0),0)</f>
        <v>-17355035.043816742</v>
      </c>
      <c r="S940" s="25">
        <f t="shared" ca="1" si="787"/>
        <v>-25624088.150269654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-8311938.1059168261</v>
      </c>
      <c r="R941" s="25">
        <f t="array" aca="1" ref="R941" ca="1">INDEX('Lorri 401b'!L:L,MATCH('Retirement Calculator'!A941,'Lorri 401b'!N:N,0),0)</f>
        <v>-17449093.223778535</v>
      </c>
      <c r="S941" s="25">
        <f t="shared" ca="1" si="787"/>
        <v>-25761031.329695359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-8355001.7928785076</v>
      </c>
      <c r="R942" s="25">
        <f t="array" aca="1" ref="R942" ca="1">INDEX('Lorri 401b'!L:L,MATCH('Retirement Calculator'!A942,'Lorri 401b'!N:N,0),0)</f>
        <v>-17543543.3128235</v>
      </c>
      <c r="S942" s="25">
        <f t="shared" ca="1" si="787"/>
        <v>-25898545.105702009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-8398244.9118691962</v>
      </c>
      <c r="R943" s="25">
        <f t="array" aca="1" ref="R943" ca="1">INDEX('Lorri 401b'!L:L,MATCH('Retirement Calculator'!A943,'Lorri 401b'!N:N,0),0)</f>
        <v>-17638386.943906154</v>
      </c>
      <c r="S943" s="25">
        <f t="shared" ca="1" si="787"/>
        <v>-26036631.855775349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-8441668.2105223462</v>
      </c>
      <c r="R944" s="25">
        <f t="array" aca="1" ref="R944" ca="1">INDEX('Lorri 401b'!L:L,MATCH('Retirement Calculator'!A944,'Lorri 401b'!N:N,0),0)</f>
        <v>-17733625.756784987</v>
      </c>
      <c r="S944" s="25">
        <f t="shared" ca="1" si="787"/>
        <v>-26175293.967307333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-8485272.43958655</v>
      </c>
      <c r="R945" s="25">
        <f t="array" aca="1" ref="R945" ca="1">INDEX('Lorri 401b'!L:L,MATCH('Retirement Calculator'!A945,'Lorri 401b'!N:N,0),0)</f>
        <v>-17829261.398050811</v>
      </c>
      <c r="S945" s="25">
        <f t="shared" ca="1" si="787"/>
        <v>-26314533.837637361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-8529058.3529385217</v>
      </c>
      <c r="R946" s="25">
        <f t="array" aca="1" ref="R946" ca="1">INDEX('Lorri 401b'!L:L,MATCH('Retirement Calculator'!A946,'Lorri 401b'!N:N,0),0)</f>
        <v>-17925295.521155246</v>
      </c>
      <c r="S946" s="25">
        <f t="shared" ca="1" si="787"/>
        <v>-26454353.874093767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-8573026.7075961269</v>
      </c>
      <c r="R947" s="25">
        <f t="array" aca="1" ref="R947" ca="1">INDEX('Lorri 401b'!L:L,MATCH('Retirement Calculator'!A947,'Lorri 401b'!N:N,0),0)</f>
        <v>-18021729.786439281</v>
      </c>
      <c r="S947" s="25">
        <f t="shared" ca="1" si="787"/>
        <v>-26594756.494035408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-8617178.2637314722</v>
      </c>
      <c r="R948" s="25">
        <f t="array" aca="1" ref="R948" ca="1">INDEX('Lorri 401b'!L:L,MATCH('Retirement Calculator'!A948,'Lorri 401b'!N:N,0),0)</f>
        <v>-18118565.861161999</v>
      </c>
      <c r="S948" s="25">
        <f t="shared" ca="1" si="787"/>
        <v>-26735744.124893472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-8661513.7846840471</v>
      </c>
      <c r="R949" s="25">
        <f t="array" aca="1" ref="R949" ca="1">INDEX('Lorri 401b'!L:L,MATCH('Retirement Calculator'!A949,'Lorri 401b'!N:N,0),0)</f>
        <v>-18215805.419529397</v>
      </c>
      <c r="S949" s="25">
        <f t="shared" ca="1" si="787"/>
        <v>-26877319.204213444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-8706034.0369739253</v>
      </c>
      <c r="R950" s="25">
        <f t="array" aca="1" ref="R950" ca="1">INDEX('Lorri 401b'!L:L,MATCH('Retirement Calculator'!A950,'Lorri 401b'!N:N,0),0)</f>
        <v>-18313450.142723326</v>
      </c>
      <c r="S950" s="25">
        <f t="shared" ca="1" si="787"/>
        <v>-27019484.179697253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-8750739.7903150115</v>
      </c>
      <c r="R951" s="25">
        <f t="array" aca="1" ref="R951" ca="1">INDEX('Lorri 401b'!L:L,MATCH('Retirement Calculator'!A951,'Lorri 401b'!N:N,0),0)</f>
        <v>-18411501.718930561</v>
      </c>
      <c r="S951" s="25">
        <f t="shared" ca="1" si="787"/>
        <v>-27162241.509245574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-8795631.817628352</v>
      </c>
      <c r="R952" s="25">
        <f t="array" aca="1" ref="R952" ca="1">INDEX('Lorri 401b'!L:L,MATCH('Retirement Calculator'!A952,'Lorri 401b'!N:N,0),0)</f>
        <v>-18509961.843371995</v>
      </c>
      <c r="S952" s="25">
        <f t="shared" ca="1" si="787"/>
        <v>-27305593.661000349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-8840710.8950554989</v>
      </c>
      <c r="R953" s="25">
        <f t="array" aca="1" ref="R953" ca="1">INDEX('Lorri 401b'!L:L,MATCH('Retirement Calculator'!A953,'Lorri 401b'!N:N,0),0)</f>
        <v>-18608832.218331933</v>
      </c>
      <c r="S953" s="25">
        <f t="shared" ca="1" si="787"/>
        <v>-27449543.113387432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-8885977.8019719254</v>
      </c>
      <c r="R954" s="25">
        <f t="array" aca="1" ref="R954" ca="1">INDEX('Lorri 401b'!L:L,MATCH('Retirement Calculator'!A954,'Lorri 401b'!N:N,0),0)</f>
        <v>-18708114.553187538</v>
      </c>
      <c r="S954" s="25">
        <f t="shared" ca="1" si="787"/>
        <v>-27594092.355159461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-8931433.3210005034</v>
      </c>
      <c r="R955" s="25">
        <f t="array" aca="1" ref="R955" ca="1">INDEX('Lorri 401b'!L:L,MATCH('Retirement Calculator'!A955,'Lorri 401b'!N:N,0),0)</f>
        <v>-18807810.564438373</v>
      </c>
      <c r="S955" s="25">
        <f t="shared" ca="1" si="787"/>
        <v>-27739243.885438874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-8977078.2380250338</v>
      </c>
      <c r="R956" s="25">
        <f t="array" aca="1" ref="R956" ca="1">INDEX('Lorri 401b'!L:L,MATCH('Retirement Calculator'!A956,'Lorri 401b'!N:N,0),0)</f>
        <v>-18907921.975736089</v>
      </c>
      <c r="S956" s="25">
        <f t="shared" ca="1" si="787"/>
        <v>-27885000.213761121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-9022913.3422038332</v>
      </c>
      <c r="R957" s="25">
        <f t="array" aca="1" ref="R957" ca="1">INDEX('Lorri 401b'!L:L,MATCH('Retirement Calculator'!A957,'Lorri 401b'!N:N,0),0)</f>
        <v>-19008450.51791421</v>
      </c>
      <c r="S957" s="25">
        <f t="shared" ca="1" si="787"/>
        <v>-28031363.860118043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-9068939.4259833768</v>
      </c>
      <c r="R958" s="25">
        <f t="array" aca="1" ref="R958" ca="1">INDEX('Lorri 401b'!L:L,MATCH('Retirement Calculator'!A958,'Lorri 401b'!N:N,0),0)</f>
        <v>-19109397.929018073</v>
      </c>
      <c r="S958" s="25">
        <f t="shared" ca="1" si="787"/>
        <v>-28178337.35500145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-9115157.2851120029</v>
      </c>
      <c r="R959" s="25">
        <f t="array" aca="1" ref="R959" ca="1">INDEX('Lorri 401b'!L:L,MATCH('Retirement Calculator'!A959,'Lorri 401b'!N:N,0),0)</f>
        <v>-19210765.95433487</v>
      </c>
      <c r="S959" s="25">
        <f t="shared" ca="1" si="787"/>
        <v>-28325923.239446871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-9161567.718653664</v>
      </c>
      <c r="R960" s="25">
        <f t="array" aca="1" ref="R960" ca="1">INDEX('Lorri 401b'!L:L,MATCH('Retirement Calculator'!A960,'Lorri 401b'!N:N,0),0)</f>
        <v>-19312556.34642382</v>
      </c>
      <c r="S960" s="25">
        <f t="shared" ca="1" si="787"/>
        <v>-28474124.065077484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-9208171.5290017482</v>
      </c>
      <c r="R961" s="25">
        <f t="array" aca="1" ref="R961" ca="1">INDEX('Lorri 401b'!L:L,MATCH('Retirement Calculator'!A961,'Lorri 401b'!N:N,0),0)</f>
        <v>-19414770.865146473</v>
      </c>
      <c r="S961" s="25">
        <f t="shared" ca="1" si="787"/>
        <v>-28622942.394148223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-9254969.5218929499</v>
      </c>
      <c r="R962" s="25">
        <f t="array" aca="1" ref="R962" ca="1">INDEX('Lorri 401b'!L:L,MATCH('Retirement Calculator'!A962,'Lorri 401b'!N:N,0),0)</f>
        <v>-19517411.277697138</v>
      </c>
      <c r="S962" s="25">
        <f t="shared" ca="1" si="787"/>
        <v>-28772380.799590088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-9301962.5064211991</v>
      </c>
      <c r="R963" s="25">
        <f t="array" aca="1" ref="R963" ca="1">INDEX('Lorri 401b'!L:L,MATCH('Retirement Calculator'!A963,'Lorri 401b'!N:N,0),0)</f>
        <v>-19620479.358633433</v>
      </c>
      <c r="S963" s="25">
        <f t="shared" ca="1" si="787"/>
        <v>-28922441.86505463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-9349151.2950516492</v>
      </c>
      <c r="R964" s="25">
        <f t="array" aca="1" ref="R964" ca="1">INDEX('Lorri 401b'!L:L,MATCH('Retirement Calculator'!A964,'Lorri 401b'!N:N,0),0)</f>
        <v>-19723976.889906961</v>
      </c>
      <c r="S964" s="25">
        <f t="shared" ca="1" si="787"/>
        <v>-29073128.184958611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-9396536.7036347259</v>
      </c>
      <c r="R965" s="25">
        <f t="array" aca="1" ref="R965" ca="1">INDEX('Lorri 401b'!L:L,MATCH('Retirement Calculator'!A965,'Lorri 401b'!N:N,0),0)</f>
        <v>-19827905.660894129</v>
      </c>
      <c r="S965" s="25">
        <f t="shared" ca="1" si="787"/>
        <v>-29224442.364528857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-9444119.5514202323</v>
      </c>
      <c r="R966" s="25">
        <f t="array" aca="1" ref="R966" ca="1">INDEX('Lorri 401b'!L:L,MATCH('Retirement Calculator'!A966,'Lorri 401b'!N:N,0),0)</f>
        <v>-19932267.468427077</v>
      </c>
      <c r="S966" s="25">
        <f t="shared" ca="1" si="787"/>
        <v>-29376387.019847311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-9491900.661071511</v>
      </c>
      <c r="R967" s="25">
        <f t="array" aca="1" ref="R967" ca="1">INDEX('Lorri 401b'!L:L,MATCH('Retirement Calculator'!A967,'Lorri 401b'!N:N,0),0)</f>
        <v>-20037064.116824746</v>
      </c>
      <c r="S967" s="25">
        <f t="shared" ca="1" si="787"/>
        <v>-29528964.777896255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-9539880.8586796708</v>
      </c>
      <c r="R968" s="25">
        <f t="array" aca="1" ref="R968" ca="1">INDEX('Lorri 401b'!L:L,MATCH('Retirement Calculator'!A968,'Lorri 401b'!N:N,0),0)</f>
        <v>-20142297.417924073</v>
      </c>
      <c r="S968" s="25">
        <f t="shared" ca="1" si="787"/>
        <v>-29682178.276603743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-9588060.9737778641</v>
      </c>
      <c r="R969" s="25">
        <f t="array" aca="1" ref="R969" ca="1">INDEX('Lorri 401b'!L:L,MATCH('Retirement Calculator'!A969,'Lorri 401b'!N:N,0),0)</f>
        <v>-20247969.191111311</v>
      </c>
      <c r="S969" s="25">
        <f t="shared" ca="1" si="787"/>
        <v>-29836030.164889175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-9636441.8393556327</v>
      </c>
      <c r="R970" s="25">
        <f t="array" aca="1" ref="R970" ca="1">INDEX('Lorri 401b'!L:L,MATCH('Retirement Calculator'!A970,'Lorri 401b'!N:N,0),0)</f>
        <v>-20354081.263353497</v>
      </c>
      <c r="S970" s="25">
        <f t="shared" ca="1" si="787"/>
        <v>-29990523.102709129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-9685024.2918733098</v>
      </c>
      <c r="R971" s="25">
        <f t="array" aca="1" ref="R971" ca="1">INDEX('Lorri 401b'!L:L,MATCH('Retirement Calculator'!A971,'Lorri 401b'!N:N,0),0)</f>
        <v>-20460635.469230026</v>
      </c>
      <c r="S971" s="25">
        <f t="shared" ca="1" si="787"/>
        <v>-30145659.761103336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-9733809.1712764762</v>
      </c>
      <c r="R972" s="25">
        <f t="array" aca="1" ref="R972" ca="1">INDEX('Lorri 401b'!L:L,MATCH('Retirement Calculator'!A972,'Lorri 401b'!N:N,0),0)</f>
        <v>-20567633.650964372</v>
      </c>
      <c r="S972" s="25">
        <f t="shared" ca="1" si="787"/>
        <v>-30301442.822240848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-9782797.321010489</v>
      </c>
      <c r="R973" s="25">
        <f t="array" aca="1" ref="R973" ca="1">INDEX('Lorri 401b'!L:L,MATCH('Retirement Calculator'!A973,'Lorri 401b'!N:N,0),0)</f>
        <v>-20675077.658455946</v>
      </c>
      <c r="S973" s="25">
        <f t="shared" ca="1" si="787"/>
        <v>-30457874.979466435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-9831989.5880350601</v>
      </c>
      <c r="R974" s="25">
        <f t="array" aca="1" ref="R974" ca="1">INDEX('Lorri 401b'!L:L,MATCH('Retirement Calculator'!A974,'Lorri 401b'!N:N,0),0)</f>
        <v>-20782969.349312067</v>
      </c>
      <c r="S974" s="25">
        <f t="shared" ca="1" si="787"/>
        <v>-30614958.937347129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-9881386.8228389006</v>
      </c>
      <c r="R975" s="25">
        <f t="array" aca="1" ref="R975" ca="1">INDEX('Lorri 401b'!L:L,MATCH('Retirement Calculator'!A975,'Lorri 401b'!N:N,0),0)</f>
        <v>-20891310.588880088</v>
      </c>
      <c r="S975" s="25">
        <f t="shared" ca="1" si="787"/>
        <v>-30772697.411718987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-9930989.8794544246</v>
      </c>
      <c r="R976" s="25">
        <f t="array" aca="1" ref="R976" ca="1">INDEX('Lorri 401b'!L:L,MATCH('Retirement Calculator'!A976,'Lorri 401b'!N:N,0),0)</f>
        <v>-21000103.250279643</v>
      </c>
      <c r="S976" s="25">
        <f t="shared" ca="1" si="787"/>
        <v>-30931093.129734069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-9980799.6154725123</v>
      </c>
      <c r="R977" s="25">
        <f t="array" aca="1" ref="R977" ca="1">INDEX('Lorri 401b'!L:L,MATCH('Retirement Calculator'!A977,'Lorri 401b'!N:N,0),0)</f>
        <v>-21109349.21443503</v>
      </c>
      <c r="S977" s="25">
        <f t="shared" ca="1" si="787"/>
        <v>-31090148.829907544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-10030816.892057342</v>
      </c>
      <c r="R978" s="25">
        <f t="array" aca="1" ref="R978" ca="1">INDEX('Lorri 401b'!L:L,MATCH('Retirement Calculator'!A978,'Lorri 401b'!N:N,0),0)</f>
        <v>-21219050.370107729</v>
      </c>
      <c r="S978" s="25">
        <f t="shared" ca="1" si="787"/>
        <v>-31249867.26216507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-10081042.573961277</v>
      </c>
      <c r="R979" s="25">
        <f t="array" aca="1" ref="R979" ca="1">INDEX('Lorri 401b'!L:L,MATCH('Retirement Calculator'!A979,'Lorri 401b'!N:N,0),0)</f>
        <v>-21329208.613929067</v>
      </c>
      <c r="S979" s="25">
        <f t="shared" ca="1" si="787"/>
        <v>-31410251.187890343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-10131477.52953981</v>
      </c>
      <c r="R980" s="25">
        <f t="array" aca="1" ref="R980" ca="1">INDEX('Lorri 401b'!L:L,MATCH('Retirement Calculator'!A980,'Lorri 401b'!N:N,0),0)</f>
        <v>-21439825.850432992</v>
      </c>
      <c r="S980" s="25">
        <f t="shared" ca="1" si="787"/>
        <v>-31571303.379972801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-10182122.630766587</v>
      </c>
      <c r="R981" s="25">
        <f t="array" aca="1" ref="R981" ca="1">INDEX('Lorri 401b'!L:L,MATCH('Retirement Calculator'!A981,'Lorri 401b'!N:N,0),0)</f>
        <v>-21550903.992089018</v>
      </c>
      <c r="S981" s="25">
        <f t="shared" ca="1" si="787"/>
        <v>-31733026.622855604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-10232978.753248475</v>
      </c>
      <c r="R982" s="25">
        <f t="array" aca="1" ref="R982" ca="1">INDEX('Lorri 401b'!L:L,MATCH('Retirement Calculator'!A982,'Lorri 401b'!N:N,0),0)</f>
        <v>-21662444.959335279</v>
      </c>
      <c r="S982" s="25">
        <f t="shared" ca="1" si="787"/>
        <v>-31895423.712583754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-10284046.776240705</v>
      </c>
      <c r="R983" s="25">
        <f t="array" aca="1" ref="R983" ca="1">INDEX('Lorri 401b'!L:L,MATCH('Retirement Calculator'!A983,'Lorri 401b'!N:N,0),0)</f>
        <v>-21774450.68061173</v>
      </c>
      <c r="S983" s="25">
        <f t="shared" ca="1" si="787"/>
        <v>-32058497.456852436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-10335327.582662068</v>
      </c>
      <c r="R984" s="25">
        <f t="array" aca="1" ref="R984" ca="1">INDEX('Lorri 401b'!L:L,MATCH('Retirement Calculator'!A984,'Lorri 401b'!N:N,0),0)</f>
        <v>-21886923.092393499</v>
      </c>
      <c r="S984" s="25">
        <f t="shared" ca="1" si="787"/>
        <v>-32222250.675055567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-10386822.059110189</v>
      </c>
      <c r="R985" s="25">
        <f t="array" aca="1" ref="R985" ca="1">INDEX('Lorri 401b'!L:L,MATCH('Retirement Calculator'!A985,'Lorri 401b'!N:N,0),0)</f>
        <v>-21999864.139224362</v>
      </c>
      <c r="S985" s="25">
        <f t="shared" ca="1" si="787"/>
        <v>-32386686.198334552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-10438531.095876843</v>
      </c>
      <c r="R986" s="25">
        <f t="array" aca="1" ref="R986" ca="1">INDEX('Lorri 401b'!L:L,MATCH('Retirement Calculator'!A986,'Lorri 401b'!N:N,0),0)</f>
        <v>-22113275.77375035</v>
      </c>
      <c r="S986" s="25">
        <f t="shared" ca="1" si="787"/>
        <v>-32551806.869627193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-10490455.586963357</v>
      </c>
      <c r="R987" s="25">
        <f t="array" aca="1" ref="R987" ca="1">INDEX('Lorri 401b'!L:L,MATCH('Retirement Calculator'!A987,'Lorri 401b'!N:N,0),0)</f>
        <v>-22227159.95675353</v>
      </c>
      <c r="S987" s="25">
        <f t="shared" ca="1" si="787"/>
        <v>-32717615.543716885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-10542596.430096066</v>
      </c>
      <c r="R988" s="25">
        <f t="array" aca="1" ref="R988" ca="1">INDEX('Lorri 401b'!L:L,MATCH('Retirement Calculator'!A988,'Lorri 401b'!N:N,0),0)</f>
        <v>-22341518.65718589</v>
      </c>
      <c r="S988" s="25">
        <f t="shared" ca="1" si="787"/>
        <v>-32884115.087281957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-10594954.526741827</v>
      </c>
      <c r="R989" s="25">
        <f t="array" aca="1" ref="R989" ca="1">INDEX('Lorri 401b'!L:L,MATCH('Retirement Calculator'!A989,'Lorri 401b'!N:N,0),0)</f>
        <v>-22456353.852203384</v>
      </c>
      <c r="S989" s="25">
        <f t="shared" ca="1" si="787"/>
        <v>-33051308.378945209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-10647530.782123612</v>
      </c>
      <c r="R990" s="25">
        <f t="array" aca="1" ref="R990" ca="1">INDEX('Lorri 401b'!L:L,MATCH('Retirement Calculator'!A990,'Lorri 401b'!N:N,0),0)</f>
        <v>-22571667.527200121</v>
      </c>
      <c r="S990" s="25">
        <f t="shared" ca="1" si="787"/>
        <v>-33219198.309323736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-10700326.105236156</v>
      </c>
      <c r="R991" s="25">
        <f t="array" aca="1" ref="R991" ca="1">INDEX('Lorri 401b'!L:L,MATCH('Retirement Calculator'!A991,'Lorri 401b'!N:N,0),0)</f>
        <v>-22687461.675842676</v>
      </c>
      <c r="S991" s="25">
        <f t="shared" ca="1" si="787"/>
        <v>-33387787.78107883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-10753341.408861669</v>
      </c>
      <c r="R992" s="25">
        <f t="array" aca="1" ref="R992" ca="1">INDEX('Lorri 401b'!L:L,MATCH('Retirement Calculator'!A992,'Lorri 401b'!N:N,0),0)</f>
        <v>-22803738.300104577</v>
      </c>
      <c r="S992" s="25">
        <f t="shared" ca="1" si="787"/>
        <v>-33557079.708966248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-10806577.60958562</v>
      </c>
      <c r="R993" s="25">
        <f t="array" aca="1" ref="R993" ca="1">INDEX('Lorri 401b'!L:L,MATCH('Retirement Calculator'!A993,'Lorri 401b'!N:N,0),0)</f>
        <v>-22920499.410300899</v>
      </c>
      <c r="S993" s="25">
        <f t="shared" ca="1" si="787"/>
        <v>-33727077.019886523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-10860035.627812589</v>
      </c>
      <c r="R994" s="25">
        <f t="array" aca="1" ref="R994" ca="1">INDEX('Lorri 401b'!L:L,MATCH('Retirement Calculator'!A994,'Lorri 401b'!N:N,0),0)</f>
        <v>-23037747.025123041</v>
      </c>
      <c r="S994" s="25">
        <f t="shared" ca="1" si="787"/>
        <v>-33897782.652935632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-10913716.38778217</v>
      </c>
      <c r="R995" s="25">
        <f t="array" aca="1" ref="R995" ca="1">INDEX('Lorri 401b'!L:L,MATCH('Retirement Calculator'!A995,'Lorri 401b'!N:N,0),0)</f>
        <v>-23155483.171673607</v>
      </c>
      <c r="S995" s="25">
        <f t="shared" ca="1" si="787"/>
        <v>-34069199.559455775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-10967620.817584956</v>
      </c>
      <c r="R996" s="25">
        <f t="array" aca="1" ref="R996" ca="1">INDEX('Lorri 401b'!L:L,MATCH('Retirement Calculator'!A996,'Lorri 401b'!N:N,0),0)</f>
        <v>-23273709.88550147</v>
      </c>
      <c r="S996" s="25">
        <f t="shared" ca="1" si="787"/>
        <v>-34241330.703086428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-11021749.849178588</v>
      </c>
      <c r="R997" s="25">
        <f t="array" aca="1" ref="R997" ca="1">INDEX('Lorri 401b'!L:L,MATCH('Retirement Calculator'!A997,'Lorri 401b'!N:N,0),0)</f>
        <v>-23392429.210636947</v>
      </c>
      <c r="S997" s="25">
        <f t="shared" ca="1" si="787"/>
        <v>-34414179.059815533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-11076104.41840386</v>
      </c>
      <c r="R998" s="25">
        <f t="array" aca="1" ref="R998" ca="1">INDEX('Lorri 401b'!L:L,MATCH('Retirement Calculator'!A998,'Lorri 401b'!N:N,0),0)</f>
        <v>-23511643.199627157</v>
      </c>
      <c r="S998" s="25">
        <f t="shared" ca="1" si="787"/>
        <v>-34587747.618031017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-11130685.465000905</v>
      </c>
      <c r="R999" s="25">
        <f t="array" aca="1" ref="R999" ca="1">INDEX('Lorri 401b'!L:L,MATCH('Retirement Calculator'!A999,'Lorri 401b'!N:N,0),0)</f>
        <v>-23631353.913571492</v>
      </c>
      <c r="S999" s="25">
        <f t="shared" ca="1" si="787"/>
        <v>-34762039.378572397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-11185493.932625437</v>
      </c>
      <c r="R1000" s="25">
        <f t="array" aca="1" ref="R1000" ca="1">INDEX('Lorri 401b'!L:L,MATCH('Retirement Calculator'!A1000,'Lorri 401b'!N:N,0),0)</f>
        <v>-23751563.422157262</v>
      </c>
      <c r="S1000" s="25">
        <f t="shared" ca="1" si="787"/>
        <v>-34937057.354782701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-11240530.768865071</v>
      </c>
      <c r="R1001" s="25">
        <f t="array" aca="1" ref="R1001" ca="1">INDEX('Lorri 401b'!L:L,MATCH('Retirement Calculator'!A1001,'Lorri 401b'!N:N,0),0)</f>
        <v>-23872273.80369547</v>
      </c>
      <c r="S1001" s="25">
        <f t="shared" ca="1" si="787"/>
        <v>-35112804.572560541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-11295796.925255703</v>
      </c>
      <c r="R1002" s="25">
        <f t="array" aca="1" ref="R1002" ca="1">INDEX('Lorri 401b'!L:L,MATCH('Retirement Calculator'!A1002,'Lorri 401b'!N:N,0),0)</f>
        <v>-23993487.145156756</v>
      </c>
      <c r="S1002" s="25">
        <f t="shared" ca="1" si="787"/>
        <v>-35289284.070412457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-11351293.357297963</v>
      </c>
      <c r="R1003" s="25">
        <f t="array" aca="1" ref="R1003" ca="1">INDEX('Lorri 401b'!L:L,MATCH('Retirement Calculator'!A1003,'Lorri 401b'!N:N,0),0)</f>
        <v>-24115205.542207465</v>
      </c>
      <c r="S1003" s="25">
        <f t="shared" ca="1" si="787"/>
        <v>-35466498.899505429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-11407021.024473732</v>
      </c>
      <c r="R1004" s="25">
        <f t="array" aca="1" ref="R1004" ca="1">INDEX('Lorri 401b'!L:L,MATCH('Retirement Calculator'!A1004,'Lorri 401b'!N:N,0),0)</f>
        <v>-24237431.099245884</v>
      </c>
      <c r="S1004" s="25">
        <f t="shared" ca="1" si="787"/>
        <v>-35644452.123719618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-11462980.890262734</v>
      </c>
      <c r="R1005" s="25">
        <f t="array" aca="1" ref="R1005" ca="1">INDEX('Lorri 401b'!L:L,MATCH('Retirement Calculator'!A1005,'Lorri 401b'!N:N,0),0)</f>
        <v>-24360165.929438628</v>
      </c>
      <c r="S1005" s="25">
        <f t="shared" ca="1" si="787"/>
        <v>-35823146.819701359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-11519173.922159189</v>
      </c>
      <c r="R1006" s="25">
        <f t="array" aca="1" ref="R1006" ca="1">INDEX('Lorri 401b'!L:L,MATCH('Retirement Calculator'!A1006,'Lorri 401b'!N:N,0),0)</f>
        <v>-24483412.154757176</v>
      </c>
      <c r="S1006" s="25">
        <f t="shared" ca="1" si="787"/>
        <v>-36002586.076916367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-11575601.091688547</v>
      </c>
      <c r="R1007" s="25">
        <f t="array" aca="1" ref="R1007" ca="1">INDEX('Lorri 401b'!L:L,MATCH('Retirement Calculator'!A1007,'Lorri 401b'!N:N,0),0)</f>
        <v>-24607171.90601455</v>
      </c>
      <c r="S1007" s="25">
        <f t="shared" ca="1" si="787"/>
        <v>-36182772.997703098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-11632263.374424277</v>
      </c>
      <c r="R1008" s="25">
        <f t="array" aca="1" ref="R1008" ca="1">INDEX('Lorri 401b'!L:L,MATCH('Retirement Calculator'!A1008,'Lorri 401b'!N:N,0),0)</f>
        <v>-24731447.322902165</v>
      </c>
      <c r="S1008" s="25">
        <f t="shared" ca="1" si="787"/>
        <v>-36363710.697326444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-11689161.750004739</v>
      </c>
      <c r="R1009" s="25">
        <f t="array" aca="1" ref="R1009" ca="1">INDEX('Lorri 401b'!L:L,MATCH('Retirement Calculator'!A1009,'Lorri 401b'!N:N,0),0)</f>
        <v>-24856240.554026812</v>
      </c>
      <c r="S1009" s="25">
        <f t="shared" ca="1" si="787"/>
        <v>-36545402.304031551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-11746297.202150119</v>
      </c>
      <c r="R1010" s="25">
        <f t="array" aca="1" ref="R1010" ca="1">INDEX('Lorri 401b'!L:L,MATCH('Retirement Calculator'!A1010,'Lorri 401b'!N:N,0),0)</f>
        <v>-24981553.756947812</v>
      </c>
      <c r="S1010" s="25">
        <f t="shared" ca="1" si="787"/>
        <v>-36727850.959097929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-11803670.718679439</v>
      </c>
      <c r="R1011" s="25">
        <f t="array" aca="1" ref="R1011" ca="1">INDEX('Lorri 401b'!L:L,MATCH('Retirement Calculator'!A1011,'Lorri 401b'!N:N,0),0)</f>
        <v>-25107389.098214317</v>
      </c>
      <c r="S1011" s="25">
        <f t="shared" ca="1" si="787"/>
        <v>-36911059.816893756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-11861283.291527631</v>
      </c>
      <c r="R1012" s="25">
        <f t="array" aca="1" ref="R1012" ca="1">INDEX('Lorri 401b'!L:L,MATCH('Retirement Calculator'!A1012,'Lorri 401b'!N:N,0),0)</f>
        <v>-25233748.753402766</v>
      </c>
      <c r="S1012" s="25">
        <f t="shared" ca="1" si="787"/>
        <v>-37095032.044930398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-11919135.916762691</v>
      </c>
      <c r="R1013" s="25">
        <f t="array" aca="1" ref="R1013" ca="1">INDEX('Lorri 401b'!L:L,MATCH('Retirement Calculator'!A1013,'Lorri 401b'!N:N,0),0)</f>
        <v>-25360634.9071545</v>
      </c>
      <c r="S1013" s="25">
        <f t="shared" ca="1" si="787"/>
        <v>-37279770.823917195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-11977229.594602898</v>
      </c>
      <c r="R1014" s="25">
        <f t="array" aca="1" ref="R1014" ca="1">INDEX('Lorri 401b'!L:L,MATCH('Retirement Calculator'!A1014,'Lorri 401b'!N:N,0),0)</f>
        <v>-25488049.753213532</v>
      </c>
      <c r="S1014" s="25">
        <f t="shared" ca="1" si="787"/>
        <v>-37465279.34781643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-12035565.329434104</v>
      </c>
      <c r="R1015" s="25">
        <f t="array" aca="1" ref="R1015" ca="1">INDEX('Lorri 401b'!L:L,MATCH('Retirement Calculator'!A1015,'Lorri 401b'!N:N,0),0)</f>
        <v>-25615995.494464476</v>
      </c>
      <c r="S1015" s="25">
        <f t="shared" ca="1" si="787"/>
        <v>-37651560.823898584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-12094144.129827108</v>
      </c>
      <c r="R1016" s="25">
        <f t="array" aca="1" ref="R1016" ca="1">INDEX('Lorri 401b'!L:L,MATCH('Retirement Calculator'!A1016,'Lorri 401b'!N:N,0),0)</f>
        <v>-25744474.342970632</v>
      </c>
      <c r="S1016" s="25">
        <f t="shared" ca="1" si="787"/>
        <v>-37838618.472797737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-12152967.008555083</v>
      </c>
      <c r="R1017" s="25">
        <f t="array" aca="1" ref="R1017" ca="1">INDEX('Lorri 401b'!L:L,MATCH('Retirement Calculator'!A1017,'Lorri 401b'!N:N,0),0)</f>
        <v>-25873488.52001223</v>
      </c>
      <c r="S1017" s="25">
        <f t="shared" ca="1" si="787"/>
        <v>-38026455.528567314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-12212034.98261109</v>
      </c>
      <c r="R1018" s="25">
        <f t="array" aca="1" ref="R1018" ca="1">INDEX('Lorri 401b'!L:L,MATCH('Retirement Calculator'!A1018,'Lorri 401b'!N:N,0),0)</f>
        <v>-26003040.256124835</v>
      </c>
      <c r="S1018" s="25">
        <f t="shared" ca="1" si="787"/>
        <v>-38215075.238735929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-12271349.073225664</v>
      </c>
      <c r="R1019" s="25">
        <f t="array" aca="1" ref="R1019" ca="1">INDEX('Lorri 401b'!L:L,MATCH('Retirement Calculator'!A1019,'Lorri 401b'!N:N,0),0)</f>
        <v>-26133131.791137911</v>
      </c>
      <c r="S1019" s="25">
        <f t="shared" ca="1" si="787"/>
        <v>-38404480.864363573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-12330910.305884466</v>
      </c>
      <c r="R1020" s="25">
        <f t="array" aca="1" ref="R1020" ca="1">INDEX('Lorri 401b'!L:L,MATCH('Retirement Calculator'!A1020,'Lorri 401b'!N:N,0),0)</f>
        <v>-26263765.374213539</v>
      </c>
      <c r="S1020" s="25">
        <f t="shared" ca="1" si="787"/>
        <v>-38594675.680098005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-12390719.710346011</v>
      </c>
      <c r="R1021" s="25">
        <f t="array" aca="1" ref="R1021" ca="1">INDEX('Lorri 401b'!L:L,MATCH('Retirement Calculator'!A1021,'Lorri 401b'!N:N,0),0)</f>
        <v>-26394943.263885316</v>
      </c>
      <c r="S1021" s="25">
        <f t="shared" ca="1" si="787"/>
        <v>-38785662.974231325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-12450778.320659481</v>
      </c>
      <c r="R1022" s="25">
        <f t="array" aca="1" ref="R1022" ca="1">INDEX('Lorri 401b'!L:L,MATCH('Retirement Calculator'!A1022,'Lorri 401b'!N:N,0),0)</f>
        <v>-26526667.728097394</v>
      </c>
      <c r="S1022" s="25">
        <f t="shared" ca="1" si="787"/>
        <v>-38977446.048756875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-12511087.17518259</v>
      </c>
      <c r="R1023" s="25">
        <f t="array" aca="1" ref="R1023" ca="1">INDEX('Lorri 401b'!L:L,MATCH('Retirement Calculator'!A1023,'Lorri 401b'!N:N,0),0)</f>
        <v>-26658941.04424369</v>
      </c>
      <c r="S1023" s="25">
        <f t="shared" ca="1" si="787"/>
        <v>-39170028.219426282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-12571647.316599546</v>
      </c>
      <c r="R1024" s="25">
        <f t="array" aca="1" ref="R1024" ca="1">INDEX('Lorri 401b'!L:L,MATCH('Retirement Calculator'!A1024,'Lorri 401b'!N:N,0),0)</f>
        <v>-26791765.499207258</v>
      </c>
      <c r="S1024" s="25">
        <f t="shared" ca="1" si="787"/>
        <v>-39363412.815806806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-12632459.791939072</v>
      </c>
      <c r="R1025" s="25">
        <f t="array" aca="1" ref="R1025" ca="1">INDEX('Lorri 401b'!L:L,MATCH('Retirement Calculator'!A1025,'Lorri 401b'!N:N,0),0)</f>
        <v>-26925143.389399845</v>
      </c>
      <c r="S1025" s="25">
        <f t="shared" ca="1" si="787"/>
        <v>-39557603.181338921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-12693525.652592514</v>
      </c>
      <c r="R1026" s="25">
        <f t="array" aca="1" ref="R1026" ca="1">INDEX('Lorri 401b'!L:L,MATCH('Retirement Calculator'!A1026,'Lorri 401b'!N:N,0),0)</f>
        <v>-27059077.020801567</v>
      </c>
      <c r="S1026" s="25">
        <f t="shared" ca="1" si="787"/>
        <v>-39752602.673394084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-12754845.954332011</v>
      </c>
      <c r="R1027" s="25">
        <f t="array" aca="1" ref="R1027" ca="1">INDEX('Lorri 401b'!L:L,MATCH('Retirement Calculator'!A1027,'Lorri 401b'!N:N,0),0)</f>
        <v>-27193568.709000796</v>
      </c>
      <c r="S1027" s="25">
        <f t="shared" ca="1" si="787"/>
        <v>-39948414.663332805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-12816421.757328756</v>
      </c>
      <c r="R1028" s="25">
        <f t="array" aca="1" ref="R1028" ca="1">INDEX('Lorri 401b'!L:L,MATCH('Retirement Calculator'!A1028,'Lorri 401b'!N:N,0),0)</f>
        <v>-27328620.779234186</v>
      </c>
      <c r="S1028" s="25">
        <f t="shared" ca="1" si="787"/>
        <v>-40145042.536562942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-12878254.126171321</v>
      </c>
      <c r="R1029" s="25">
        <f t="array" aca="1" ref="R1029" ca="1">INDEX('Lorri 401b'!L:L,MATCH('Retirement Calculator'!A1029,'Lorri 401b'!N:N,0),0)</f>
        <v>-27464235.566426884</v>
      </c>
      <c r="S1029" s="25">
        <f t="shared" ca="1" si="787"/>
        <v>-40342489.692598209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-12940344.129884062</v>
      </c>
      <c r="R1030" s="25">
        <f t="array" aca="1" ref="R1030" ca="1">INDEX('Lorri 401b'!L:L,MATCH('Retirement Calculator'!A1030,'Lorri 401b'!N:N,0),0)</f>
        <v>-27600415.415232886</v>
      </c>
      <c r="S1030" s="25">
        <f t="shared" ca="1" si="787"/>
        <v>-40540759.545116946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-13002692.841945607</v>
      </c>
      <c r="R1031" s="25">
        <f t="array" aca="1" ref="R1031" ca="1">INDEX('Lorri 401b'!L:L,MATCH('Retirement Calculator'!A1031,'Lorri 401b'!N:N,0),0)</f>
        <v>-27737162.680075578</v>
      </c>
      <c r="S1031" s="25">
        <f t="shared" ref="S1031:S1171" ca="1" si="1047">SUM(Q1031:R1031)</f>
        <v>-40739855.522021189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-13065301.340307409</v>
      </c>
      <c r="R1032" s="25">
        <f t="array" aca="1" ref="R1032" ca="1">INDEX('Lorri 401b'!L:L,MATCH('Retirement Calculator'!A1032,'Lorri 401b'!N:N,0),0)</f>
        <v>-27874479.725188449</v>
      </c>
      <c r="S1032" s="25">
        <f t="shared" ca="1" si="1047"/>
        <v>-40939781.065495856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-13128170.707412384</v>
      </c>
      <c r="R1033" s="25">
        <f t="array" aca="1" ref="R1033" ca="1">INDEX('Lorri 401b'!L:L,MATCH('Retirement Calculator'!A1033,'Lorri 401b'!N:N,0),0)</f>
        <v>-28012368.924655955</v>
      </c>
      <c r="S1033" s="25">
        <f t="shared" ca="1" si="1047"/>
        <v>-41140539.632068336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-13191302.03021363</v>
      </c>
      <c r="R1034" s="25">
        <f t="array" aca="1" ref="R1034" ca="1">INDEX('Lorri 401b'!L:L,MATCH('Retirement Calculator'!A1034,'Lorri 401b'!N:N,0),0)</f>
        <v>-28150832.662454575</v>
      </c>
      <c r="S1034" s="25">
        <f t="shared" ca="1" si="1047"/>
        <v>-41342134.692668207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-13254696.400193214</v>
      </c>
      <c r="R1035" s="25">
        <f t="array" aca="1" ref="R1035" ca="1">INDEX('Lorri 401b'!L:L,MATCH('Retirement Calculator'!A1035,'Lorri 401b'!N:N,0),0)</f>
        <v>-28289873.332494024</v>
      </c>
      <c r="S1035" s="25">
        <f t="shared" ca="1" si="1047"/>
        <v>-41544569.732687235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-13318354.913381048</v>
      </c>
      <c r="R1036" s="25">
        <f t="array" aca="1" ref="R1036" ca="1">INDEX('Lorri 401b'!L:L,MATCH('Retirement Calculator'!A1036,'Lorri 401b'!N:N,0),0)</f>
        <v>-28429493.338658638</v>
      </c>
      <c r="S1036" s="25">
        <f t="shared" ca="1" si="1047"/>
        <v>-41747848.252039686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-13382278.670373829</v>
      </c>
      <c r="R1037" s="25">
        <f t="array" aca="1" ref="R1037" ca="1">INDEX('Lorri 401b'!L:L,MATCH('Retirement Calculator'!A1037,'Lorri 401b'!N:N,0),0)</f>
        <v>-28569695.094848938</v>
      </c>
      <c r="S1037" s="25">
        <f t="shared" ca="1" si="1047"/>
        <v>-41951973.765222766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-13446468.776354082</v>
      </c>
      <c r="R1038" s="25">
        <f t="array" aca="1" ref="R1038" ca="1">INDEX('Lorri 401b'!L:L,MATCH('Retirement Calculator'!A1038,'Lorri 401b'!N:N,0),0)</f>
        <v>-28710481.025023364</v>
      </c>
      <c r="S1038" s="25">
        <f t="shared" ca="1" si="1047"/>
        <v>-42156949.801377445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-13510926.341109252</v>
      </c>
      <c r="R1039" s="25">
        <f t="array" aca="1" ref="R1039" ca="1">INDEX('Lorri 401b'!L:L,MATCH('Retirement Calculator'!A1039,'Lorri 401b'!N:N,0),0)</f>
        <v>-28851853.563240182</v>
      </c>
      <c r="S1039" s="25">
        <f t="shared" ca="1" si="1047"/>
        <v>-42362779.904349431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-13575652.479050901</v>
      </c>
      <c r="R1040" s="25">
        <f t="array" aca="1" ref="R1040" ca="1">INDEX('Lorri 401b'!L:L,MATCH('Retirement Calculator'!A1040,'Lorri 401b'!N:N,0),0)</f>
        <v>-28993815.153699569</v>
      </c>
      <c r="S1040" s="25">
        <f t="shared" ca="1" si="1047"/>
        <v>-42569467.632750466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-13640648.309233975</v>
      </c>
      <c r="R1041" s="25">
        <f t="array" aca="1" ref="R1041" ca="1">INDEX('Lorri 401b'!L:L,MATCH('Retirement Calculator'!A1041,'Lorri 401b'!N:N,0),0)</f>
        <v>-29136368.250785872</v>
      </c>
      <c r="S1041" s="25">
        <f t="shared" ca="1" si="1047"/>
        <v>-42777016.560019851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-13705914.955376144</v>
      </c>
      <c r="R1042" s="25">
        <f t="array" aca="1" ref="R1042" ca="1">INDEX('Lorri 401b'!L:L,MATCH('Retirement Calculator'!A1042,'Lorri 401b'!N:N,0),0)</f>
        <v>-29279515.319110036</v>
      </c>
      <c r="S1042" s="25">
        <f t="shared" ca="1" si="1047"/>
        <v>-42985430.274486184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-13771453.545877241</v>
      </c>
      <c r="R1043" s="25">
        <f t="array" aca="1" ref="R1043" ca="1">INDEX('Lorri 401b'!L:L,MATCH('Retirement Calculator'!A1043,'Lorri 401b'!N:N,0),0)</f>
        <v>-29423258.833552215</v>
      </c>
      <c r="S1043" s="25">
        <f t="shared" ca="1" si="1047"/>
        <v>-43194712.37942946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-13837265.213838758</v>
      </c>
      <c r="R1044" s="25">
        <f t="array" aca="1" ref="R1044" ca="1">INDEX('Lorri 401b'!L:L,MATCH('Retirement Calculator'!A1044,'Lorri 401b'!N:N,0),0)</f>
        <v>-29567601.279304571</v>
      </c>
      <c r="S1044" s="25">
        <f t="shared" ca="1" si="1047"/>
        <v>-43404866.493143328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-13903351.097083448</v>
      </c>
      <c r="R1045" s="25">
        <f t="array" aca="1" ref="R1045" ca="1">INDEX('Lorri 401b'!L:L,MATCH('Retirement Calculator'!A1045,'Lorri 401b'!N:N,0),0)</f>
        <v>-29712545.151914228</v>
      </c>
      <c r="S1045" s="25">
        <f t="shared" ca="1" si="1047"/>
        <v>-43615896.248997673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-13969712.338174989</v>
      </c>
      <c r="R1046" s="25">
        <f t="array" aca="1" ref="R1046" ca="1">INDEX('Lorri 401b'!L:L,MATCH('Retirement Calculator'!A1046,'Lorri 401b'!N:N,0),0)</f>
        <v>-29858092.957326423</v>
      </c>
      <c r="S1046" s="25">
        <f t="shared" ca="1" si="1047"/>
        <v>-43827805.295501411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-14036350.084437747</v>
      </c>
      <c r="R1047" s="25">
        <f t="array" aca="1" ref="R1047" ca="1">INDEX('Lorri 401b'!L:L,MATCH('Retirement Calculator'!A1047,'Lorri 401b'!N:N,0),0)</f>
        <v>-30004247.211927839</v>
      </c>
      <c r="S1047" s="25">
        <f t="shared" ca="1" si="1047"/>
        <v>-44040597.296365589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-14103265.487976598</v>
      </c>
      <c r="R1048" s="25">
        <f t="array" aca="1" ref="R1048" ca="1">INDEX('Lorri 401b'!L:L,MATCH('Retirement Calculator'!A1048,'Lorri 401b'!N:N,0),0)</f>
        <v>-30151010.442590091</v>
      </c>
      <c r="S1048" s="25">
        <f t="shared" ca="1" si="1047"/>
        <v>-44254275.930566691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-14170459.705696862</v>
      </c>
      <c r="R1049" s="25">
        <f t="array" aca="1" ref="R1049" ca="1">INDEX('Lorri 401b'!L:L,MATCH('Retirement Calculator'!A1049,'Lorri 401b'!N:N,0),0)</f>
        <v>-30298385.186713438</v>
      </c>
      <c r="S1049" s="25">
        <f t="shared" ca="1" si="1047"/>
        <v>-44468844.892410301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-14237933.899324294</v>
      </c>
      <c r="R1050" s="25">
        <f t="array" aca="1" ref="R1050" ca="1">INDEX('Lorri 401b'!L:L,MATCH('Retirement Calculator'!A1050,'Lorri 401b'!N:N,0),0)</f>
        <v>-30446373.992270634</v>
      </c>
      <c r="S1050" s="25">
        <f t="shared" ca="1" si="1047"/>
        <v>-44684307.891594931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-14305689.235425174</v>
      </c>
      <c r="R1051" s="25">
        <f t="array" aca="1" ref="R1051" ca="1">INDEX('Lorri 401b'!L:L,MATCH('Retirement Calculator'!A1051,'Lorri 401b'!N:N,0),0)</f>
        <v>-30594979.417850982</v>
      </c>
      <c r="S1051" s="25">
        <f t="shared" ca="1" si="1047"/>
        <v>-44900668.65327616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-14373726.885426473</v>
      </c>
      <c r="R1052" s="25">
        <f t="array" aca="1" ref="R1052" ca="1">INDEX('Lorri 401b'!L:L,MATCH('Retirement Calculator'!A1052,'Lorri 401b'!N:N,0),0)</f>
        <v>-30744204.032704584</v>
      </c>
      <c r="S1052" s="25">
        <f t="shared" ca="1" si="1047"/>
        <v>-45117930.918131053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-14442048.02563611</v>
      </c>
      <c r="R1053" s="25">
        <f t="array" aca="1" ref="R1053" ca="1">INDEX('Lorri 401b'!L:L,MATCH('Retirement Calculator'!A1053,'Lorri 401b'!N:N,0),0)</f>
        <v>-30894050.416786741</v>
      </c>
      <c r="S1053" s="25">
        <f t="shared" ca="1" si="1047"/>
        <v>-45336098.442422852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-14510653.83726329</v>
      </c>
      <c r="R1054" s="25">
        <f t="array" aca="1" ref="R1054" ca="1">INDEX('Lorri 401b'!L:L,MATCH('Retirement Calculator'!A1054,'Lorri 401b'!N:N,0),0)</f>
        <v>-31044521.160802573</v>
      </c>
      <c r="S1054" s="25">
        <f t="shared" ca="1" si="1047"/>
        <v>-45555174.998065859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-14579545.506438915</v>
      </c>
      <c r="R1055" s="25">
        <f t="array" aca="1" ref="R1055" ca="1">INDEX('Lorri 401b'!L:L,MATCH('Retirement Calculator'!A1055,'Lorri 401b'!N:N,0),0)</f>
        <v>-31195618.866251804</v>
      </c>
      <c r="S1055" s="25">
        <f t="shared" ca="1" si="1047"/>
        <v>-45775164.372690722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-14648724.224236105</v>
      </c>
      <c r="R1056" s="25">
        <f t="array" aca="1" ref="R1056" ca="1">INDEX('Lorri 401b'!L:L,MATCH('Retirement Calculator'!A1056,'Lorri 401b'!N:N,0),0)</f>
        <v>-31347346.145473741</v>
      </c>
      <c r="S1056" s="25">
        <f t="shared" ca="1" si="1047"/>
        <v>-45996070.369709849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-14718191.186690783</v>
      </c>
      <c r="R1057" s="25">
        <f t="array" aca="1" ref="R1057" ca="1">INDEX('Lorri 401b'!L:L,MATCH('Retirement Calculator'!A1057,'Lorri 401b'!N:N,0),0)</f>
        <v>-31499705.621692438</v>
      </c>
      <c r="S1057" s="25">
        <f t="shared" ca="1" si="1047"/>
        <v>-46217896.808383219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-14787947.594822356</v>
      </c>
      <c r="R1058" s="25">
        <f t="array" aca="1" ref="R1058" ca="1">INDEX('Lorri 401b'!L:L,MATCH('Retirement Calculator'!A1058,'Lorri 401b'!N:N,0),0)</f>
        <v>-31652699.929062046</v>
      </c>
      <c r="S1058" s="25">
        <f t="shared" ca="1" si="1047"/>
        <v>-46440647.523884401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-14857994.654654477</v>
      </c>
      <c r="R1059" s="25">
        <f t="array" aca="1" ref="R1059" ca="1">INDEX('Lorri 401b'!L:L,MATCH('Retirement Calculator'!A1059,'Lorri 401b'!N:N,0),0)</f>
        <v>-31806331.712712359</v>
      </c>
      <c r="S1059" s="25">
        <f t="shared" ca="1" si="1047"/>
        <v>-46664326.367366835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-14928333.577235898</v>
      </c>
      <c r="R1060" s="25">
        <f t="array" aca="1" ref="R1060" ca="1">INDEX('Lorri 401b'!L:L,MATCH('Retirement Calculator'!A1060,'Lorri 401b'!N:N,0),0)</f>
        <v>-31960603.628794547</v>
      </c>
      <c r="S1060" s="25">
        <f t="shared" ca="1" si="1047"/>
        <v>-46888937.206030443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-14998965.578661408</v>
      </c>
      <c r="R1061" s="25">
        <f t="array" aca="1" ref="R1061" ca="1">INDEX('Lorri 401b'!L:L,MATCH('Retirement Calculator'!A1061,'Lorri 401b'!N:N,0),0)</f>
        <v>-32115518.344527081</v>
      </c>
      <c r="S1061" s="25">
        <f t="shared" ca="1" si="1047"/>
        <v>-47114483.923188493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-15069891.880092859</v>
      </c>
      <c r="R1062" s="25">
        <f t="array" aca="1" ref="R1062" ca="1">INDEX('Lorri 401b'!L:L,MATCH('Retirement Calculator'!A1062,'Lorri 401b'!N:N,0),0)</f>
        <v>-32271078.538241833</v>
      </c>
      <c r="S1062" s="25">
        <f t="shared" ca="1" si="1047"/>
        <v>-47340970.418334693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-15141113.707780274</v>
      </c>
      <c r="R1063" s="25">
        <f t="array" aca="1" ref="R1063" ca="1">INDEX('Lorri 401b'!L:L,MATCH('Retirement Calculator'!A1063,'Lorri 401b'!N:N,0),0)</f>
        <v>-32427286.899430394</v>
      </c>
      <c r="S1063" s="25">
        <f t="shared" ca="1" si="1047"/>
        <v>-47568400.607210666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-15212632.293083053</v>
      </c>
      <c r="R1064" s="25">
        <f t="array" aca="1" ref="R1064" ca="1">INDEX('Lorri 401b'!L:L,MATCH('Retirement Calculator'!A1064,'Lorri 401b'!N:N,0),0)</f>
        <v>-32584146.128790576</v>
      </c>
      <c r="S1064" s="25">
        <f t="shared" ca="1" si="1047"/>
        <v>-47796778.421873629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-15284448.872491261</v>
      </c>
      <c r="R1065" s="25">
        <f t="array" aca="1" ref="R1065" ca="1">INDEX('Lorri 401b'!L:L,MATCH('Retirement Calculator'!A1065,'Lorri 401b'!N:N,0),0)</f>
        <v>-32741658.938273091</v>
      </c>
      <c r="S1065" s="25">
        <f t="shared" ca="1" si="1047"/>
        <v>-48026107.81076435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-15356564.687647002</v>
      </c>
      <c r="R1066" s="25">
        <f t="array" aca="1" ref="R1066" ca="1">INDEX('Lorri 401b'!L:L,MATCH('Retirement Calculator'!A1066,'Lorri 401b'!N:N,0),0)</f>
        <v>-32899828.051128451</v>
      </c>
      <c r="S1066" s="25">
        <f t="shared" ca="1" si="1047"/>
        <v>-48256392.738775454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-15428980.985365892</v>
      </c>
      <c r="R1067" s="25">
        <f t="array" aca="1" ref="R1067" ca="1">INDEX('Lorri 401b'!L:L,MATCH('Retirement Calculator'!A1067,'Lorri 401b'!N:N,0),0)</f>
        <v>-33058656.201954041</v>
      </c>
      <c r="S1067" s="25">
        <f t="shared" ca="1" si="1047"/>
        <v>-48487637.187319934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-15501699.017658612</v>
      </c>
      <c r="R1068" s="25">
        <f t="array" aca="1" ref="R1068" ca="1">INDEX('Lorri 401b'!L:L,MATCH('Retirement Calculator'!A1068,'Lorri 401b'!N:N,0),0)</f>
        <v>-33218146.136741403</v>
      </c>
      <c r="S1068" s="25">
        <f t="shared" ca="1" si="1047"/>
        <v>-48719845.154400013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-15574720.041752551</v>
      </c>
      <c r="R1069" s="25">
        <f t="array" aca="1" ref="R1069" ca="1">INDEX('Lorri 401b'!L:L,MATCH('Retirement Calculator'!A1069,'Lorri 401b'!N:N,0),0)</f>
        <v>-33378300.612923715</v>
      </c>
      <c r="S1069" s="25">
        <f t="shared" ca="1" si="1047"/>
        <v>-48953020.654676266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-15648045.320113547</v>
      </c>
      <c r="R1070" s="25">
        <f t="array" aca="1" ref="R1070" ca="1">INDEX('Lorri 401b'!L:L,MATCH('Retirement Calculator'!A1070,'Lorri 401b'!N:N,0),0)</f>
        <v>-33539122.399423454</v>
      </c>
      <c r="S1070" s="25">
        <f t="shared" ca="1" si="1047"/>
        <v>-49187167.719537005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-15721676.120467715</v>
      </c>
      <c r="R1071" s="25">
        <f t="array" aca="1" ref="R1071" ca="1">INDEX('Lorri 401b'!L:L,MATCH('Retirement Calculator'!A1071,'Lorri 401b'!N:N,0),0)</f>
        <v>-33700614.276700281</v>
      </c>
      <c r="S1071" s="25">
        <f t="shared" ca="1" si="1047"/>
        <v>-49422290.397167996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-15795613.715823358</v>
      </c>
      <c r="R1072" s="25">
        <f t="array" aca="1" ref="R1072" ca="1">INDEX('Lorri 401b'!L:L,MATCH('Retirement Calculator'!A1072,'Lorri 401b'!N:N,0),0)</f>
        <v>-33862779.036799088</v>
      </c>
      <c r="S1072" s="25">
        <f t="shared" ca="1" si="1047"/>
        <v>-49658392.752622448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-15869859.384492984</v>
      </c>
      <c r="R1073" s="25">
        <f t="array" aca="1" ref="R1073" ca="1">INDEX('Lorri 401b'!L:L,MATCH('Retirement Calculator'!A1073,'Lorri 401b'!N:N,0),0)</f>
        <v>-34025619.483398303</v>
      </c>
      <c r="S1073" s="25">
        <f t="shared" ca="1" si="1047"/>
        <v>-49895478.867891289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-15944414.4101154</v>
      </c>
      <c r="R1074" s="25">
        <f t="array" aca="1" ref="R1074" ca="1">INDEX('Lorri 401b'!L:L,MATCH('Retirement Calculator'!A1074,'Lorri 401b'!N:N,0),0)</f>
        <v>-34189138.431858353</v>
      </c>
      <c r="S1074" s="25">
        <f t="shared" ca="1" si="1047"/>
        <v>-50133552.841973752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-16019280.08167791</v>
      </c>
      <c r="R1075" s="25">
        <f t="array" aca="1" ref="R1075" ca="1">INDEX('Lorri 401b'!L:L,MATCH('Retirement Calculator'!A1075,'Lorri 401b'!N:N,0),0)</f>
        <v>-34353338.709270321</v>
      </c>
      <c r="S1075" s="25">
        <f t="shared" ca="1" si="1047"/>
        <v>-50372618.790948227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-16094457.693538595</v>
      </c>
      <c r="R1076" s="25">
        <f t="array" aca="1" ref="R1076" ca="1">INDEX('Lorri 401b'!L:L,MATCH('Retirement Calculator'!A1076,'Lorri 401b'!N:N,0),0)</f>
        <v>-34518223.154504836</v>
      </c>
      <c r="S1076" s="25">
        <f t="shared" ca="1" si="1047"/>
        <v>-50612680.848043427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-16169948.5454487</v>
      </c>
      <c r="R1077" s="25">
        <f t="array" aca="1" ref="R1077" ca="1">INDEX('Lorri 401b'!L:L,MATCH('Retirement Calculator'!A1077,'Lorri 401b'!N:N,0),0)</f>
        <v>-34683794.618261158</v>
      </c>
      <c r="S1077" s="25">
        <f t="shared" ca="1" si="1047"/>
        <v>-50853743.163709857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-16245753.942575097</v>
      </c>
      <c r="R1078" s="25">
        <f t="array" aca="1" ref="R1078" ca="1">INDEX('Lorri 401b'!L:L,MATCH('Retirement Calculator'!A1078,'Lorri 401b'!N:N,0),0)</f>
        <v>-34850055.963116467</v>
      </c>
      <c r="S1078" s="25">
        <f t="shared" ca="1" si="1047"/>
        <v>-51095809.905691564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-16321875.195522854</v>
      </c>
      <c r="R1079" s="25">
        <f t="array" aca="1" ref="R1079" ca="1">INDEX('Lorri 401b'!L:L,MATCH('Retirement Calculator'!A1079,'Lorri 401b'!N:N,0),0)</f>
        <v>-35017010.063575342</v>
      </c>
      <c r="S1079" s="25">
        <f t="shared" ca="1" si="1047"/>
        <v>-51338885.259098195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-16398313.620357893</v>
      </c>
      <c r="R1080" s="25">
        <f t="array" aca="1" ref="R1080" ca="1">INDEX('Lorri 401b'!L:L,MATCH('Retirement Calculator'!A1080,'Lorri 401b'!N:N,0),0)</f>
        <v>-35184659.806119464</v>
      </c>
      <c r="S1080" s="25">
        <f t="shared" ca="1" si="1047"/>
        <v>-51582973.426477358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-16475070.538629746</v>
      </c>
      <c r="R1081" s="25">
        <f t="array" aca="1" ref="R1081" ca="1">INDEX('Lorri 401b'!L:L,MATCH('Retirement Calculator'!A1081,'Lorri 401b'!N:N,0),0)</f>
        <v>-35353008.089257516</v>
      </c>
      <c r="S1081" s="25">
        <f t="shared" ca="1" si="1047"/>
        <v>-51828078.627887264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-16552147.277394397</v>
      </c>
      <c r="R1082" s="25">
        <f t="array" aca="1" ref="R1082" ca="1">INDEX('Lorri 401b'!L:L,MATCH('Retirement Calculator'!A1082,'Lorri 401b'!N:N,0),0)</f>
        <v>-35522057.82357531</v>
      </c>
      <c r="S1082" s="25">
        <f t="shared" ca="1" si="1047"/>
        <v>-52074205.100969709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-16629545.169237236</v>
      </c>
      <c r="R1083" s="25">
        <f t="array" aca="1" ref="R1083" ca="1">INDEX('Lorri 401b'!L:L,MATCH('Retirement Calculator'!A1083,'Lorri 401b'!N:N,0),0)</f>
        <v>-35691811.931786098</v>
      </c>
      <c r="S1083" s="25">
        <f t="shared" ca="1" si="1047"/>
        <v>-52321357.101023331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-16707265.552296085</v>
      </c>
      <c r="R1084" s="25">
        <f t="array" aca="1" ref="R1084" ca="1">INDEX('Lorri 401b'!L:L,MATCH('Retirement Calculator'!A1084,'Lorri 401b'!N:N,0),0)</f>
        <v>-35862273.348781094</v>
      </c>
      <c r="S1084" s="25">
        <f t="shared" ca="1" si="1047"/>
        <v>-52569538.901077181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-16785309.770284347</v>
      </c>
      <c r="R1085" s="25">
        <f t="array" aca="1" ref="R1085" ca="1">INDEX('Lorri 401b'!L:L,MATCH('Retirement Calculator'!A1085,'Lorri 401b'!N:N,0),0)</f>
        <v>-36033445.021680236</v>
      </c>
      <c r="S1085" s="25">
        <f t="shared" ca="1" si="1047"/>
        <v>-52818754.791964583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-16863679.172514226</v>
      </c>
      <c r="R1086" s="25">
        <f t="array" aca="1" ref="R1086" ca="1">INDEX('Lorri 401b'!L:L,MATCH('Retirement Calculator'!A1086,'Lorri 401b'!N:N,0),0)</f>
        <v>-36205329.909883127</v>
      </c>
      <c r="S1086" s="25">
        <f t="shared" ca="1" si="1047"/>
        <v>-53069009.082397357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-16942375.113920063</v>
      </c>
      <c r="R1087" s="25">
        <f t="array" aca="1" ref="R1087" ca="1">INDEX('Lorri 401b'!L:L,MATCH('Retirement Calculator'!A1087,'Lorri 401b'!N:N,0),0)</f>
        <v>-36377930.985120192</v>
      </c>
      <c r="S1087" s="25">
        <f t="shared" ca="1" si="1047"/>
        <v>-53320306.099040255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-17021398.955081757</v>
      </c>
      <c r="R1088" s="25">
        <f t="array" aca="1" ref="R1088" ca="1">INDEX('Lorri 401b'!L:L,MATCH('Retirement Calculator'!A1088,'Lorri 401b'!N:N,0),0)</f>
        <v>-36551251.231504083</v>
      </c>
      <c r="S1088" s="25">
        <f t="shared" ca="1" si="1047"/>
        <v>-53572650.186585844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-17100752.06224829</v>
      </c>
      <c r="R1089" s="25">
        <f t="array" aca="1" ref="R1089" ca="1">INDEX('Lorri 401b'!L:L,MATCH('Retirement Calculator'!A1089,'Lorri 401b'!N:N,0),0)</f>
        <v>-36725293.645581238</v>
      </c>
      <c r="S1089" s="25">
        <f t="shared" ca="1" si="1047"/>
        <v>-53826045.707829528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-17180435.807361349</v>
      </c>
      <c r="R1090" s="25">
        <f t="array" aca="1" ref="R1090" ca="1">INDEX('Lorri 401b'!L:L,MATCH('Retirement Calculator'!A1090,'Lorri 401b'!N:N,0),0)</f>
        <v>-36900061.236383714</v>
      </c>
      <c r="S1090" s="25">
        <f t="shared" ca="1" si="1047"/>
        <v>-54080497.043745063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-17260451.568079047</v>
      </c>
      <c r="R1091" s="25">
        <f t="array" aca="1" ref="R1091" ca="1">INDEX('Lorri 401b'!L:L,MATCH('Retirement Calculator'!A1091,'Lorri 401b'!N:N,0),0)</f>
        <v>-37075557.025481202</v>
      </c>
      <c r="S1091" s="25">
        <f t="shared" ca="1" si="1047"/>
        <v>-54336008.593560249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-17340800.727799736</v>
      </c>
      <c r="R1092" s="25">
        <f t="array" aca="1" ref="R1092" ca="1">INDEX('Lorri 401b'!L:L,MATCH('Retirement Calculator'!A1092,'Lorri 401b'!N:N,0),0)</f>
        <v>-37251784.047033265</v>
      </c>
      <c r="S1092" s="25">
        <f t="shared" ca="1" si="1047"/>
        <v>-54592584.774833001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-17421484.675685927</v>
      </c>
      <c r="R1093" s="25">
        <f t="array" aca="1" ref="R1093" ca="1">INDEX('Lorri 401b'!L:L,MATCH('Retirement Calculator'!A1093,'Lorri 401b'!N:N,0),0)</f>
        <v>-37428745.347841792</v>
      </c>
      <c r="S1093" s="25">
        <f t="shared" ca="1" si="1047"/>
        <v>-54850230.023527719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-17502504.806688312</v>
      </c>
      <c r="R1094" s="25">
        <f t="array" aca="1" ref="R1094" ca="1">INDEX('Lorri 401b'!L:L,MATCH('Retirement Calculator'!A1094,'Lorri 401b'!N:N,0),0)</f>
        <v>-37606443.987403691</v>
      </c>
      <c r="S1094" s="25">
        <f t="shared" ca="1" si="1047"/>
        <v>-55108948.794092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-17583862.521569874</v>
      </c>
      <c r="R1095" s="25">
        <f t="array" aca="1" ref="R1095" ca="1">INDEX('Lorri 401b'!L:L,MATCH('Retirement Calculator'!A1095,'Lorri 401b'!N:N,0),0)</f>
        <v>-37784883.037963763</v>
      </c>
      <c r="S1095" s="25">
        <f t="shared" ca="1" si="1047"/>
        <v>-55368745.559533641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-17665559.226930108</v>
      </c>
      <c r="R1096" s="25">
        <f t="array" aca="1" ref="R1096" ca="1">INDEX('Lorri 401b'!L:L,MATCH('Retirement Calculator'!A1096,'Lorri 401b'!N:N,0),0)</f>
        <v>-37964065.58456783</v>
      </c>
      <c r="S1096" s="25">
        <f t="shared" ca="1" si="1047"/>
        <v>-55629624.811497942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-17747596.335229345</v>
      </c>
      <c r="R1097" s="25">
        <f t="array" aca="1" ref="R1097" ca="1">INDEX('Lorri 401b'!L:L,MATCH('Retirement Calculator'!A1097,'Lorri 401b'!N:N,0),0)</f>
        <v>-38143994.725116082</v>
      </c>
      <c r="S1097" s="25">
        <f t="shared" ca="1" si="1047"/>
        <v>-55891591.060345426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-17829975.264813159</v>
      </c>
      <c r="R1098" s="25">
        <f t="array" aca="1" ref="R1098" ca="1">INDEX('Lorri 401b'!L:L,MATCH('Retirement Calculator'!A1098,'Lorri 401b'!N:N,0),0)</f>
        <v>-38324673.570416622</v>
      </c>
      <c r="S1098" s="25">
        <f t="shared" ca="1" si="1047"/>
        <v>-56154648.835229784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-17912697.439936906</v>
      </c>
      <c r="R1099" s="25">
        <f t="array" aca="1" ref="R1099" ca="1">INDEX('Lorri 401b'!L:L,MATCH('Retirement Calculator'!A1099,'Lorri 401b'!N:N,0),0)</f>
        <v>-38506105.244239248</v>
      </c>
      <c r="S1099" s="25">
        <f t="shared" ca="1" si="1047"/>
        <v>-56418802.684176154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-17995764.290790334</v>
      </c>
      <c r="R1100" s="25">
        <f t="array" aca="1" ref="R1100" ca="1">INDEX('Lorri 401b'!L:L,MATCH('Retirement Calculator'!A1100,'Lorri 401b'!N:N,0),0)</f>
        <v>-38688292.883369468</v>
      </c>
      <c r="S1100" s="25">
        <f t="shared" ca="1" si="1047"/>
        <v>-56684057.174159802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-18079177.253522322</v>
      </c>
      <c r="R1101" s="25">
        <f t="array" aca="1" ref="R1101" ca="1">INDEX('Lorri 401b'!L:L,MATCH('Retirement Calculator'!A1101,'Lorri 401b'!N:N,0),0)</f>
        <v>-38871239.637662731</v>
      </c>
      <c r="S1101" s="25">
        <f t="shared" ca="1" si="1047"/>
        <v>-56950416.891185053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-18162937.770265691</v>
      </c>
      <c r="R1102" s="25">
        <f t="array" aca="1" ref="R1102" ca="1">INDEX('Lorri 401b'!L:L,MATCH('Retirement Calculator'!A1102,'Lorri 401b'!N:N,0),0)</f>
        <v>-39054948.670098878</v>
      </c>
      <c r="S1102" s="25">
        <f t="shared" ca="1" si="1047"/>
        <v>-57217886.440364569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-18247047.289162159</v>
      </c>
      <c r="R1103" s="25">
        <f t="array" aca="1" ref="R1103" ca="1">INDEX('Lorri 401b'!L:L,MATCH('Retirement Calculator'!A1103,'Lorri 401b'!N:N,0),0)</f>
        <v>-39239423.156836845</v>
      </c>
      <c r="S1103" s="25">
        <f t="shared" ca="1" si="1047"/>
        <v>-57486470.445999004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-18331507.264387362</v>
      </c>
      <c r="R1104" s="25">
        <f t="array" aca="1" ref="R1104" ca="1">INDEX('Lorri 401b'!L:L,MATCH('Retirement Calculator'!A1104,'Lorri 401b'!N:N,0),0)</f>
        <v>-39424666.287269555</v>
      </c>
      <c r="S1104" s="25">
        <f t="shared" ca="1" si="1047"/>
        <v>-57756173.551656917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-18416319.156176001</v>
      </c>
      <c r="R1105" s="25">
        <f t="array" aca="1" ref="R1105" ca="1">INDEX('Lorri 401b'!L:L,MATCH('Retirement Calculator'!A1105,'Lorri 401b'!N:N,0),0)</f>
        <v>-39610681.264079064</v>
      </c>
      <c r="S1105" s="25">
        <f t="shared" ca="1" si="1047"/>
        <v>-58027000.420255065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-18501484.430847093</v>
      </c>
      <c r="R1106" s="25">
        <f t="array" aca="1" ref="R1106" ca="1">INDEX('Lorri 401b'!L:L,MATCH('Retirement Calculator'!A1106,'Lorri 401b'!N:N,0),0)</f>
        <v>-39797471.303291947</v>
      </c>
      <c r="S1106" s="25">
        <f t="shared" ca="1" si="1047"/>
        <v>-58298955.73413904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-18587004.560829315</v>
      </c>
      <c r="R1107" s="25">
        <f t="array" aca="1" ref="R1107" ca="1">INDEX('Lorri 401b'!L:L,MATCH('Retirement Calculator'!A1107,'Lorri 401b'!N:N,0),0)</f>
        <v>-39985039.634334885</v>
      </c>
      <c r="S1107" s="25">
        <f t="shared" ca="1" si="1047"/>
        <v>-58572044.195164204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-18672881.024686463</v>
      </c>
      <c r="R1108" s="25">
        <f t="array" aca="1" ref="R1108" ca="1">INDEX('Lorri 401b'!L:L,MATCH('Retirement Calculator'!A1108,'Lorri 401b'!N:N,0),0)</f>
        <v>-40173389.500090502</v>
      </c>
      <c r="S1108" s="25">
        <f t="shared" ca="1" si="1047"/>
        <v>-58846270.524776965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-18759115.307143018</v>
      </c>
      <c r="R1109" s="25">
        <f t="array" aca="1" ref="R1109" ca="1">INDEX('Lorri 401b'!L:L,MATCH('Retirement Calculator'!A1109,'Lorri 401b'!N:N,0),0)</f>
        <v>-40362524.156953432</v>
      </c>
      <c r="S1109" s="25">
        <f t="shared" ca="1" si="1047"/>
        <v>-59121639.464096449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-18845708.899109807</v>
      </c>
      <c r="R1110" s="25">
        <f t="array" aca="1" ref="R1110" ca="1">INDEX('Lorri 401b'!L:L,MATCH('Retirement Calculator'!A1110,'Lorri 401b'!N:N,0),0)</f>
        <v>-40552446.874886625</v>
      </c>
      <c r="S1110" s="25">
        <f t="shared" ca="1" si="1047"/>
        <v>-59398155.773996428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-18932663.297709789</v>
      </c>
      <c r="R1111" s="25">
        <f t="array" aca="1" ref="R1111" ca="1">INDEX('Lorri 401b'!L:L,MATCH('Retirement Calculator'!A1111,'Lorri 401b'!N:N,0),0)</f>
        <v>-40743160.937477872</v>
      </c>
      <c r="S1111" s="25">
        <f t="shared" ca="1" si="1047"/>
        <v>-59675824.235187665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-19019980.00630394</v>
      </c>
      <c r="R1112" s="25">
        <f t="array" aca="1" ref="R1112" ca="1">INDEX('Lorri 401b'!L:L,MATCH('Retirement Calculator'!A1112,'Lorri 401b'!N:N,0),0)</f>
        <v>-40934669.641996585</v>
      </c>
      <c r="S1112" s="25">
        <f t="shared" ca="1" si="1047"/>
        <v>-59954649.648300529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-19107660.534517232</v>
      </c>
      <c r="R1113" s="25">
        <f t="array" aca="1" ref="R1113" ca="1">INDEX('Lorri 401b'!L:L,MATCH('Retirement Calculator'!A1113,'Lorri 401b'!N:N,0),0)</f>
        <v>-41126976.299450792</v>
      </c>
      <c r="S1113" s="25">
        <f t="shared" ca="1" si="1047"/>
        <v>-60234636.833968028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-19195706.398264747</v>
      </c>
      <c r="R1114" s="25">
        <f t="array" aca="1" ref="R1114" ca="1">INDEX('Lorri 401b'!L:L,MATCH('Retirement Calculator'!A1114,'Lorri 401b'!N:N,0),0)</f>
        <v>-41320084.234644391</v>
      </c>
      <c r="S1114" s="25">
        <f t="shared" ca="1" si="1047"/>
        <v>-60515790.632909134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-19284119.119777877</v>
      </c>
      <c r="R1115" s="25">
        <f t="array" aca="1" ref="R1115" ca="1">INDEX('Lorri 401b'!L:L,MATCH('Retirement Calculator'!A1115,'Lorri 401b'!N:N,0),0)</f>
        <v>-41513996.786234632</v>
      </c>
      <c r="S1115" s="25">
        <f t="shared" ca="1" si="1047"/>
        <v>-60798115.906012505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-19372900.227630645</v>
      </c>
      <c r="R1116" s="25">
        <f t="array" aca="1" ref="R1116" ca="1">INDEX('Lorri 401b'!L:L,MATCH('Retirement Calculator'!A1116,'Lorri 401b'!N:N,0),0)</f>
        <v>-41708717.30678983</v>
      </c>
      <c r="S1116" s="25">
        <f t="shared" ca="1" si="1047"/>
        <v>-61081617.534420475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-19462051.256766133</v>
      </c>
      <c r="R1117" s="25">
        <f t="array" aca="1" ref="R1117" ca="1">INDEX('Lorri 401b'!L:L,MATCH('Retirement Calculator'!A1117,'Lorri 401b'!N:N,0),0)</f>
        <v>-41904249.16284734</v>
      </c>
      <c r="S1117" s="25">
        <f t="shared" ca="1" si="1047"/>
        <v>-61366300.419613473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-19551573.748523019</v>
      </c>
      <c r="R1118" s="25">
        <f t="array" aca="1" ref="R1118" ca="1">INDEX('Lorri 401b'!L:L,MATCH('Retirement Calculator'!A1118,'Lorri 401b'!N:N,0),0)</f>
        <v>-42100595.734971762</v>
      </c>
      <c r="S1118" s="25">
        <f t="shared" ca="1" si="1047"/>
        <v>-61652169.483494781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-19641469.250662226</v>
      </c>
      <c r="R1119" s="25">
        <f t="array" aca="1" ref="R1119" ca="1">INDEX('Lorri 401b'!L:L,MATCH('Retirement Calculator'!A1119,'Lorri 401b'!N:N,0),0)</f>
        <v>-42297760.417813368</v>
      </c>
      <c r="S1119" s="25">
        <f t="shared" ca="1" si="1047"/>
        <v>-61939229.668475598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-19731739.317393679</v>
      </c>
      <c r="R1120" s="25">
        <f t="array" aca="1" ref="R1120" ca="1">INDEX('Lorri 401b'!L:L,MATCH('Retirement Calculator'!A1120,'Lorri 401b'!N:N,0),0)</f>
        <v>-42495746.620166808</v>
      </c>
      <c r="S1120" s="25">
        <f t="shared" ca="1" si="1047"/>
        <v>-62227485.937560484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-19822385.50940318</v>
      </c>
      <c r="R1121" s="25">
        <f t="array" aca="1" ref="R1121" ca="1">INDEX('Lorri 401b'!L:L,MATCH('Retirement Calculator'!A1121,'Lorri 401b'!N:N,0),0)</f>
        <v>-42694557.765030056</v>
      </c>
      <c r="S1121" s="25">
        <f t="shared" ca="1" si="1047"/>
        <v>-62516943.27443324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-19913409.393879388</v>
      </c>
      <c r="R1122" s="25">
        <f t="array" aca="1" ref="R1122" ca="1">INDEX('Lorri 401b'!L:L,MATCH('Retirement Calculator'!A1122,'Lorri 401b'!N:N,0),0)</f>
        <v>-42894197.289663568</v>
      </c>
      <c r="S1122" s="25">
        <f t="shared" ca="1" si="1047"/>
        <v>-62807606.683542952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-20004812.544540912</v>
      </c>
      <c r="R1123" s="25">
        <f t="array" aca="1" ref="R1123" ca="1">INDEX('Lorri 401b'!L:L,MATCH('Retirement Calculator'!A1123,'Lorri 401b'!N:N,0),0)</f>
        <v>-43094668.645649724</v>
      </c>
      <c r="S1123" s="25">
        <f t="shared" ca="1" si="1047"/>
        <v>-63099481.190190636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-20096596.541663524</v>
      </c>
      <c r="R1124" s="25">
        <f t="array" aca="1" ref="R1124" ca="1">INDEX('Lorri 401b'!L:L,MATCH('Retirement Calculator'!A1124,'Lorri 401b'!N:N,0),0)</f>
        <v>-43295975.298952483</v>
      </c>
      <c r="S1124" s="25">
        <f t="shared" ca="1" si="1047"/>
        <v>-63392571.840616003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-20188762.972107481</v>
      </c>
      <c r="R1125" s="25">
        <f t="array" aca="1" ref="R1125" ca="1">INDEX('Lorri 401b'!L:L,MATCH('Retirement Calculator'!A1125,'Lorri 401b'!N:N,0),0)</f>
        <v>-43498120.72997734</v>
      </c>
      <c r="S1125" s="25">
        <f t="shared" ca="1" si="1047"/>
        <v>-63686883.702084824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-20281313.429344956</v>
      </c>
      <c r="R1126" s="25">
        <f t="array" aca="1" ref="R1126" ca="1">INDEX('Lorri 401b'!L:L,MATCH('Retirement Calculator'!A1126,'Lorri 401b'!N:N,0),0)</f>
        <v>-43701108.433631465</v>
      </c>
      <c r="S1126" s="25">
        <f t="shared" ca="1" si="1047"/>
        <v>-63982421.862976417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-20374249.513487585</v>
      </c>
      <c r="R1127" s="25">
        <f t="array" aca="1" ref="R1127" ca="1">INDEX('Lorri 401b'!L:L,MATCH('Retirement Calculator'!A1127,'Lorri 401b'!N:N,0),0)</f>
        <v>-43904941.919384152</v>
      </c>
      <c r="S1127" s="25">
        <f t="shared" ca="1" si="1047"/>
        <v>-64279191.432871737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-20467572.831314143</v>
      </c>
      <c r="R1128" s="25">
        <f t="array" aca="1" ref="R1128" ca="1">INDEX('Lorri 401b'!L:L,MATCH('Retirement Calculator'!A1128,'Lorri 401b'!N:N,0),0)</f>
        <v>-44109624.711327471</v>
      </c>
      <c r="S1128" s="25">
        <f t="shared" ca="1" si="1047"/>
        <v>-64577197.54264161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-20561284.996298309</v>
      </c>
      <c r="R1129" s="25">
        <f t="array" aca="1" ref="R1129" ca="1">INDEX('Lorri 401b'!L:L,MATCH('Retirement Calculator'!A1129,'Lorri 401b'!N:N,0),0)</f>
        <v>-44315160.348237224</v>
      </c>
      <c r="S1129" s="25">
        <f t="shared" ca="1" si="1047"/>
        <v>-64876445.34453553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-20655387.62863658</v>
      </c>
      <c r="R1130" s="25">
        <f t="array" aca="1" ref="R1130" ca="1">INDEX('Lorri 401b'!L:L,MATCH('Retirement Calculator'!A1130,'Lorri 401b'!N:N,0),0)</f>
        <v>-44521552.383634098</v>
      </c>
      <c r="S1130" s="25">
        <f t="shared" ca="1" si="1047"/>
        <v>-65176940.012270674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-20749882.355276257</v>
      </c>
      <c r="R1131" s="25">
        <f t="array" aca="1" ref="R1131" ca="1">INDEX('Lorri 401b'!L:L,MATCH('Retirement Calculator'!A1131,'Lorri 401b'!N:N,0),0)</f>
        <v>-44728804.385845125</v>
      </c>
      <c r="S1131" s="25">
        <f t="shared" ca="1" si="1047"/>
        <v>-65478686.741121382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-20844770.809943601</v>
      </c>
      <c r="R1132" s="25">
        <f t="array" aca="1" ref="R1132" ca="1">INDEX('Lorri 401b'!L:L,MATCH('Retirement Calculator'!A1132,'Lorri 401b'!N:N,0),0)</f>
        <v>-44936919.938065365</v>
      </c>
      <c r="S1132" s="25">
        <f t="shared" ca="1" si="1047"/>
        <v>-65781690.748008966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-20940054.633172058</v>
      </c>
      <c r="R1133" s="25">
        <f t="array" aca="1" ref="R1133" ca="1">INDEX('Lorri 401b'!L:L,MATCH('Retirement Calculator'!A1133,'Lorri 401b'!N:N,0),0)</f>
        <v>-45145902.638419859</v>
      </c>
      <c r="S1133" s="25">
        <f t="shared" ca="1" si="1047"/>
        <v>-66085957.271591917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-21035735.472330634</v>
      </c>
      <c r="R1134" s="25">
        <f t="array" aca="1" ref="R1134" ca="1">INDEX('Lorri 401b'!L:L,MATCH('Retirement Calculator'!A1134,'Lorri 401b'!N:N,0),0)</f>
        <v>-45355756.100025833</v>
      </c>
      <c r="S1134" s="25">
        <f t="shared" ca="1" si="1047"/>
        <v>-66391491.572356462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-21131814.981652372</v>
      </c>
      <c r="R1135" s="25">
        <f t="array" aca="1" ref="R1135" ca="1">INDEX('Lorri 401b'!L:L,MATCH('Retirement Calculator'!A1135,'Lorri 401b'!N:N,0),0)</f>
        <v>-45566483.951055162</v>
      </c>
      <c r="S1135" s="25">
        <f t="shared" ca="1" si="1047"/>
        <v>-66698298.932707533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-21228294.82226295</v>
      </c>
      <c r="R1136" s="25">
        <f t="array" aca="1" ref="R1136" ca="1">INDEX('Lorri 401b'!L:L,MATCH('Retirement Calculator'!A1136,'Lorri 401b'!N:N,0),0)</f>
        <v>-45778089.834797114</v>
      </c>
      <c r="S1136" s="25">
        <f t="shared" ca="1" si="1047"/>
        <v>-67006384.657060064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-21325176.662209406</v>
      </c>
      <c r="R1137" s="25">
        <f t="array" aca="1" ref="R1137" ca="1">INDEX('Lorri 401b'!L:L,MATCH('Retirement Calculator'!A1137,'Lorri 401b'!N:N,0),0)</f>
        <v>-45990577.409721322</v>
      </c>
      <c r="S1137" s="25">
        <f t="shared" ca="1" si="1047"/>
        <v>-67315754.071930736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-21422462.176488973</v>
      </c>
      <c r="R1138" s="25">
        <f t="array" aca="1" ref="R1138" ca="1">INDEX('Lorri 401b'!L:L,MATCH('Retirement Calculator'!A1138,'Lorri 401b'!N:N,0),0)</f>
        <v>-46203950.349541046</v>
      </c>
      <c r="S1138" s="25">
        <f t="shared" ca="1" si="1047"/>
        <v>-67626412.526030019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-21520153.047078036</v>
      </c>
      <c r="R1139" s="25">
        <f t="array" aca="1" ref="R1139" ca="1">INDEX('Lorri 401b'!L:L,MATCH('Retirement Calculator'!A1139,'Lorri 401b'!N:N,0),0)</f>
        <v>-46418212.343276687</v>
      </c>
      <c r="S1139" s="25">
        <f t="shared" ca="1" si="1047"/>
        <v>-67938365.390354723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-21618250.962961219</v>
      </c>
      <c r="R1140" s="25">
        <f t="array" aca="1" ref="R1140" ca="1">INDEX('Lorri 401b'!L:L,MATCH('Retirement Calculator'!A1140,'Lorri 401b'!N:N,0),0)</f>
        <v>-46633367.095319562</v>
      </c>
      <c r="S1140" s="25">
        <f t="shared" ca="1" si="1047"/>
        <v>-68251618.058280781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-21716757.620160583</v>
      </c>
      <c r="R1141" s="25">
        <f t="array" aca="1" ref="R1141" ca="1">INDEX('Lorri 401b'!L:L,MATCH('Retirement Calculator'!A1141,'Lorri 401b'!N:N,0),0)</f>
        <v>-46849418.325495951</v>
      </c>
      <c r="S1141" s="25">
        <f t="shared" ca="1" si="1047"/>
        <v>-68566175.945656538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-21815674.721764944</v>
      </c>
      <c r="R1142" s="25">
        <f t="array" aca="1" ref="R1142" ca="1">INDEX('Lorri 401b'!L:L,MATCH('Retirement Calculator'!A1142,'Lorri 401b'!N:N,0),0)</f>
        <v>-47066369.769131407</v>
      </c>
      <c r="S1142" s="25">
        <f t="shared" ca="1" si="1047"/>
        <v>-68882044.490896344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-21915003.977959324</v>
      </c>
      <c r="R1143" s="25">
        <f t="array" aca="1" ref="R1143" ca="1">INDEX('Lorri 401b'!L:L,MATCH('Retirement Calculator'!A1143,'Lorri 401b'!N:N,0),0)</f>
        <v>-47284225.177115344</v>
      </c>
      <c r="S1143" s="25">
        <f t="shared" ca="1" si="1047"/>
        <v>-69199229.155074671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-22014747.106054515</v>
      </c>
      <c r="R1144" s="25">
        <f t="array" aca="1" ref="R1144" ca="1">INDEX('Lorri 401b'!L:L,MATCH('Retirement Calculator'!A1144,'Lorri 401b'!N:N,0),0)</f>
        <v>-47502988.315965876</v>
      </c>
      <c r="S1144" s="25">
        <f t="shared" ca="1" si="1047"/>
        <v>-69517735.422020391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-22114905.830516767</v>
      </c>
      <c r="R1145" s="25">
        <f t="array" aca="1" ref="R1145" ca="1">INDEX('Lorri 401b'!L:L,MATCH('Retirement Calculator'!A1145,'Lorri 401b'!N:N,0),0)</f>
        <v>-47722662.967894956</v>
      </c>
      <c r="S1145" s="25">
        <f t="shared" ca="1" si="1047"/>
        <v>-69837568.798411727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-22215481.882997613</v>
      </c>
      <c r="R1146" s="25">
        <f t="array" aca="1" ref="R1146" ca="1">INDEX('Lorri 401b'!L:L,MATCH('Retirement Calculator'!A1146,'Lorri 401b'!N:N,0),0)</f>
        <v>-47943252.930873737</v>
      </c>
      <c r="S1146" s="25">
        <f t="shared" ca="1" si="1047"/>
        <v>-70158734.813871354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-22316477.002363797</v>
      </c>
      <c r="R1147" s="25">
        <f t="array" aca="1" ref="R1147" ca="1">INDEX('Lorri 401b'!L:L,MATCH('Retirement Calculator'!A1147,'Lorri 401b'!N:N,0),0)</f>
        <v>-48164762.018698268</v>
      </c>
      <c r="S1147" s="25">
        <f t="shared" ca="1" si="1047"/>
        <v>-70481239.021062061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-22417892.934727341</v>
      </c>
      <c r="R1148" s="25">
        <f t="array" aca="1" ref="R1148" ca="1">INDEX('Lorri 401b'!L:L,MATCH('Retirement Calculator'!A1148,'Lorri 401b'!N:N,0),0)</f>
        <v>-48387194.061055399</v>
      </c>
      <c r="S1148" s="25">
        <f t="shared" ca="1" si="1047"/>
        <v>-70805086.995782733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-22519731.433475733</v>
      </c>
      <c r="R1149" s="25">
        <f t="array" aca="1" ref="R1149" ca="1">INDEX('Lorri 401b'!L:L,MATCH('Retirement Calculator'!A1149,'Lorri 401b'!N:N,0),0)</f>
        <v>-48610552.903589018</v>
      </c>
      <c r="S1149" s="25">
        <f t="shared" ca="1" si="1047"/>
        <v>-71130284.337064743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-22621994.25930224</v>
      </c>
      <c r="R1150" s="25">
        <f t="array" aca="1" ref="R1150" ca="1">INDEX('Lorri 401b'!L:L,MATCH('Retirement Calculator'!A1150,'Lorri 401b'!N:N,0),0)</f>
        <v>-48834842.407966524</v>
      </c>
      <c r="S1150" s="25">
        <f t="shared" ca="1" si="1047"/>
        <v>-71456836.667268768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-22724683.180236358</v>
      </c>
      <c r="R1151" s="25">
        <f t="array" aca="1" ref="R1151" ca="1">INDEX('Lorri 401b'!L:L,MATCH('Retirement Calculator'!A1151,'Lorri 401b'!N:N,0),0)</f>
        <v>-49060066.451945603</v>
      </c>
      <c r="S1151" s="25">
        <f t="shared" ca="1" si="1047"/>
        <v>-71784749.632181957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-22827799.971674368</v>
      </c>
      <c r="R1152" s="25">
        <f t="array" aca="1" ref="R1152" ca="1">INDEX('Lorri 401b'!L:L,MATCH('Retirement Calculator'!A1152,'Lorri 401b'!N:N,0),0)</f>
        <v>-49286228.929441266</v>
      </c>
      <c r="S1152" s="25">
        <f t="shared" ca="1" si="1047"/>
        <v>-72114028.901115626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-22931346.416410036</v>
      </c>
      <c r="R1153" s="25">
        <f t="array" aca="1" ref="R1153" ca="1">INDEX('Lorri 401b'!L:L,MATCH('Retirement Calculator'!A1153,'Lorri 401b'!N:N,0),0)</f>
        <v>-49513333.750593156</v>
      </c>
      <c r="S1153" s="25">
        <f t="shared" ca="1" si="1047"/>
        <v>-72444680.167003185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-23035324.304665439</v>
      </c>
      <c r="R1154" s="25">
        <f t="array" aca="1" ref="R1154" ca="1">INDEX('Lorri 401b'!L:L,MATCH('Retirement Calculator'!A1154,'Lorri 401b'!N:N,0),0)</f>
        <v>-49741384.841833182</v>
      </c>
      <c r="S1154" s="25">
        <f t="shared" ca="1" si="1047"/>
        <v>-72776709.146498621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-23139735.434121903</v>
      </c>
      <c r="R1155" s="25">
        <f t="array" aca="1" ref="R1155" ca="1">INDEX('Lorri 401b'!L:L,MATCH('Retirement Calculator'!A1155,'Lorri 401b'!N:N,0),0)</f>
        <v>-49970386.145953372</v>
      </c>
      <c r="S1155" s="25">
        <f t="shared" ca="1" si="1047"/>
        <v>-73110121.580075279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-23244581.609951105</v>
      </c>
      <c r="R1156" s="25">
        <f t="array" aca="1" ref="R1156" ca="1">INDEX('Lorri 401b'!L:L,MATCH('Retirement Calculator'!A1156,'Lorri 401b'!N:N,0),0)</f>
        <v>-50200341.622174069</v>
      </c>
      <c r="S1156" s="25">
        <f t="shared" ca="1" si="1047"/>
        <v>-73444923.232125178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-23349864.644846261</v>
      </c>
      <c r="R1157" s="25">
        <f t="array" aca="1" ref="R1157" ca="1">INDEX('Lorri 401b'!L:L,MATCH('Retirement Calculator'!A1157,'Lorri 401b'!N:N,0),0)</f>
        <v>-50431255.246212348</v>
      </c>
      <c r="S1157" s="25">
        <f t="shared" ca="1" si="1047"/>
        <v>-73781119.891058609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-23455586.359053478</v>
      </c>
      <c r="R1158" s="25">
        <f t="array" aca="1" ref="R1158" ca="1">INDEX('Lorri 401b'!L:L,MATCH('Retirement Calculator'!A1158,'Lorri 401b'!N:N,0),0)</f>
        <v>-50663131.010350786</v>
      </c>
      <c r="S1158" s="25">
        <f t="shared" ca="1" si="1047"/>
        <v>-74118717.369404256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-23561748.580403227</v>
      </c>
      <c r="R1159" s="25">
        <f t="array" aca="1" ref="R1159" ca="1">INDEX('Lorri 401b'!L:L,MATCH('Retirement Calculator'!A1159,'Lorri 401b'!N:N,0),0)</f>
        <v>-50895972.923506469</v>
      </c>
      <c r="S1159" s="25">
        <f t="shared" ca="1" si="1047"/>
        <v>-74457721.503909692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-23668353.144341934</v>
      </c>
      <c r="R1160" s="25">
        <f t="array" aca="1" ref="R1160" ca="1">INDEX('Lorri 401b'!L:L,MATCH('Retirement Calculator'!A1160,'Lorri 401b'!N:N,0),0)</f>
        <v>-51129785.011300303</v>
      </c>
      <c r="S1160" s="25">
        <f t="shared" ca="1" si="1047"/>
        <v>-74798138.155642241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-23775401.893963717</v>
      </c>
      <c r="R1161" s="25">
        <f t="array" aca="1" ref="R1161" ca="1">INDEX('Lorri 401b'!L:L,MATCH('Retirement Calculator'!A1161,'Lorri 401b'!N:N,0),0)</f>
        <v>-51364571.316126607</v>
      </c>
      <c r="S1161" s="25">
        <f t="shared" ca="1" si="1047"/>
        <v>-75139973.210090324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-23882896.680042259</v>
      </c>
      <c r="R1162" s="25">
        <f t="array" aca="1" ref="R1162" ca="1">INDEX('Lorri 401b'!L:L,MATCH('Retirement Calculator'!A1162,'Lorri 401b'!N:N,0),0)</f>
        <v>-51600335.897223026</v>
      </c>
      <c r="S1162" s="25">
        <f t="shared" ca="1" si="1047"/>
        <v>-75483232.577265292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-23990839.361062795</v>
      </c>
      <c r="R1163" s="25">
        <f t="array" aca="1" ref="R1163" ca="1">INDEX('Lorri 401b'!L:L,MATCH('Retirement Calculator'!A1163,'Lorri 401b'!N:N,0),0)</f>
        <v>-51837082.830740675</v>
      </c>
      <c r="S1163" s="25">
        <f t="shared" ca="1" si="1047"/>
        <v>-75827922.19180347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-24099231.80325425</v>
      </c>
      <c r="R1164" s="25">
        <f t="array" aca="1" ref="R1164" ca="1">INDEX('Lorri 401b'!L:L,MATCH('Retirement Calculator'!A1164,'Lorri 401b'!N:N,0),0)</f>
        <v>-52074816.209814653</v>
      </c>
      <c r="S1164" s="25">
        <f t="shared" ca="1" si="1047"/>
        <v>-76174048.0130689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-24208075.880621504</v>
      </c>
      <c r="R1165" s="25">
        <f t="array" aca="1" ref="R1165" ca="1">INDEX('Lorri 401b'!L:L,MATCH('Retirement Calculator'!A1165,'Lorri 401b'!N:N,0),0)</f>
        <v>-52313540.144634768</v>
      </c>
      <c r="S1165" s="25">
        <f t="shared" ca="1" si="1047"/>
        <v>-76521616.025256276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-24317373.474977788</v>
      </c>
      <c r="R1166" s="25">
        <f t="array" aca="1" ref="R1166" ca="1">INDEX('Lorri 401b'!L:L,MATCH('Retirement Calculator'!A1166,'Lorri 401b'!N:N,0),0)</f>
        <v>-52553258.762516633</v>
      </c>
      <c r="S1166" s="25">
        <f t="shared" ca="1" si="1047"/>
        <v>-76870632.237494424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-24427126.47597722</v>
      </c>
      <c r="R1167" s="25">
        <f t="array" aca="1" ref="R1167" ca="1">INDEX('Lorri 401b'!L:L,MATCH('Retirement Calculator'!A1167,'Lorri 401b'!N:N,0),0)</f>
        <v>-52793976.207973003</v>
      </c>
      <c r="S1167" s="25">
        <f t="shared" ca="1" si="1047"/>
        <v>-77221102.683950216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-24537336.781147484</v>
      </c>
      <c r="R1168" s="25">
        <f t="array" aca="1" ref="R1168" ca="1">INDEX('Lorri 401b'!L:L,MATCH('Retirement Calculator'!A1168,'Lorri 401b'!N:N,0),0)</f>
        <v>-53035696.642785445</v>
      </c>
      <c r="S1168" s="25">
        <f t="shared" ca="1" si="1047"/>
        <v>-77573033.423932925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-24648006.295922626</v>
      </c>
      <c r="R1169" s="25">
        <f t="array" aca="1" ref="R1169" ca="1">INDEX('Lorri 401b'!L:L,MATCH('Retirement Calculator'!A1169,'Lorri 401b'!N:N,0),0)</f>
        <v>-53278424.246076271</v>
      </c>
      <c r="S1169" s="25">
        <f t="shared" ca="1" si="1047"/>
        <v>-77926430.541998893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-24759136.933675997</v>
      </c>
      <c r="R1170" s="25">
        <f t="array" aca="1" ref="R1170" ca="1">INDEX('Lorri 401b'!L:L,MATCH('Retirement Calculator'!A1170,'Lorri 401b'!N:N,0),0)</f>
        <v>-53522163.214380808</v>
      </c>
      <c r="S1170" s="25">
        <f t="shared" ca="1" si="1047"/>
        <v>-78281300.148056805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-24870730.615753341</v>
      </c>
      <c r="R1171" s="25">
        <f t="array" aca="1" ref="R1171" ca="1">INDEX('Lorri 401b'!L:L,MATCH('Retirement Calculator'!A1171,'Lorri 401b'!N:N,0),0)</f>
        <v>-53766917.76171995</v>
      </c>
      <c r="S1171" s="25">
        <f t="shared" ca="1" si="1047"/>
        <v>-78637648.377473295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62" activePane="bottomLeft" state="frozen"/>
      <selection pane="bottomLeft" activeCell="D82" sqref="D82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16.238356164383561</v>
      </c>
      <c r="R1" s="400"/>
      <c r="S1" s="400"/>
      <c r="T1" s="400"/>
      <c r="U1" s="400"/>
      <c r="V1" s="401">
        <f ca="1">(TODAY()-B16)/365</f>
        <v>16.734246575342464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18.989041095890411</v>
      </c>
      <c r="B2" s="338">
        <v>39356</v>
      </c>
      <c r="C2" s="338">
        <f ca="1">TODAY()</f>
        <v>46287</v>
      </c>
      <c r="D2" s="399">
        <f>-(SUM(D7:D82))</f>
        <v>-454095.28000000009</v>
      </c>
      <c r="E2" s="399">
        <f>(H83+L83+Q83+V83)*-1</f>
        <v>1148732.1000000001</v>
      </c>
      <c r="F2" s="285">
        <f ca="1">D4</f>
        <v>0.11433629393577577</v>
      </c>
      <c r="G2" s="402">
        <f ca="1">(72/(F2*100))</f>
        <v>6.2972130302249747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0.11433629393577577</v>
      </c>
      <c r="E4" s="400"/>
      <c r="F4" s="296"/>
      <c r="G4" s="296"/>
      <c r="H4" s="296"/>
      <c r="I4" s="400"/>
      <c r="J4" s="296">
        <f ca="1">XIRR(H8:H83,B8:B83)</f>
        <v>0.11609453558921815</v>
      </c>
      <c r="K4" s="296"/>
      <c r="L4" s="296"/>
      <c r="M4" s="296"/>
      <c r="N4" s="400"/>
      <c r="O4" s="296">
        <f ca="1">XIRR(L7:L83,B7:B83)</f>
        <v>0.11199669241905214</v>
      </c>
      <c r="P4" s="296"/>
      <c r="Q4" s="296"/>
      <c r="R4" s="400"/>
      <c r="S4" s="400"/>
      <c r="T4" s="296">
        <f ca="1">XIRR(Q18:Q83,B18:B83)</f>
        <v>0.11340696215629578</v>
      </c>
      <c r="U4" s="296"/>
      <c r="V4" s="296"/>
      <c r="W4" s="296"/>
      <c r="X4" s="400"/>
      <c r="Y4" s="296">
        <f ca="1">XIRR(V16:V83,B16:B83)</f>
        <v>0.11376751065254212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3"/>
      <c r="F5" s="563"/>
      <c r="G5" s="548"/>
      <c r="H5" s="568" t="s">
        <v>599</v>
      </c>
      <c r="I5" s="563"/>
      <c r="J5" s="563"/>
      <c r="K5" s="548"/>
      <c r="L5" s="569" t="s">
        <v>600</v>
      </c>
      <c r="M5" s="563"/>
      <c r="N5" s="563"/>
      <c r="O5" s="563"/>
      <c r="P5" s="548"/>
      <c r="Q5" s="568" t="s">
        <v>601</v>
      </c>
      <c r="R5" s="563"/>
      <c r="S5" s="563"/>
      <c r="T5" s="563"/>
      <c r="U5" s="548"/>
      <c r="V5" s="569" t="s">
        <v>602</v>
      </c>
      <c r="W5" s="563"/>
      <c r="X5" s="563"/>
      <c r="Y5" s="563"/>
      <c r="Z5" s="548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59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56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53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50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51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58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55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60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54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57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61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52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49</v>
      </c>
      <c r="B82" s="411">
        <v>46204</v>
      </c>
      <c r="C82" s="411">
        <v>46287</v>
      </c>
      <c r="D82" s="399">
        <f t="shared" si="0"/>
        <v>9639.2099999999991</v>
      </c>
      <c r="E82" s="341">
        <f t="shared" si="87"/>
        <v>15861.68</v>
      </c>
      <c r="F82" s="341">
        <f t="shared" si="87"/>
        <v>1148732.1000000001</v>
      </c>
      <c r="G82" s="285">
        <f t="shared" si="4"/>
        <v>1.4060259888963457E-2</v>
      </c>
      <c r="H82" s="408">
        <v>2405.7600000000002</v>
      </c>
      <c r="I82" s="408">
        <v>6961.25</v>
      </c>
      <c r="J82" s="408">
        <f t="shared" si="9"/>
        <v>449961.62</v>
      </c>
      <c r="K82" s="412">
        <f t="shared" si="5"/>
        <v>1.5756653574469155E-2</v>
      </c>
      <c r="L82" s="409">
        <v>580.29</v>
      </c>
      <c r="M82" s="409">
        <v>-61.08</v>
      </c>
      <c r="N82" s="409">
        <v>-947.04</v>
      </c>
      <c r="O82" s="409">
        <f t="shared" si="82"/>
        <v>142716.65999999997</v>
      </c>
      <c r="P82" s="413">
        <f t="shared" si="7"/>
        <v>-6.6025893955110656E-3</v>
      </c>
      <c r="Q82" s="408">
        <v>4435.4399999999996</v>
      </c>
      <c r="R82" s="408">
        <v>-4.75</v>
      </c>
      <c r="S82" s="408">
        <v>7183.34</v>
      </c>
      <c r="T82" s="408">
        <f t="shared" si="21"/>
        <v>424998.22</v>
      </c>
      <c r="U82" s="412">
        <f t="shared" si="22"/>
        <v>1.7284184281058771E-2</v>
      </c>
      <c r="V82" s="409">
        <v>2217.7199999999998</v>
      </c>
      <c r="W82" s="409">
        <v>-4.75</v>
      </c>
      <c r="X82" s="409">
        <v>2664.13</v>
      </c>
      <c r="Y82" s="409">
        <f t="shared" si="17"/>
        <v>131055.60000000006</v>
      </c>
      <c r="Z82" s="413">
        <f t="shared" si="18"/>
        <v>2.0930043642982295E-2</v>
      </c>
    </row>
    <row r="83" spans="1:26" ht="11.25" customHeight="1" x14ac:dyDescent="0.3">
      <c r="A83" s="424"/>
      <c r="B83" s="411">
        <f ca="1">TODAY()</f>
        <v>46287</v>
      </c>
      <c r="C83" s="425"/>
      <c r="D83" s="426">
        <f>-F82</f>
        <v>-1148732.1000000001</v>
      </c>
      <c r="E83" s="426"/>
      <c r="F83" s="426"/>
      <c r="G83" s="426"/>
      <c r="H83" s="426">
        <f>-J82</f>
        <v>-449961.62</v>
      </c>
      <c r="I83" s="427"/>
      <c r="J83" s="426"/>
      <c r="K83" s="426"/>
      <c r="L83" s="426">
        <f>-O82</f>
        <v>-142716.65999999997</v>
      </c>
      <c r="M83" s="426"/>
      <c r="N83" s="427"/>
      <c r="O83" s="426"/>
      <c r="P83" s="426"/>
      <c r="Q83" s="426">
        <f>-T82</f>
        <v>-424998.22</v>
      </c>
      <c r="R83" s="426"/>
      <c r="S83" s="426"/>
      <c r="T83" s="426"/>
      <c r="U83" s="426"/>
      <c r="V83" s="426">
        <f>-Y82</f>
        <v>-131055.60000000006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59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5.655641674578335E-2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17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-6.2209935327223916E-2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2.2633788172986346E-2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46287</v>
      </c>
      <c r="D1" s="570" t="s">
        <v>622</v>
      </c>
      <c r="E1" s="548"/>
      <c r="F1" s="570" t="s">
        <v>623</v>
      </c>
      <c r="G1" s="548"/>
      <c r="H1" s="570" t="s">
        <v>624</v>
      </c>
      <c r="I1" s="548"/>
      <c r="J1" s="570" t="s">
        <v>625</v>
      </c>
      <c r="K1" s="548"/>
      <c r="L1" s="431"/>
      <c r="M1" s="431"/>
      <c r="N1" s="432">
        <f>R1/Q1</f>
        <v>0.22415375262239876</v>
      </c>
      <c r="O1" s="571" t="s">
        <v>626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13.691991786447639</v>
      </c>
      <c r="D3" s="429" t="s">
        <v>633</v>
      </c>
      <c r="E3" s="441">
        <f ca="1">'TSP-401K'!J4</f>
        <v>0.11609453558921815</v>
      </c>
      <c r="F3" s="429" t="s">
        <v>633</v>
      </c>
      <c r="G3" s="441">
        <f ca="1">'TSP-401K'!O4</f>
        <v>0.11199669241905214</v>
      </c>
      <c r="H3" s="429" t="s">
        <v>633</v>
      </c>
      <c r="I3" s="441">
        <f ca="1">'TSP-401K'!T4</f>
        <v>0.11340696215629578</v>
      </c>
      <c r="J3" s="429" t="s">
        <v>633</v>
      </c>
      <c r="K3" s="441">
        <f ca="1">'TSP-401K'!Y4</f>
        <v>0.11376751065254212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13.691991786447639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1148732.1000000001</v>
      </c>
      <c r="D6" s="429" t="s">
        <v>637</v>
      </c>
      <c r="E6" s="445">
        <f>'TSP-401K'!H83*-1</f>
        <v>449961.62</v>
      </c>
      <c r="F6" s="429" t="s">
        <v>637</v>
      </c>
      <c r="G6" s="445">
        <f>'TSP-401K'!L83*-1</f>
        <v>142716.65999999997</v>
      </c>
      <c r="H6" s="429" t="s">
        <v>637</v>
      </c>
      <c r="I6" s="445">
        <f>'TSP-401K'!Q83*-1</f>
        <v>424998.22</v>
      </c>
      <c r="J6" s="429" t="s">
        <v>637</v>
      </c>
      <c r="K6" s="445">
        <f>'TSP-401K'!V83*-1</f>
        <v>131055.60000000006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6778183.1617770223</v>
      </c>
      <c r="D8" s="429" t="s">
        <v>639</v>
      </c>
      <c r="E8" s="445">
        <f ca="1">FV(E3/26,C3*26,-(E2*0.1)/26,-E6,1)</f>
        <v>2548107.1030265549</v>
      </c>
      <c r="F8" s="429" t="s">
        <v>639</v>
      </c>
      <c r="G8" s="445">
        <f ca="1">FV(G3/12,12*C3,-(G2*0.1)/12,-G6,1)</f>
        <v>715107.38090863009</v>
      </c>
      <c r="H8" s="429" t="s">
        <v>639</v>
      </c>
      <c r="I8" s="445">
        <f ca="1">FV(I3/24,C5*24,-(I2*0.1)/24,-I6,1)</f>
        <v>2577006.5862749619</v>
      </c>
      <c r="J8" s="429" t="s">
        <v>639</v>
      </c>
      <c r="K8" s="445">
        <f ca="1">FV(K3/24,C5*24,-(K2*0.055)/24,-K6,1)</f>
        <v>937962.09156687593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3263214.4839351848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44.916666666666664</v>
      </c>
      <c r="C4" s="463">
        <f ca="1">(SUMIFS(H:H,I:I,"&gt;0",L:L,"&lt;0"))</f>
        <v>539</v>
      </c>
      <c r="D4" s="456">
        <f t="array" aca="1" ref="D4" ca="1">INDEX(N:N,MATCH(C4,H:H,0),0)</f>
        <v>67663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3263214.4839351848</v>
      </c>
      <c r="C8" s="447">
        <f t="shared" ref="C8:C136" si="0">SUMIF(G:G,A8,J:J)</f>
        <v>398963.19893278764</v>
      </c>
      <c r="D8" s="447">
        <f ca="1">SUMIF(G:G,1,K:K)</f>
        <v>155980.18007516384</v>
      </c>
      <c r="E8" s="447">
        <f t="shared" ref="E8:E136" ca="1" si="1">B8-C8+D8</f>
        <v>3020231.4650775613</v>
      </c>
      <c r="F8" s="431"/>
      <c r="G8" s="459">
        <v>1</v>
      </c>
      <c r="H8" s="459">
        <v>1</v>
      </c>
      <c r="I8" s="444">
        <f ca="1">B1</f>
        <v>3263214.4839351848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13458.198127878275</v>
      </c>
      <c r="L8" s="444">
        <f t="shared" ref="L8:L262" ca="1" si="3">I8-J8+K8</f>
        <v>3243425.7488186643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3020231.4650775613</v>
      </c>
      <c r="C9" s="447">
        <f t="shared" si="0"/>
        <v>398963.19893278764</v>
      </c>
      <c r="D9" s="447">
        <f ca="1">SUMIF(G:G,2,K:K)</f>
        <v>143548.70767737494</v>
      </c>
      <c r="E9" s="447">
        <f t="shared" ca="1" si="1"/>
        <v>2764816.973822149</v>
      </c>
      <c r="F9" s="431"/>
      <c r="G9" s="459">
        <v>1</v>
      </c>
      <c r="H9" s="459">
        <v>2</v>
      </c>
      <c r="I9" s="444">
        <f t="shared" ref="I9:I263" ca="1" si="5">L8</f>
        <v>3243425.7488186643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13375.745064892773</v>
      </c>
      <c r="L9" s="444">
        <f t="shared" ca="1" si="3"/>
        <v>3223554.5606391584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2764816.973822149</v>
      </c>
      <c r="C10" s="447">
        <f t="shared" si="0"/>
        <v>398963.19893278764</v>
      </c>
      <c r="D10" s="447">
        <f ca="1">SUMIF(G:G,3,K:K)</f>
        <v>130481.21755825078</v>
      </c>
      <c r="E10" s="447">
        <f t="shared" ca="1" si="1"/>
        <v>2496334.9924476119</v>
      </c>
      <c r="F10" s="431"/>
      <c r="G10" s="459">
        <v>1</v>
      </c>
      <c r="H10" s="459">
        <v>3</v>
      </c>
      <c r="I10" s="444">
        <f t="shared" ca="1" si="5"/>
        <v>3223554.5606391584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13292.948447478164</v>
      </c>
      <c r="L10" s="444">
        <f t="shared" ca="1" si="3"/>
        <v>3203600.5758422376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2496334.9924476119</v>
      </c>
      <c r="C11" s="447">
        <f t="shared" si="0"/>
        <v>394307.19893278764</v>
      </c>
      <c r="D11" s="447">
        <f ca="1">SUMIF(G:G,4,K:K)</f>
        <v>116813.54334147686</v>
      </c>
      <c r="E11" s="447">
        <f t="shared" ca="1" si="1"/>
        <v>2218841.3368563014</v>
      </c>
      <c r="F11" s="431"/>
      <c r="G11" s="459">
        <v>1</v>
      </c>
      <c r="H11" s="459">
        <v>4</v>
      </c>
      <c r="I11" s="444">
        <f t="shared" ca="1" si="5"/>
        <v>3203600.5758422376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13209.806844157662</v>
      </c>
      <c r="L11" s="444">
        <f t="shared" ca="1" si="3"/>
        <v>3183563.4494419964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2218841.3368563014</v>
      </c>
      <c r="C12" s="447">
        <f t="shared" si="0"/>
        <v>389651.19893278764</v>
      </c>
      <c r="D12" s="447">
        <f ca="1">SUMIF(G:G,5,K:K)</f>
        <v>102804.16126814023</v>
      </c>
      <c r="E12" s="447">
        <f t="shared" ca="1" si="1"/>
        <v>1931994.299191654</v>
      </c>
      <c r="F12" s="431"/>
      <c r="G12" s="459">
        <v>1</v>
      </c>
      <c r="H12" s="459">
        <v>5</v>
      </c>
      <c r="I12" s="444">
        <f t="shared" ca="1" si="5"/>
        <v>3183563.4494419964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13126.31881748999</v>
      </c>
      <c r="L12" s="444">
        <f t="shared" ca="1" si="3"/>
        <v>3163442.8350150874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1931994.299191654</v>
      </c>
      <c r="C13" s="447">
        <f t="shared" si="0"/>
        <v>272655.17935989378</v>
      </c>
      <c r="D13" s="447">
        <f ca="1">SUMIF(G:G,6,K:K)</f>
        <v>89599.122819813303</v>
      </c>
      <c r="E13" s="447">
        <f t="shared" ca="1" si="1"/>
        <v>1748938.2426515734</v>
      </c>
      <c r="F13" s="431"/>
      <c r="G13" s="459">
        <v>1</v>
      </c>
      <c r="H13" s="459">
        <v>6</v>
      </c>
      <c r="I13" s="444">
        <f t="shared" ca="1" si="5"/>
        <v>3163442.8350150874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13042.482924044536</v>
      </c>
      <c r="L13" s="444">
        <f t="shared" ca="1" si="3"/>
        <v>3143238.3846947332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1748938.2426515734</v>
      </c>
      <c r="C14" s="447">
        <f t="shared" si="0"/>
        <v>108860.75195784221</v>
      </c>
      <c r="D14" s="447">
        <f ca="1">SUMIF(G:G,7,K:K)</f>
        <v>86485.171340341069</v>
      </c>
      <c r="E14" s="447">
        <f t="shared" ca="1" si="1"/>
        <v>1726562.6620340722</v>
      </c>
      <c r="F14" s="431"/>
      <c r="G14" s="459">
        <v>1</v>
      </c>
      <c r="H14" s="459">
        <v>7</v>
      </c>
      <c r="I14" s="444">
        <f t="shared" ca="1" si="5"/>
        <v>3143238.3846947332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12958.297714376393</v>
      </c>
      <c r="L14" s="444">
        <f t="shared" ca="1" si="3"/>
        <v>3122949.7491647108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1726562.6620340722</v>
      </c>
      <c r="C15" s="447">
        <f t="shared" si="0"/>
        <v>108860.75195784221</v>
      </c>
      <c r="D15" s="447">
        <f ca="1">SUMIF(G:G,8,K:K)</f>
        <v>85340.394169743944</v>
      </c>
      <c r="E15" s="447">
        <f t="shared" ca="1" si="1"/>
        <v>1703042.3042459739</v>
      </c>
      <c r="F15" s="431"/>
      <c r="G15" s="459">
        <v>1</v>
      </c>
      <c r="H15" s="459">
        <v>8</v>
      </c>
      <c r="I15" s="444">
        <f t="shared" ca="1" si="5"/>
        <v>3122949.7491647108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12873.7617330013</v>
      </c>
      <c r="L15" s="444">
        <f t="shared" ca="1" si="3"/>
        <v>3102576.5776533131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1703042.3042459739</v>
      </c>
      <c r="C16" s="447">
        <f t="shared" si="0"/>
        <v>101423.65635784219</v>
      </c>
      <c r="D16" s="447">
        <f ca="1">SUMIF(G:G,9,K:K)</f>
        <v>84325.582112786738</v>
      </c>
      <c r="E16" s="447">
        <f t="shared" ca="1" si="1"/>
        <v>1685944.2300009185</v>
      </c>
      <c r="F16" s="431"/>
      <c r="G16" s="459">
        <v>1</v>
      </c>
      <c r="H16" s="459">
        <v>9</v>
      </c>
      <c r="I16" s="444">
        <f t="shared" ca="1" si="5"/>
        <v>3102576.5776533131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12788.873518370476</v>
      </c>
      <c r="L16" s="444">
        <f t="shared" ca="1" si="3"/>
        <v>3082118.5179272848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1685944.2300009185</v>
      </c>
      <c r="C17" s="447">
        <f t="shared" si="0"/>
        <v>100747.55675784221</v>
      </c>
      <c r="D17" s="447">
        <f ca="1">SUMIF(G:G,10,K:K)</f>
        <v>83485.402722980012</v>
      </c>
      <c r="E17" s="447">
        <f t="shared" ca="1" si="1"/>
        <v>1668682.0759660564</v>
      </c>
      <c r="F17" s="431"/>
      <c r="G17" s="459">
        <v>1</v>
      </c>
      <c r="H17" s="459">
        <v>10</v>
      </c>
      <c r="I17" s="444">
        <f t="shared" ca="1" si="5"/>
        <v>3082118.5179272848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12703.631602845358</v>
      </c>
      <c r="L17" s="444">
        <f t="shared" ca="1" si="3"/>
        <v>3061575.2162857312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1668682.0759660564</v>
      </c>
      <c r="C18" s="447">
        <f t="shared" si="0"/>
        <v>100747.55675784221</v>
      </c>
      <c r="D18" s="447">
        <f ca="1">SUMIF(G:G,11,K:K)</f>
        <v>82602.238161029614</v>
      </c>
      <c r="E18" s="447">
        <f t="shared" ca="1" si="1"/>
        <v>1650536.7573692438</v>
      </c>
      <c r="F18" s="431"/>
      <c r="G18" s="459">
        <v>1</v>
      </c>
      <c r="H18" s="459">
        <v>11</v>
      </c>
      <c r="I18" s="444">
        <f t="shared" ca="1" si="5"/>
        <v>3061575.2162857312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12618.034512672219</v>
      </c>
      <c r="L18" s="444">
        <f t="shared" ca="1" si="3"/>
        <v>3040946.3175540045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1650536.7573692438</v>
      </c>
      <c r="C19" s="447">
        <f t="shared" si="0"/>
        <v>100747.55675784221</v>
      </c>
      <c r="D19" s="447">
        <f ca="1">SUMIF(G:G,12,K:K)</f>
        <v>81673.889223948005</v>
      </c>
      <c r="E19" s="447">
        <f t="shared" ca="1" si="1"/>
        <v>1631463.0898353495</v>
      </c>
      <c r="F19" s="431"/>
      <c r="G19" s="459">
        <v>1</v>
      </c>
      <c r="H19" s="459">
        <v>12</v>
      </c>
      <c r="I19" s="444">
        <f t="shared" ca="1" si="5"/>
        <v>3040946.3175540045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12532.08076795669</v>
      </c>
      <c r="L19" s="444">
        <f t="shared" ca="1" si="3"/>
        <v>3020231.4650775623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1631463.0898353495</v>
      </c>
      <c r="C20" s="447">
        <f t="shared" si="0"/>
        <v>100747.55675784221</v>
      </c>
      <c r="D20" s="447">
        <f ca="1">SUMIF(G:G,13,K:K)</f>
        <v>80698.04419334876</v>
      </c>
      <c r="E20" s="447">
        <f t="shared" ca="1" si="1"/>
        <v>1611413.5772708561</v>
      </c>
      <c r="F20" s="431"/>
      <c r="G20" s="459">
        <v>2</v>
      </c>
      <c r="H20" s="459">
        <v>13</v>
      </c>
      <c r="I20" s="444">
        <f t="shared" ca="1" si="5"/>
        <v>3020231.4650775623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12445.768882638182</v>
      </c>
      <c r="L20" s="444">
        <f t="shared" ca="1" si="3"/>
        <v>2999430.3007158018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1611413.5772708561</v>
      </c>
      <c r="C21" s="447">
        <f t="shared" si="0"/>
        <v>100747.55675784221</v>
      </c>
      <c r="D21" s="447">
        <f ca="1">SUMIF(G:G,14,K:K)</f>
        <v>79672.273078945611</v>
      </c>
      <c r="E21" s="447">
        <f t="shared" ca="1" si="1"/>
        <v>1590338.2935919596</v>
      </c>
      <c r="F21" s="431"/>
      <c r="G21" s="459">
        <v>2</v>
      </c>
      <c r="H21" s="459">
        <v>14</v>
      </c>
      <c r="I21" s="444">
        <f t="shared" ca="1" si="5"/>
        <v>2999430.3007158018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12359.097364464178</v>
      </c>
      <c r="L21" s="444">
        <f t="shared" ca="1" si="3"/>
        <v>2978542.4648358673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1590338.2935919596</v>
      </c>
      <c r="C22" s="447">
        <f t="shared" si="0"/>
        <v>100747.55675784221</v>
      </c>
      <c r="D22" s="447">
        <f ca="1">SUMIF(G:G,15,K:K)</f>
        <v>78594.021567537333</v>
      </c>
      <c r="E22" s="447">
        <f t="shared" ca="1" si="1"/>
        <v>1568184.7584016547</v>
      </c>
      <c r="F22" s="431"/>
      <c r="G22" s="459">
        <v>2</v>
      </c>
      <c r="H22" s="459">
        <v>15</v>
      </c>
      <c r="I22" s="444">
        <f t="shared" ca="1" si="5"/>
        <v>2978542.4648358673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12272.064714964452</v>
      </c>
      <c r="L22" s="444">
        <f t="shared" ca="1" si="3"/>
        <v>2957567.596306433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1568184.7584016547</v>
      </c>
      <c r="C23" s="447">
        <f t="shared" si="0"/>
        <v>100747.55675784221</v>
      </c>
      <c r="D23" s="447">
        <f ca="1">SUMIF(G:G,16,K:K)</f>
        <v>77460.604662411584</v>
      </c>
      <c r="E23" s="447">
        <f t="shared" ca="1" si="1"/>
        <v>1544897.8063062241</v>
      </c>
      <c r="F23" s="431"/>
      <c r="G23" s="459">
        <v>2</v>
      </c>
      <c r="H23" s="459">
        <v>16</v>
      </c>
      <c r="I23" s="444">
        <f t="shared" ca="1" si="5"/>
        <v>2957567.596306433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12184.669429425143</v>
      </c>
      <c r="L23" s="444">
        <f t="shared" ca="1" si="3"/>
        <v>2936505.3324914593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1544897.8063062241</v>
      </c>
      <c r="C24" s="447">
        <f t="shared" si="0"/>
        <v>100747.55675784221</v>
      </c>
      <c r="D24" s="447">
        <f ca="1">SUMIF(G:G,17,K:K)</f>
        <v>76269.199997328367</v>
      </c>
      <c r="E24" s="447">
        <f t="shared" ca="1" si="1"/>
        <v>1520419.4495457103</v>
      </c>
      <c r="F24" s="431"/>
      <c r="G24" s="459">
        <v>2</v>
      </c>
      <c r="H24" s="459">
        <v>17</v>
      </c>
      <c r="I24" s="444">
        <f t="shared" ca="1" si="5"/>
        <v>2936505.3324914593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12096.909996862752</v>
      </c>
      <c r="L24" s="444">
        <f t="shared" ca="1" si="3"/>
        <v>2915355.3092439231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1520419.4495457103</v>
      </c>
      <c r="C25" s="447">
        <f t="shared" si="0"/>
        <v>100747.55675784221</v>
      </c>
      <c r="D25" s="447">
        <f ca="1">SUMIF(G:G,18,K:K)</f>
        <v>75016.840808434325</v>
      </c>
      <c r="E25" s="447">
        <f t="shared" ca="1" si="1"/>
        <v>1494688.7335963026</v>
      </c>
      <c r="F25" s="431"/>
      <c r="G25" s="459">
        <v>2</v>
      </c>
      <c r="H25" s="459">
        <v>18</v>
      </c>
      <c r="I25" s="444">
        <f t="shared" ca="1" si="5"/>
        <v>2915355.3092439231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12008.784899998018</v>
      </c>
      <c r="L25" s="444">
        <f t="shared" ca="1" si="3"/>
        <v>2894117.1608995222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1494688.7335963026</v>
      </c>
      <c r="C26" s="447">
        <f t="shared" si="0"/>
        <v>100747.55675784221</v>
      </c>
      <c r="D26" s="447">
        <f ca="1">SUMIF(G:G,19,K:K)</f>
        <v>73700.408546606835</v>
      </c>
      <c r="E26" s="447">
        <f t="shared" ca="1" si="1"/>
        <v>1467641.5853850672</v>
      </c>
      <c r="F26" s="431"/>
      <c r="G26" s="459">
        <v>2</v>
      </c>
      <c r="H26" s="459">
        <v>19</v>
      </c>
      <c r="I26" s="444">
        <f t="shared" ca="1" si="5"/>
        <v>2894117.1608995222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11920.29261522968</v>
      </c>
      <c r="L26" s="444">
        <f t="shared" ca="1" si="3"/>
        <v>2872790.5202703532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1467641.5853850672</v>
      </c>
      <c r="C27" s="447">
        <f t="shared" si="0"/>
        <v>100747.55675784221</v>
      </c>
      <c r="D27" s="447">
        <f ca="1">SUMIF(G:G,20,K:K)</f>
        <v>72316.625111831498</v>
      </c>
      <c r="E27" s="447">
        <f t="shared" ca="1" si="1"/>
        <v>1439210.6537390565</v>
      </c>
      <c r="F27" s="431"/>
      <c r="G27" s="459">
        <v>2</v>
      </c>
      <c r="H27" s="459">
        <v>20</v>
      </c>
      <c r="I27" s="444">
        <f t="shared" ca="1" si="5"/>
        <v>2872790.5202703532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11831.431612608143</v>
      </c>
      <c r="L27" s="444">
        <f t="shared" ca="1" si="3"/>
        <v>2851375.0186385624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1439210.6537390565</v>
      </c>
      <c r="C28" s="447">
        <f t="shared" si="0"/>
        <v>100747.55675784221</v>
      </c>
      <c r="D28" s="447">
        <f ca="1">SUMIF(G:G,21,K:K)</f>
        <v>70862.044690275769</v>
      </c>
      <c r="E28" s="447">
        <f t="shared" ca="1" si="1"/>
        <v>1409325.1416714902</v>
      </c>
      <c r="F28" s="431"/>
      <c r="G28" s="459">
        <v>2</v>
      </c>
      <c r="H28" s="459">
        <v>21</v>
      </c>
      <c r="I28" s="444">
        <f t="shared" ca="1" si="5"/>
        <v>2851375.0186385624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11742.200355809015</v>
      </c>
      <c r="L28" s="444">
        <f t="shared" ca="1" si="3"/>
        <v>2829870.2857499728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1409325.1416714902</v>
      </c>
      <c r="C29" s="447">
        <f t="shared" si="0"/>
        <v>100747.55675784221</v>
      </c>
      <c r="D29" s="447">
        <f ca="1">SUMIF(G:G,22,K:K)</f>
        <v>69333.045173731647</v>
      </c>
      <c r="E29" s="447">
        <f t="shared" ca="1" si="1"/>
        <v>1377910.6300873796</v>
      </c>
      <c r="F29" s="431"/>
      <c r="G29" s="459">
        <v>2</v>
      </c>
      <c r="H29" s="459">
        <v>22</v>
      </c>
      <c r="I29" s="444">
        <f t="shared" ca="1" si="5"/>
        <v>2829870.2857499728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11652.597302106558</v>
      </c>
      <c r="L29" s="444">
        <f t="shared" ca="1" si="3"/>
        <v>2808275.9498076807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1377910.6300873796</v>
      </c>
      <c r="C30" s="447">
        <f t="shared" si="0"/>
        <v>100747.55675784221</v>
      </c>
      <c r="D30" s="447">
        <f ca="1">SUMIF(G:G,23,K:K)</f>
        <v>67725.819140060848</v>
      </c>
      <c r="E30" s="447">
        <f t="shared" ca="1" si="1"/>
        <v>1344888.8924695982</v>
      </c>
      <c r="F30" s="431"/>
      <c r="G30" s="459">
        <v>2</v>
      </c>
      <c r="H30" s="459">
        <v>23</v>
      </c>
      <c r="I30" s="444">
        <f t="shared" ca="1" si="5"/>
        <v>2808275.9498076807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11562.620902347007</v>
      </c>
      <c r="L30" s="444">
        <f t="shared" ca="1" si="3"/>
        <v>2786591.6374656288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1344888.8924695982</v>
      </c>
      <c r="C31" s="447">
        <f t="shared" si="0"/>
        <v>100747.55675784221</v>
      </c>
      <c r="D31" s="447">
        <f ca="1">SUMIF(G:G,24,K:K)</f>
        <v>66036.364372182521</v>
      </c>
      <c r="E31" s="447">
        <f t="shared" ca="1" si="1"/>
        <v>1310177.7000839384</v>
      </c>
      <c r="F31" s="431"/>
      <c r="G31" s="459">
        <v>2</v>
      </c>
      <c r="H31" s="459">
        <v>24</v>
      </c>
      <c r="I31" s="444">
        <f t="shared" ca="1" si="5"/>
        <v>2786591.6374656288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11472.269600921791</v>
      </c>
      <c r="L31" s="444">
        <f t="shared" ca="1" si="3"/>
        <v>2764816.9738221518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1310177.7000839384</v>
      </c>
      <c r="C32" s="447">
        <f t="shared" si="0"/>
        <v>100747.55675784221</v>
      </c>
      <c r="D32" s="447">
        <f ca="1">SUMIF(G:G,25,K:K)</f>
        <v>64260.473891994203</v>
      </c>
      <c r="E32" s="447">
        <f t="shared" ca="1" si="1"/>
        <v>1273690.6172180905</v>
      </c>
      <c r="F32" s="431"/>
      <c r="G32" s="459">
        <v>3</v>
      </c>
      <c r="H32" s="459">
        <v>25</v>
      </c>
      <c r="I32" s="444">
        <f t="shared" ca="1" si="5"/>
        <v>2764816.9738221518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11381.541835740638</v>
      </c>
      <c r="L32" s="444">
        <f t="shared" ca="1" si="3"/>
        <v>2742951.5824134937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1273690.6172180905</v>
      </c>
      <c r="C33" s="447">
        <f t="shared" si="0"/>
        <v>100747.55675784221</v>
      </c>
      <c r="D33" s="447">
        <f ca="1">SUMIF(G:G,26,K:K)</f>
        <v>62393.72548440934</v>
      </c>
      <c r="E33" s="447">
        <f t="shared" ca="1" si="1"/>
        <v>1235336.7859446576</v>
      </c>
      <c r="F33" s="431"/>
      <c r="G33" s="459">
        <v>3</v>
      </c>
      <c r="H33" s="459">
        <v>26</v>
      </c>
      <c r="I33" s="444">
        <f t="shared" ca="1" si="5"/>
        <v>2742951.5824134937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11290.436038204562</v>
      </c>
      <c r="L33" s="444">
        <f t="shared" ca="1" si="3"/>
        <v>2720995.0852072993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1235336.7859446576</v>
      </c>
      <c r="C34" s="447">
        <f t="shared" si="0"/>
        <v>100747.55675784221</v>
      </c>
      <c r="D34" s="447">
        <f ca="1">SUMIF(G:G,27,K:K)</f>
        <v>60431.470685424742</v>
      </c>
      <c r="E34" s="447">
        <f t="shared" ca="1" si="1"/>
        <v>1195020.6998722402</v>
      </c>
      <c r="F34" s="431"/>
      <c r="G34" s="459">
        <v>3</v>
      </c>
      <c r="H34" s="459">
        <v>27</v>
      </c>
      <c r="I34" s="444">
        <f t="shared" ca="1" si="5"/>
        <v>2720995.0852072993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11198.950633178752</v>
      </c>
      <c r="L34" s="444">
        <f t="shared" ca="1" si="3"/>
        <v>2698947.1025960795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1195020.6998722402</v>
      </c>
      <c r="C35" s="447">
        <f t="shared" si="0"/>
        <v>100747.55675784221</v>
      </c>
      <c r="D35" s="447">
        <f ca="1">SUMIF(G:G,28,K:K)</f>
        <v>58368.823206796551</v>
      </c>
      <c r="E35" s="447">
        <f t="shared" ca="1" si="1"/>
        <v>1152641.9663211945</v>
      </c>
      <c r="F35" s="431"/>
      <c r="G35" s="459">
        <v>3</v>
      </c>
      <c r="H35" s="459">
        <v>28</v>
      </c>
      <c r="I35" s="444">
        <f t="shared" ca="1" si="5"/>
        <v>2698947.1025960795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11107.084038965337</v>
      </c>
      <c r="L35" s="444">
        <f t="shared" ca="1" si="3"/>
        <v>2676807.2533906461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1152641.9663211945</v>
      </c>
      <c r="C36" s="447">
        <f t="shared" si="0"/>
        <v>100747.55675784221</v>
      </c>
      <c r="D36" s="447">
        <f ca="1">SUMIF(G:G,29,K:K)</f>
        <v>56200.646768500759</v>
      </c>
      <c r="E36" s="447">
        <f t="shared" ca="1" si="1"/>
        <v>1108095.0563318531</v>
      </c>
      <c r="F36" s="431"/>
      <c r="G36" s="459">
        <v>3</v>
      </c>
      <c r="H36" s="459">
        <v>29</v>
      </c>
      <c r="I36" s="444">
        <f t="shared" ca="1" si="5"/>
        <v>2676807.2533906461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11014.834667276031</v>
      </c>
      <c r="L36" s="444">
        <f t="shared" ca="1" si="3"/>
        <v>2654575.1548135234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1108095.0563318531</v>
      </c>
      <c r="C37" s="447">
        <f t="shared" si="0"/>
        <v>100747.55675784221</v>
      </c>
      <c r="D37" s="447">
        <f ca="1">SUMIF(G:G,30,K:K)</f>
        <v>53921.542308679302</v>
      </c>
      <c r="E37" s="447">
        <f t="shared" ca="1" si="1"/>
        <v>1061269.0418826903</v>
      </c>
      <c r="F37" s="431"/>
      <c r="G37" s="459">
        <v>3</v>
      </c>
      <c r="H37" s="459">
        <v>30</v>
      </c>
      <c r="I37" s="444">
        <f t="shared" ca="1" si="5"/>
        <v>2654575.1548135234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10922.200923204686</v>
      </c>
      <c r="L37" s="444">
        <f t="shared" ca="1" si="3"/>
        <v>2632250.4224923295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1061269.0418826903</v>
      </c>
      <c r="C38" s="447">
        <f t="shared" si="0"/>
        <v>100747.55675784221</v>
      </c>
      <c r="D38" s="447">
        <f ca="1">SUMIF(G:G,31,K:K)</f>
        <v>51525.834539222684</v>
      </c>
      <c r="E38" s="447">
        <f t="shared" ca="1" si="1"/>
        <v>1012047.3196640707</v>
      </c>
      <c r="F38" s="431"/>
      <c r="G38" s="459">
        <v>3</v>
      </c>
      <c r="H38" s="459">
        <v>31</v>
      </c>
      <c r="I38" s="444">
        <f t="shared" ca="1" si="5"/>
        <v>2632250.4224923295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10829.181205199711</v>
      </c>
      <c r="L38" s="444">
        <f t="shared" ca="1" si="3"/>
        <v>2609832.6704531303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1012047.3196640707</v>
      </c>
      <c r="C39" s="447">
        <f t="shared" si="0"/>
        <v>100747.55675784221</v>
      </c>
      <c r="D39" s="447">
        <f ca="1">SUMIF(G:G,32,K:K)</f>
        <v>49007.557813510633</v>
      </c>
      <c r="E39" s="447">
        <f t="shared" ca="1" si="1"/>
        <v>960307.32071973919</v>
      </c>
      <c r="F39" s="431"/>
      <c r="G39" s="459">
        <v>3</v>
      </c>
      <c r="H39" s="459">
        <v>32</v>
      </c>
      <c r="I39" s="444">
        <f t="shared" ca="1" si="5"/>
        <v>2609832.6704531303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10735.773905036382</v>
      </c>
      <c r="L39" s="444">
        <f t="shared" ca="1" si="3"/>
        <v>2587321.511113768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960307.32071973919</v>
      </c>
      <c r="C40" s="447">
        <f t="shared" si="0"/>
        <v>100747.55675784221</v>
      </c>
      <c r="D40" s="447">
        <f ca="1">SUMIF(G:G,33,K:K)</f>
        <v>46360.441271119766</v>
      </c>
      <c r="E40" s="447">
        <f t="shared" ca="1" si="1"/>
        <v>905920.20523301675</v>
      </c>
      <c r="F40" s="431"/>
      <c r="G40" s="459">
        <v>3</v>
      </c>
      <c r="H40" s="459">
        <v>33</v>
      </c>
      <c r="I40" s="444">
        <f t="shared" ca="1" si="5"/>
        <v>2587321.511113768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10641.977407789038</v>
      </c>
      <c r="L40" s="444">
        <f t="shared" ca="1" si="3"/>
        <v>2564716.555277158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905920.20523301675</v>
      </c>
      <c r="C41" s="447">
        <f t="shared" si="0"/>
        <v>100747.55675784221</v>
      </c>
      <c r="D41" s="447">
        <f ca="1">SUMIF(G:G,34,K:K)</f>
        <v>43577.893222506042</v>
      </c>
      <c r="E41" s="447">
        <f t="shared" ca="1" si="1"/>
        <v>848750.5416976806</v>
      </c>
      <c r="F41" s="431"/>
      <c r="G41" s="459">
        <v>3</v>
      </c>
      <c r="H41" s="459">
        <v>34</v>
      </c>
      <c r="I41" s="444">
        <f t="shared" ca="1" si="5"/>
        <v>2564716.555277158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10547.790091803163</v>
      </c>
      <c r="L41" s="444">
        <f t="shared" ca="1" si="3"/>
        <v>2542017.4121245625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848750.5416976806</v>
      </c>
      <c r="C42" s="447">
        <f t="shared" si="0"/>
        <v>100747.55675784221</v>
      </c>
      <c r="D42" s="447">
        <f ca="1">SUMIF(G:G,35,K:K)</f>
        <v>40652.984734778118</v>
      </c>
      <c r="E42" s="447">
        <f t="shared" ca="1" si="1"/>
        <v>788655.96967461659</v>
      </c>
      <c r="F42" s="431"/>
      <c r="G42" s="459">
        <v>3</v>
      </c>
      <c r="H42" s="459">
        <v>35</v>
      </c>
      <c r="I42" s="444">
        <f t="shared" ca="1" si="5"/>
        <v>2542017.4121245625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10453.210328667348</v>
      </c>
      <c r="L42" s="444">
        <f t="shared" ca="1" si="3"/>
        <v>2519223.6892088312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788655.96967461659</v>
      </c>
      <c r="C43" s="447">
        <f t="shared" si="0"/>
        <v>100747.55675784221</v>
      </c>
      <c r="D43" s="447">
        <f ca="1">SUMIF(G:G,36,K:K)</f>
        <v>37578.432377687648</v>
      </c>
      <c r="E43" s="447">
        <f t="shared" ca="1" si="1"/>
        <v>725486.84529446205</v>
      </c>
      <c r="F43" s="431"/>
      <c r="G43" s="459">
        <v>3</v>
      </c>
      <c r="H43" s="459">
        <v>36</v>
      </c>
      <c r="I43" s="444">
        <f t="shared" ca="1" si="5"/>
        <v>2519223.6892088312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10358.236483185136</v>
      </c>
      <c r="L43" s="444">
        <f t="shared" ca="1" si="3"/>
        <v>2496334.9924476175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725486.84529446205</v>
      </c>
      <c r="C44" s="447">
        <f t="shared" si="0"/>
        <v>100747.55675784221</v>
      </c>
      <c r="D44" s="447">
        <f ca="1">SUMIF(G:G,37,K:K)</f>
        <v>34346.580086871669</v>
      </c>
      <c r="E44" s="447">
        <f t="shared" ca="1" si="1"/>
        <v>659085.86862349149</v>
      </c>
      <c r="F44" s="431"/>
      <c r="G44" s="459">
        <v>4</v>
      </c>
      <c r="H44" s="459">
        <v>37</v>
      </c>
      <c r="I44" s="444">
        <f t="shared" ca="1" si="5"/>
        <v>2496334.9924476175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10262.866913346745</v>
      </c>
      <c r="L44" s="444">
        <f t="shared" ca="1" si="3"/>
        <v>2473350.9261165652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659085.86862349149</v>
      </c>
      <c r="C45" s="447">
        <f t="shared" si="0"/>
        <v>100747.55675784221</v>
      </c>
      <c r="D45" s="447">
        <f ca="1">SUMIF(G:G,38,K:K)</f>
        <v>30949.380099184138</v>
      </c>
      <c r="E45" s="447">
        <f t="shared" ca="1" si="1"/>
        <v>589287.69196483342</v>
      </c>
      <c r="F45" s="431"/>
      <c r="G45" s="459">
        <v>4</v>
      </c>
      <c r="H45" s="459">
        <v>38</v>
      </c>
      <c r="I45" s="444">
        <f t="shared" ca="1" si="5"/>
        <v>2473350.9261165652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10167.099970300693</v>
      </c>
      <c r="L45" s="444">
        <f t="shared" ca="1" si="3"/>
        <v>2450271.0928424671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589287.69196483342</v>
      </c>
      <c r="C46" s="447">
        <f t="shared" si="0"/>
        <v>100747.55675784221</v>
      </c>
      <c r="D46" s="447">
        <f ca="1">SUMIF(G:G,39,K:K)</f>
        <v>27378.372912642681</v>
      </c>
      <c r="E46" s="447">
        <f t="shared" ca="1" si="1"/>
        <v>515918.50811963389</v>
      </c>
      <c r="F46" s="431"/>
      <c r="G46" s="459">
        <v>4</v>
      </c>
      <c r="H46" s="459">
        <v>39</v>
      </c>
      <c r="I46" s="444">
        <f t="shared" ca="1" si="5"/>
        <v>2450271.0928424671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10070.933998325285</v>
      </c>
      <c r="L46" s="444">
        <f t="shared" ca="1" si="3"/>
        <v>2427095.0935963937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515918.50811963389</v>
      </c>
      <c r="C47" s="447">
        <f t="shared" si="0"/>
        <v>100747.55675784221</v>
      </c>
      <c r="D47" s="447">
        <f ca="1">SUMIF(G:G,40,K:K)</f>
        <v>23624.666221088472</v>
      </c>
      <c r="E47" s="447">
        <f t="shared" ca="1" si="1"/>
        <v>438795.61758288019</v>
      </c>
      <c r="F47" s="431"/>
      <c r="G47" s="459">
        <v>4</v>
      </c>
      <c r="H47" s="459">
        <v>40</v>
      </c>
      <c r="I47" s="444">
        <f t="shared" ca="1" si="5"/>
        <v>2427095.0935963937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9974.3673347999793</v>
      </c>
      <c r="L47" s="444">
        <f t="shared" ca="1" si="3"/>
        <v>2403822.5276867948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438795.61758288019</v>
      </c>
      <c r="C48" s="447">
        <f t="shared" si="0"/>
        <v>100747.55675784221</v>
      </c>
      <c r="D48" s="447">
        <f ca="1">SUMIF(G:G,41,K:K)</f>
        <v>19678.91277110298</v>
      </c>
      <c r="E48" s="447">
        <f t="shared" ca="1" si="1"/>
        <v>357726.97359614098</v>
      </c>
      <c r="F48" s="431"/>
      <c r="G48" s="459">
        <v>4</v>
      </c>
      <c r="H48" s="459">
        <v>41</v>
      </c>
      <c r="I48" s="444">
        <f t="shared" ca="1" si="5"/>
        <v>2403822.5276867948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9877.3983101766498</v>
      </c>
      <c r="L48" s="444">
        <f t="shared" ca="1" si="3"/>
        <v>2380452.9927525725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357726.97359614098</v>
      </c>
      <c r="C49" s="447">
        <f t="shared" si="0"/>
        <v>100747.55675784221</v>
      </c>
      <c r="D49" s="447">
        <f ca="1">SUMIF(G:G,42,K:K)</f>
        <v>15531.287086042848</v>
      </c>
      <c r="E49" s="447">
        <f t="shared" ca="1" si="1"/>
        <v>272510.70392434165</v>
      </c>
      <c r="F49" s="431"/>
      <c r="G49" s="459">
        <v>4</v>
      </c>
      <c r="H49" s="459">
        <v>42</v>
      </c>
      <c r="I49" s="444">
        <f t="shared" ca="1" si="5"/>
        <v>2380452.9927525725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9780.0252479507235</v>
      </c>
      <c r="L49" s="444">
        <f t="shared" ca="1" si="3"/>
        <v>2356986.0847561243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272510.70392434165</v>
      </c>
      <c r="C50" s="447">
        <f t="shared" si="0"/>
        <v>100747.55675784221</v>
      </c>
      <c r="D50" s="447">
        <f ca="1">SUMIF(G:G,43,K:K)</f>
        <v>11171.46099923202</v>
      </c>
      <c r="E50" s="447">
        <f t="shared" ca="1" si="1"/>
        <v>182934.60816573148</v>
      </c>
      <c r="F50" s="431"/>
      <c r="G50" s="459">
        <v>4</v>
      </c>
      <c r="H50" s="459">
        <v>43</v>
      </c>
      <c r="I50" s="444">
        <f t="shared" ca="1" si="5"/>
        <v>2356986.0847561243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9685.4797979655232</v>
      </c>
      <c r="L50" s="444">
        <f t="shared" ca="1" si="3"/>
        <v>2334200.6313096909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182934.60816573148</v>
      </c>
      <c r="C51" s="447">
        <f t="shared" si="0"/>
        <v>100747.55675784221</v>
      </c>
      <c r="D51" s="447">
        <f ca="1">SUMIF(G:G,44,K:K)</f>
        <v>6588.5779353856587</v>
      </c>
      <c r="E51" s="447">
        <f t="shared" ca="1" si="1"/>
        <v>88775.629343274937</v>
      </c>
      <c r="F51" s="431"/>
      <c r="G51" s="459">
        <v>4</v>
      </c>
      <c r="H51" s="459">
        <v>44</v>
      </c>
      <c r="I51" s="444">
        <f t="shared" ca="1" si="5"/>
        <v>2334200.6313096909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9590.5404086053841</v>
      </c>
      <c r="L51" s="444">
        <f t="shared" ca="1" si="3"/>
        <v>2311320.2384738973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88775.629343274937</v>
      </c>
      <c r="C52" s="447">
        <f t="shared" si="0"/>
        <v>100747.55675784221</v>
      </c>
      <c r="D52" s="447">
        <f ca="1">SUMIF(G:G,45,K:K)</f>
        <v>1771.2258762228587</v>
      </c>
      <c r="E52" s="447">
        <f t="shared" ca="1" si="1"/>
        <v>-10200.701538344409</v>
      </c>
      <c r="F52" s="431"/>
      <c r="G52" s="459">
        <v>4</v>
      </c>
      <c r="H52" s="459">
        <v>45</v>
      </c>
      <c r="I52" s="444">
        <f t="shared" ca="1" si="5"/>
        <v>2311320.2384738973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9495.2054384562434</v>
      </c>
      <c r="L52" s="444">
        <f t="shared" ca="1" si="3"/>
        <v>2288344.5106679546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-10200.701538344409</v>
      </c>
      <c r="C53" s="447">
        <f t="shared" si="0"/>
        <v>100747.55675784221</v>
      </c>
      <c r="D53" s="447">
        <f ca="1">SUMIF(G:G,46,K:K)</f>
        <v>-3292.591057051186</v>
      </c>
      <c r="E53" s="447">
        <f t="shared" ca="1" si="1"/>
        <v>-114240.84935323781</v>
      </c>
      <c r="F53" s="431"/>
      <c r="G53" s="459">
        <v>4</v>
      </c>
      <c r="H53" s="459">
        <v>46</v>
      </c>
      <c r="I53" s="444">
        <f t="shared" ca="1" si="5"/>
        <v>2288344.5106679546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9399.4732392648148</v>
      </c>
      <c r="L53" s="444">
        <f t="shared" ca="1" si="3"/>
        <v>2265273.0506628207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-114240.84935323781</v>
      </c>
      <c r="C54" s="447">
        <f t="shared" si="0"/>
        <v>100747.55675784221</v>
      </c>
      <c r="D54" s="447">
        <f ca="1">SUMIF(G:G,47,K:K)</f>
        <v>-8615.4824751571869</v>
      </c>
      <c r="E54" s="447">
        <f t="shared" ca="1" si="1"/>
        <v>-223603.88858623721</v>
      </c>
      <c r="F54" s="431"/>
      <c r="G54" s="459">
        <v>4</v>
      </c>
      <c r="H54" s="459">
        <v>47</v>
      </c>
      <c r="I54" s="444">
        <f t="shared" ca="1" si="5"/>
        <v>2265273.0506628207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9303.3421559100916</v>
      </c>
      <c r="L54" s="444">
        <f t="shared" ca="1" si="3"/>
        <v>2242105.459574332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-223603.88858623721</v>
      </c>
      <c r="C55" s="447">
        <f t="shared" si="0"/>
        <v>100747.55675784221</v>
      </c>
      <c r="D55" s="447">
        <f ca="1">SUMIF(G:G,48,K:K)</f>
        <v>-14210.703120431883</v>
      </c>
      <c r="E55" s="447">
        <f t="shared" ca="1" si="1"/>
        <v>-338562.14846451127</v>
      </c>
      <c r="F55" s="431"/>
      <c r="G55" s="459">
        <v>4</v>
      </c>
      <c r="H55" s="459">
        <v>48</v>
      </c>
      <c r="I55" s="444">
        <f t="shared" ca="1" si="5"/>
        <v>2242105.459574332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9206.810526374722</v>
      </c>
      <c r="L55" s="444">
        <f t="shared" ca="1" si="3"/>
        <v>2218841.3368563079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-338562.14846451127</v>
      </c>
      <c r="C56" s="447">
        <f t="shared" si="0"/>
        <v>100747.55675784221</v>
      </c>
      <c r="D56" s="447">
        <f ca="1">SUMIF(G:G,49,K:K)</f>
        <v>-20092.185872985887</v>
      </c>
      <c r="E56" s="447">
        <f t="shared" ca="1" si="1"/>
        <v>-459401.89109533932</v>
      </c>
      <c r="F56" s="431"/>
      <c r="G56" s="459">
        <f>G55+1</f>
        <v>5</v>
      </c>
      <c r="H56" s="459">
        <v>49</v>
      </c>
      <c r="I56" s="444">
        <f t="shared" ca="1" si="5"/>
        <v>2218841.3368563079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9109.8766817162887</v>
      </c>
      <c r="L56" s="444">
        <f t="shared" ca="1" si="3"/>
        <v>2195480.2802936253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-459401.89109533932</v>
      </c>
      <c r="C57" s="447">
        <f t="shared" si="0"/>
        <v>100747.55675784221</v>
      </c>
      <c r="D57" s="447">
        <f ca="1">SUMIF(G:G,50,K:K)</f>
        <v>-26274.57644551924</v>
      </c>
      <c r="E57" s="447">
        <f t="shared" ca="1" si="1"/>
        <v>-586424.02429870074</v>
      </c>
      <c r="F57" s="431"/>
      <c r="G57" s="459">
        <f t="shared" ref="G57:G67" si="8">G56</f>
        <v>5</v>
      </c>
      <c r="H57" s="459">
        <v>50</v>
      </c>
      <c r="I57" s="444">
        <f t="shared" ca="1" si="5"/>
        <v>2195480.2802936253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9012.5389460384431</v>
      </c>
      <c r="L57" s="444">
        <f t="shared" ca="1" si="3"/>
        <v>2172021.8859952651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-586424.02429870074</v>
      </c>
      <c r="C58" s="447">
        <f t="shared" si="0"/>
        <v>100747.55675784221</v>
      </c>
      <c r="D58" s="447">
        <f ca="1">SUMIF(G:G,51,K:K)</f>
        <v>-32773.269853189522</v>
      </c>
      <c r="E58" s="447">
        <f t="shared" ca="1" si="1"/>
        <v>-719944.8509097324</v>
      </c>
      <c r="F58" s="431"/>
      <c r="G58" s="459">
        <f t="shared" si="8"/>
        <v>5</v>
      </c>
      <c r="H58" s="459">
        <v>51</v>
      </c>
      <c r="I58" s="444">
        <f t="shared" ca="1" si="5"/>
        <v>2172021.8859952651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8914.7956364619422</v>
      </c>
      <c r="L58" s="444">
        <f t="shared" ca="1" si="3"/>
        <v>2148465.7483873283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-719944.8509097324</v>
      </c>
      <c r="C59" s="447">
        <f t="shared" si="0"/>
        <v>100747.55675784221</v>
      </c>
      <c r="D59" s="447">
        <f ca="1">SUMIF(G:G,52,K:K)</f>
        <v>-39604.448749347714</v>
      </c>
      <c r="E59" s="447">
        <f t="shared" ca="1" si="1"/>
        <v>-860296.8564169223</v>
      </c>
      <c r="F59" s="431"/>
      <c r="G59" s="459">
        <f t="shared" si="8"/>
        <v>5</v>
      </c>
      <c r="H59" s="459">
        <v>52</v>
      </c>
      <c r="I59" s="444">
        <f t="shared" ca="1" si="5"/>
        <v>2148465.7483873283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8816.6450630955405</v>
      </c>
      <c r="L59" s="444">
        <f t="shared" ca="1" si="3"/>
        <v>2124811.4602060253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-860296.8564169223</v>
      </c>
      <c r="C60" s="447">
        <f t="shared" si="0"/>
        <v>100747.55675784221</v>
      </c>
      <c r="D60" s="447">
        <f ca="1">SUMIF(G:G,53,K:K)</f>
        <v>-46785.123722603021</v>
      </c>
      <c r="E60" s="447">
        <f t="shared" ca="1" si="1"/>
        <v>-1007829.5368973676</v>
      </c>
      <c r="F60" s="431"/>
      <c r="G60" s="459">
        <f t="shared" si="8"/>
        <v>5</v>
      </c>
      <c r="H60" s="459">
        <v>53</v>
      </c>
      <c r="I60" s="444">
        <f t="shared" ca="1" si="5"/>
        <v>2124811.4602060253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8718.0855290067757</v>
      </c>
      <c r="L60" s="444">
        <f t="shared" ca="1" si="3"/>
        <v>2101058.612490633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-1007829.5368973676</v>
      </c>
      <c r="C61" s="447">
        <f t="shared" si="0"/>
        <v>100747.55675784221</v>
      </c>
      <c r="D61" s="447">
        <f ca="1">SUMIF(G:G,54,K:K)</f>
        <v>-54333.175655561929</v>
      </c>
      <c r="E61" s="447">
        <f t="shared" ca="1" si="1"/>
        <v>-1162910.2693107717</v>
      </c>
      <c r="F61" s="431"/>
      <c r="G61" s="459">
        <f t="shared" si="8"/>
        <v>5</v>
      </c>
      <c r="H61" s="459">
        <v>54</v>
      </c>
      <c r="I61" s="444">
        <f t="shared" ca="1" si="5"/>
        <v>2101058.612490633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8619.1153301926424</v>
      </c>
      <c r="L61" s="444">
        <f t="shared" ca="1" si="3"/>
        <v>2077206.7945764267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-1162910.2693107717</v>
      </c>
      <c r="C62" s="447">
        <f t="shared" si="0"/>
        <v>100747.55675784221</v>
      </c>
      <c r="D62" s="447">
        <f ca="1">SUMIF(G:G,55,K:K)</f>
        <v>-62267.400250720915</v>
      </c>
      <c r="E62" s="447">
        <f t="shared" ca="1" si="1"/>
        <v>-1325925.2263193349</v>
      </c>
      <c r="F62" s="431"/>
      <c r="G62" s="459">
        <f t="shared" si="8"/>
        <v>5</v>
      </c>
      <c r="H62" s="459">
        <v>55</v>
      </c>
      <c r="I62" s="444">
        <f t="shared" ca="1" si="5"/>
        <v>2077206.7945764267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8519.7327555501161</v>
      </c>
      <c r="L62" s="444">
        <f t="shared" ca="1" si="3"/>
        <v>2053255.5940875779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-1325925.2263193349</v>
      </c>
      <c r="C63" s="447">
        <f t="shared" si="0"/>
        <v>100747.55675784221</v>
      </c>
      <c r="D63" s="447">
        <f ca="1">SUMIF(G:G,56,K:K)</f>
        <v>-70607.554834388167</v>
      </c>
      <c r="E63" s="447">
        <f t="shared" ca="1" si="1"/>
        <v>-1497280.3379115653</v>
      </c>
      <c r="F63" s="431"/>
      <c r="G63" s="459">
        <f t="shared" si="8"/>
        <v>5</v>
      </c>
      <c r="H63" s="459">
        <v>56</v>
      </c>
      <c r="I63" s="444">
        <f t="shared" ca="1" si="5"/>
        <v>2053255.5940875779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8419.9360868465792</v>
      </c>
      <c r="L63" s="444">
        <f t="shared" ca="1" si="3"/>
        <v>2029204.5969300254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-1497280.3379115653</v>
      </c>
      <c r="C64" s="447">
        <f t="shared" si="0"/>
        <v>100747.55675784221</v>
      </c>
      <c r="D64" s="447">
        <f ca="1">SUMIF(G:G,57,K:K)</f>
        <v>-79374.407555182857</v>
      </c>
      <c r="E64" s="447">
        <f t="shared" ca="1" si="1"/>
        <v>-1677402.3022245904</v>
      </c>
      <c r="F64" s="431"/>
      <c r="G64" s="459">
        <f t="shared" si="8"/>
        <v>5</v>
      </c>
      <c r="H64" s="459">
        <v>57</v>
      </c>
      <c r="I64" s="444">
        <f t="shared" ca="1" si="5"/>
        <v>2029204.5969300254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8319.7235986901105</v>
      </c>
      <c r="L64" s="444">
        <f t="shared" ca="1" si="3"/>
        <v>2005053.3872843164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-1677402.3022245904</v>
      </c>
      <c r="C65" s="447">
        <f t="shared" si="0"/>
        <v>100747.55675784221</v>
      </c>
      <c r="D65" s="447">
        <f ca="1">SUMIF(G:G,58,K:K)</f>
        <v>-88589.789099623027</v>
      </c>
      <c r="E65" s="447">
        <f t="shared" ca="1" si="1"/>
        <v>-1866739.6480820556</v>
      </c>
      <c r="F65" s="431"/>
      <c r="G65" s="459">
        <f t="shared" si="8"/>
        <v>5</v>
      </c>
      <c r="H65" s="459">
        <v>58</v>
      </c>
      <c r="I65" s="444">
        <f t="shared" ca="1" si="5"/>
        <v>2005053.3872843164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8219.093558499655</v>
      </c>
      <c r="L65" s="444">
        <f t="shared" ca="1" si="3"/>
        <v>1980801.5475984169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-1866739.6480820556</v>
      </c>
      <c r="C66" s="447">
        <f t="shared" si="0"/>
        <v>100747.55675784221</v>
      </c>
      <c r="D66" s="447">
        <f ca="1">SUMIF(G:G,59,K:K)</f>
        <v>-98276.64705358108</v>
      </c>
      <c r="E66" s="447">
        <f t="shared" ca="1" si="1"/>
        <v>-2065763.851893479</v>
      </c>
      <c r="F66" s="431"/>
      <c r="G66" s="459">
        <f t="shared" si="8"/>
        <v>5</v>
      </c>
      <c r="H66" s="459">
        <v>59</v>
      </c>
      <c r="I66" s="444">
        <f t="shared" ca="1" si="5"/>
        <v>1980801.5475984169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8118.0442264750745</v>
      </c>
      <c r="L66" s="444">
        <f t="shared" ca="1" si="3"/>
        <v>1956448.6585804929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-2065763.851893479</v>
      </c>
      <c r="C67" s="447">
        <f t="shared" si="0"/>
        <v>100747.55675784221</v>
      </c>
      <c r="D67" s="447">
        <f t="shared" ref="D67:D136" ca="1" si="9">SUMIF(G:G,60,K:K)</f>
        <v>-108459.10304497443</v>
      </c>
      <c r="E67" s="447">
        <f t="shared" ca="1" si="1"/>
        <v>-2274970.5116962958</v>
      </c>
      <c r="F67" s="431"/>
      <c r="G67" s="459">
        <f t="shared" si="8"/>
        <v>5</v>
      </c>
      <c r="H67" s="459">
        <v>60</v>
      </c>
      <c r="I67" s="444">
        <f t="shared" ca="1" si="5"/>
        <v>1956448.6585804929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8016.5738555670587</v>
      </c>
      <c r="L67" s="444">
        <f t="shared" ca="1" si="3"/>
        <v>1931994.2991916609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-2274970.5116962958</v>
      </c>
      <c r="C68" s="447">
        <f t="shared" si="0"/>
        <v>100747.55675784221</v>
      </c>
      <c r="D68" s="447">
        <f t="shared" ca="1" si="9"/>
        <v>-108459.10304497443</v>
      </c>
      <c r="E68" s="447">
        <f t="shared" ca="1" si="1"/>
        <v>-2484177.1714991126</v>
      </c>
      <c r="F68" s="431"/>
      <c r="G68" s="459">
        <f>G67+1</f>
        <v>6</v>
      </c>
      <c r="H68" s="459">
        <v>61</v>
      </c>
      <c r="I68" s="444">
        <f t="shared" ca="1" si="5"/>
        <v>1931994.2991916609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7914.6806914469244</v>
      </c>
      <c r="L68" s="444">
        <f t="shared" ca="1" si="3"/>
        <v>1907438.0466387088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-2484177.1714991126</v>
      </c>
      <c r="C69" s="447">
        <f t="shared" si="0"/>
        <v>100747.55675784221</v>
      </c>
      <c r="D69" s="447">
        <f t="shared" ca="1" si="9"/>
        <v>-108459.10304497443</v>
      </c>
      <c r="E69" s="447">
        <f t="shared" ca="1" si="1"/>
        <v>-2693383.8313019294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1907438.0466387088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7812.3629724762905</v>
      </c>
      <c r="L69" s="444">
        <f t="shared" ca="1" si="3"/>
        <v>1882779.4763667861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-2693383.8313019294</v>
      </c>
      <c r="C70" s="447">
        <f t="shared" si="0"/>
        <v>100747.55675784221</v>
      </c>
      <c r="D70" s="447">
        <f t="shared" ca="1" si="9"/>
        <v>-108459.10304497443</v>
      </c>
      <c r="E70" s="447">
        <f t="shared" ca="1" si="1"/>
        <v>-2902590.4911047462</v>
      </c>
      <c r="F70" s="431"/>
      <c r="G70" s="459">
        <f t="shared" si="10"/>
        <v>6</v>
      </c>
      <c r="H70" s="459">
        <v>63</v>
      </c>
      <c r="I70" s="444">
        <f t="shared" ca="1" si="5"/>
        <v>1882779.4763667861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7709.6189296766133</v>
      </c>
      <c r="L70" s="444">
        <f t="shared" ca="1" si="3"/>
        <v>1858018.1620520637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-2902590.4911047462</v>
      </c>
      <c r="C71" s="447">
        <f t="shared" si="0"/>
        <v>100747.55675784221</v>
      </c>
      <c r="D71" s="447">
        <f t="shared" ca="1" si="9"/>
        <v>-108459.10304497443</v>
      </c>
      <c r="E71" s="447">
        <f t="shared" ca="1" si="1"/>
        <v>-3111797.150907563</v>
      </c>
      <c r="F71" s="431"/>
      <c r="G71" s="459">
        <f t="shared" si="10"/>
        <v>6</v>
      </c>
      <c r="H71" s="459">
        <v>64</v>
      </c>
      <c r="I71" s="444">
        <f t="shared" ca="1" si="5"/>
        <v>1858018.1620520637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7606.4467866986024</v>
      </c>
      <c r="L71" s="444">
        <f t="shared" ca="1" si="3"/>
        <v>1833153.6755943634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-3111797.150907563</v>
      </c>
      <c r="C72" s="447">
        <f t="shared" si="0"/>
        <v>100747.55675784221</v>
      </c>
      <c r="D72" s="447">
        <f t="shared" ca="1" si="9"/>
        <v>-108459.10304497443</v>
      </c>
      <c r="E72" s="447">
        <f t="shared" ca="1" si="1"/>
        <v>-3321003.8107103799</v>
      </c>
      <c r="F72" s="431"/>
      <c r="G72" s="459">
        <f t="shared" si="10"/>
        <v>6</v>
      </c>
      <c r="H72" s="459">
        <v>65</v>
      </c>
      <c r="I72" s="444">
        <f t="shared" ca="1" si="5"/>
        <v>1833153.6755943634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7502.8447597915183</v>
      </c>
      <c r="L72" s="444">
        <f t="shared" ca="1" si="3"/>
        <v>1808185.587109756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-3321003.8107103799</v>
      </c>
      <c r="C73" s="447">
        <f t="shared" si="0"/>
        <v>100747.55675784221</v>
      </c>
      <c r="D73" s="447">
        <f t="shared" ca="1" si="9"/>
        <v>-108459.10304497443</v>
      </c>
      <c r="E73" s="447">
        <f t="shared" ca="1" si="1"/>
        <v>-3530210.4705131967</v>
      </c>
      <c r="F73" s="431"/>
      <c r="G73" s="459">
        <f t="shared" si="10"/>
        <v>6</v>
      </c>
      <c r="H73" s="459">
        <v>66</v>
      </c>
      <c r="I73" s="444">
        <f t="shared" ca="1" si="5"/>
        <v>1808185.587109756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7398.8110577723201</v>
      </c>
      <c r="L73" s="444">
        <f t="shared" ca="1" si="3"/>
        <v>1783113.4649231292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-3530210.4705131967</v>
      </c>
      <c r="C74" s="447">
        <f t="shared" si="0"/>
        <v>100747.55675784221</v>
      </c>
      <c r="D74" s="447">
        <f t="shared" ca="1" si="9"/>
        <v>-108459.10304497443</v>
      </c>
      <c r="E74" s="447">
        <f t="shared" ca="1" si="1"/>
        <v>-3739417.1303160135</v>
      </c>
      <c r="F74" s="431"/>
      <c r="G74" s="459">
        <f t="shared" si="10"/>
        <v>6</v>
      </c>
      <c r="H74" s="459">
        <v>67</v>
      </c>
      <c r="I74" s="444">
        <f t="shared" ca="1" si="5"/>
        <v>1783113.4649231292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7294.3438819947087</v>
      </c>
      <c r="L74" s="444">
        <f t="shared" ca="1" si="3"/>
        <v>1757936.8755607249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-3739417.1303160135</v>
      </c>
      <c r="C75" s="447">
        <f t="shared" si="0"/>
        <v>100747.55675784221</v>
      </c>
      <c r="D75" s="447">
        <f t="shared" ca="1" si="9"/>
        <v>-108459.10304497443</v>
      </c>
      <c r="E75" s="447">
        <f t="shared" ca="1" si="1"/>
        <v>-3948623.7901188303</v>
      </c>
      <c r="F75" s="431"/>
      <c r="G75" s="459">
        <f t="shared" si="10"/>
        <v>6</v>
      </c>
      <c r="H75" s="459">
        <v>68</v>
      </c>
      <c r="I75" s="444">
        <f t="shared" ca="1" si="5"/>
        <v>1757936.8755607249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7286.9381092954345</v>
      </c>
      <c r="L75" s="444">
        <f t="shared" ca="1" si="3"/>
        <v>1756152.0843402001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-3948623.7901188303</v>
      </c>
      <c r="C76" s="447">
        <f t="shared" si="0"/>
        <v>100747.55675784221</v>
      </c>
      <c r="D76" s="447">
        <f t="shared" ca="1" si="9"/>
        <v>-108459.10304497443</v>
      </c>
      <c r="E76" s="447">
        <f t="shared" ca="1" si="1"/>
        <v>-4157830.4499216471</v>
      </c>
      <c r="F76" s="431"/>
      <c r="G76" s="459">
        <f t="shared" si="10"/>
        <v>6</v>
      </c>
      <c r="H76" s="459">
        <v>69</v>
      </c>
      <c r="I76" s="444">
        <f t="shared" ca="1" si="5"/>
        <v>1756152.0843402001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7279.5014792099146</v>
      </c>
      <c r="L76" s="444">
        <f t="shared" ca="1" si="3"/>
        <v>1754359.8564895897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-4157830.4499216471</v>
      </c>
      <c r="C77" s="447">
        <f t="shared" si="0"/>
        <v>100747.55675784221</v>
      </c>
      <c r="D77" s="447">
        <f t="shared" ca="1" si="9"/>
        <v>-108459.10304497443</v>
      </c>
      <c r="E77" s="447">
        <f t="shared" ca="1" si="1"/>
        <v>-4367037.1097244639</v>
      </c>
      <c r="F77" s="431"/>
      <c r="G77" s="459">
        <f t="shared" si="10"/>
        <v>6</v>
      </c>
      <c r="H77" s="459">
        <v>70</v>
      </c>
      <c r="I77" s="444">
        <f t="shared" ca="1" si="5"/>
        <v>1754359.8564895897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7272.033863165706</v>
      </c>
      <c r="L77" s="444">
        <f t="shared" ca="1" si="3"/>
        <v>1752560.1610229351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-4367037.1097244639</v>
      </c>
      <c r="C78" s="447">
        <f t="shared" si="0"/>
        <v>100747.55675784221</v>
      </c>
      <c r="D78" s="447">
        <f t="shared" ca="1" si="9"/>
        <v>-108459.10304497443</v>
      </c>
      <c r="E78" s="447">
        <f t="shared" ca="1" si="1"/>
        <v>-4576243.7695272807</v>
      </c>
      <c r="F78" s="431"/>
      <c r="G78" s="459">
        <f t="shared" si="10"/>
        <v>6</v>
      </c>
      <c r="H78" s="459">
        <v>71</v>
      </c>
      <c r="I78" s="444">
        <f t="shared" ca="1" si="5"/>
        <v>1752560.1610229351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7264.5351320546451</v>
      </c>
      <c r="L78" s="444">
        <f t="shared" ca="1" si="3"/>
        <v>1750752.9668251695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-4576243.7695272807</v>
      </c>
      <c r="C79" s="447">
        <f t="shared" si="0"/>
        <v>100747.55675784221</v>
      </c>
      <c r="D79" s="447">
        <f t="shared" ca="1" si="9"/>
        <v>-108459.10304497443</v>
      </c>
      <c r="E79" s="447">
        <f t="shared" ca="1" si="1"/>
        <v>-4785450.4293300975</v>
      </c>
      <c r="F79" s="431"/>
      <c r="G79" s="459">
        <f t="shared" si="10"/>
        <v>6</v>
      </c>
      <c r="H79" s="459">
        <v>72</v>
      </c>
      <c r="I79" s="444">
        <f t="shared" ca="1" si="5"/>
        <v>1750752.9668251695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7257.0051562306217</v>
      </c>
      <c r="L79" s="444">
        <f t="shared" ca="1" si="3"/>
        <v>1748938.2426515799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-4785450.4293300975</v>
      </c>
      <c r="C80" s="447">
        <f t="shared" si="0"/>
        <v>100747.55675784221</v>
      </c>
      <c r="D80" s="447">
        <f t="shared" ca="1" si="9"/>
        <v>-108459.10304497443</v>
      </c>
      <c r="E80" s="447">
        <f t="shared" ca="1" si="1"/>
        <v>-4994657.0891329143</v>
      </c>
      <c r="F80" s="431"/>
      <c r="G80" s="459">
        <f>G79+1</f>
        <v>7</v>
      </c>
      <c r="H80" s="459">
        <v>73</v>
      </c>
      <c r="I80" s="444">
        <f t="shared" ca="1" si="5"/>
        <v>1748938.2426515799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7249.4438055073315</v>
      </c>
      <c r="L80" s="444">
        <f t="shared" ca="1" si="3"/>
        <v>1747115.957127267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-4994657.0891329143</v>
      </c>
      <c r="C81" s="447">
        <f t="shared" si="0"/>
        <v>100747.55675784221</v>
      </c>
      <c r="D81" s="447">
        <f t="shared" ca="1" si="9"/>
        <v>-108459.10304497443</v>
      </c>
      <c r="E81" s="447">
        <f t="shared" ca="1" si="1"/>
        <v>-5203863.7489357311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1747115.957127267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7241.850949156028</v>
      </c>
      <c r="L81" s="444">
        <f t="shared" ca="1" si="3"/>
        <v>1745286.0787466029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-5203863.7489357311</v>
      </c>
      <c r="C82" s="447">
        <f t="shared" si="0"/>
        <v>100747.55675784221</v>
      </c>
      <c r="D82" s="447">
        <f t="shared" ca="1" si="9"/>
        <v>-108459.10304497443</v>
      </c>
      <c r="E82" s="447">
        <f t="shared" ca="1" si="1"/>
        <v>-5413070.4087385479</v>
      </c>
      <c r="F82" s="431"/>
      <c r="G82" s="459">
        <f t="shared" si="11"/>
        <v>7</v>
      </c>
      <c r="H82" s="459">
        <v>75</v>
      </c>
      <c r="I82" s="444">
        <f t="shared" ca="1" si="5"/>
        <v>1745286.0787466029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7234.2264559032619</v>
      </c>
      <c r="L82" s="444">
        <f t="shared" ca="1" si="3"/>
        <v>1743448.5758726858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-5413070.4087385479</v>
      </c>
      <c r="C83" s="447">
        <f t="shared" si="0"/>
        <v>100747.55675784221</v>
      </c>
      <c r="D83" s="447">
        <f t="shared" ca="1" si="9"/>
        <v>-108459.10304497443</v>
      </c>
      <c r="E83" s="447">
        <f t="shared" ca="1" si="1"/>
        <v>-5622277.0685413647</v>
      </c>
      <c r="F83" s="431"/>
      <c r="G83" s="459">
        <f t="shared" si="11"/>
        <v>7</v>
      </c>
      <c r="H83" s="459">
        <v>76</v>
      </c>
      <c r="I83" s="444">
        <f t="shared" ca="1" si="5"/>
        <v>1743448.5758726858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7226.5701939286064</v>
      </c>
      <c r="L83" s="444">
        <f t="shared" ca="1" si="3"/>
        <v>1741603.4167367942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-5622277.0685413647</v>
      </c>
      <c r="C84" s="447">
        <f t="shared" si="0"/>
        <v>100747.55675784221</v>
      </c>
      <c r="D84" s="447">
        <f t="shared" ca="1" si="9"/>
        <v>-108459.10304497443</v>
      </c>
      <c r="E84" s="447">
        <f t="shared" ca="1" si="1"/>
        <v>-5831483.7283441816</v>
      </c>
      <c r="F84" s="431"/>
      <c r="G84" s="459">
        <f t="shared" si="11"/>
        <v>7</v>
      </c>
      <c r="H84" s="459">
        <v>77</v>
      </c>
      <c r="I84" s="444">
        <f t="shared" ca="1" si="5"/>
        <v>1741603.4167367942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7218.8820308623908</v>
      </c>
      <c r="L84" s="444">
        <f t="shared" ca="1" si="3"/>
        <v>1739750.5694378363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-5831483.7283441816</v>
      </c>
      <c r="C85" s="447">
        <f t="shared" si="0"/>
        <v>100747.55675784221</v>
      </c>
      <c r="D85" s="447">
        <f t="shared" ca="1" si="9"/>
        <v>-108459.10304497443</v>
      </c>
      <c r="E85" s="447">
        <f t="shared" ca="1" si="1"/>
        <v>-6040690.3881469984</v>
      </c>
      <c r="F85" s="431"/>
      <c r="G85" s="459">
        <f t="shared" si="11"/>
        <v>7</v>
      </c>
      <c r="H85" s="459">
        <v>78</v>
      </c>
      <c r="I85" s="444">
        <f t="shared" ca="1" si="5"/>
        <v>1739750.5694378363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7211.1618337833997</v>
      </c>
      <c r="L85" s="444">
        <f t="shared" ca="1" si="3"/>
        <v>1737890.0019417994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-6040690.3881469984</v>
      </c>
      <c r="C86" s="447">
        <f t="shared" si="0"/>
        <v>100747.55675784221</v>
      </c>
      <c r="D86" s="447">
        <f t="shared" ca="1" si="9"/>
        <v>-108459.10304497443</v>
      </c>
      <c r="E86" s="447">
        <f t="shared" ca="1" si="1"/>
        <v>-6249897.0479498152</v>
      </c>
      <c r="F86" s="431"/>
      <c r="G86" s="459">
        <f t="shared" si="11"/>
        <v>7</v>
      </c>
      <c r="H86" s="459">
        <v>79</v>
      </c>
      <c r="I86" s="444">
        <f t="shared" ca="1" si="5"/>
        <v>1737890.0019417994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7203.40946921658</v>
      </c>
      <c r="L86" s="444">
        <f t="shared" ca="1" si="3"/>
        <v>1736021.6820811958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-6249897.0479498152</v>
      </c>
      <c r="C87" s="447">
        <f t="shared" si="0"/>
        <v>100747.55675784221</v>
      </c>
      <c r="D87" s="447">
        <f t="shared" ca="1" si="9"/>
        <v>-108459.10304497443</v>
      </c>
      <c r="E87" s="447">
        <f t="shared" ca="1" si="1"/>
        <v>-6459103.707752632</v>
      </c>
      <c r="F87" s="431"/>
      <c r="G87" s="459">
        <f t="shared" si="11"/>
        <v>7</v>
      </c>
      <c r="H87" s="459">
        <v>80</v>
      </c>
      <c r="I87" s="444">
        <f t="shared" ca="1" si="5"/>
        <v>1736021.6820811958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7195.6248031307305</v>
      </c>
      <c r="L87" s="444">
        <f t="shared" ca="1" si="3"/>
        <v>1734145.5775545062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-6459103.707752632</v>
      </c>
      <c r="C88" s="447">
        <f t="shared" si="0"/>
        <v>100747.55675784221</v>
      </c>
      <c r="D88" s="447">
        <f t="shared" ca="1" si="9"/>
        <v>-108459.10304497443</v>
      </c>
      <c r="E88" s="447">
        <f t="shared" ca="1" si="1"/>
        <v>-6668310.3675554488</v>
      </c>
      <c r="F88" s="431"/>
      <c r="G88" s="459">
        <f t="shared" si="11"/>
        <v>7</v>
      </c>
      <c r="H88" s="459">
        <v>81</v>
      </c>
      <c r="I88" s="444">
        <f t="shared" ca="1" si="5"/>
        <v>1734145.5775545062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7187.8077009361914</v>
      </c>
      <c r="L88" s="444">
        <f t="shared" ca="1" si="3"/>
        <v>1732261.6559256222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-6668310.3675554488</v>
      </c>
      <c r="C89" s="447">
        <f t="shared" si="0"/>
        <v>100747.55675784221</v>
      </c>
      <c r="D89" s="447">
        <f t="shared" ca="1" si="9"/>
        <v>-108459.10304497443</v>
      </c>
      <c r="E89" s="447">
        <f t="shared" ca="1" si="1"/>
        <v>-6877517.0273582656</v>
      </c>
      <c r="F89" s="431"/>
      <c r="G89" s="459">
        <f t="shared" si="11"/>
        <v>7</v>
      </c>
      <c r="H89" s="459">
        <v>82</v>
      </c>
      <c r="I89" s="444">
        <f t="shared" ca="1" si="5"/>
        <v>1732261.6559256222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7179.9580274825066</v>
      </c>
      <c r="L89" s="444">
        <f t="shared" ca="1" si="3"/>
        <v>1730369.8846232845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-6877517.0273582656</v>
      </c>
      <c r="C90" s="447">
        <f t="shared" si="0"/>
        <v>100747.55675784221</v>
      </c>
      <c r="D90" s="447">
        <f t="shared" ca="1" si="9"/>
        <v>-108459.10304497443</v>
      </c>
      <c r="E90" s="447">
        <f t="shared" ca="1" si="1"/>
        <v>-7086723.6871610824</v>
      </c>
      <c r="F90" s="431"/>
      <c r="G90" s="459">
        <f t="shared" si="11"/>
        <v>7</v>
      </c>
      <c r="H90" s="459">
        <v>83</v>
      </c>
      <c r="I90" s="444">
        <f t="shared" ca="1" si="5"/>
        <v>1730369.8846232845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7172.0756470561018</v>
      </c>
      <c r="L90" s="444">
        <f t="shared" ca="1" si="3"/>
        <v>1728470.2309405203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-7086723.6871610824</v>
      </c>
      <c r="C91" s="447">
        <f t="shared" si="0"/>
        <v>100747.55675784221</v>
      </c>
      <c r="D91" s="447">
        <f t="shared" ca="1" si="9"/>
        <v>-108459.10304497443</v>
      </c>
      <c r="E91" s="447">
        <f t="shared" ca="1" si="1"/>
        <v>-7295930.3469638992</v>
      </c>
      <c r="F91" s="431"/>
      <c r="G91" s="459">
        <f t="shared" si="11"/>
        <v>7</v>
      </c>
      <c r="H91" s="459">
        <v>84</v>
      </c>
      <c r="I91" s="444">
        <f t="shared" ca="1" si="5"/>
        <v>1728470.2309405203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7164.1604233779181</v>
      </c>
      <c r="L91" s="444">
        <f t="shared" ca="1" si="3"/>
        <v>1726562.662034078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-7295930.3469638992</v>
      </c>
      <c r="C92" s="447">
        <f t="shared" si="0"/>
        <v>100747.55675784221</v>
      </c>
      <c r="D92" s="447">
        <f t="shared" ca="1" si="9"/>
        <v>-108459.10304497443</v>
      </c>
      <c r="E92" s="447">
        <f t="shared" ca="1" si="1"/>
        <v>-7505137.006766716</v>
      </c>
      <c r="F92" s="431"/>
      <c r="G92" s="459">
        <f>G91+1</f>
        <v>8</v>
      </c>
      <c r="H92" s="459">
        <v>85</v>
      </c>
      <c r="I92" s="444">
        <f t="shared" ca="1" si="5"/>
        <v>1726562.662034078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7156.2122196010741</v>
      </c>
      <c r="L92" s="444">
        <f t="shared" ca="1" si="3"/>
        <v>1724647.1449238588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-7505137.006766716</v>
      </c>
      <c r="C93" s="447">
        <f t="shared" si="0"/>
        <v>100747.55675784221</v>
      </c>
      <c r="D93" s="447">
        <f t="shared" ca="1" si="9"/>
        <v>-108459.10304497443</v>
      </c>
      <c r="E93" s="447">
        <f t="shared" ca="1" si="1"/>
        <v>-7714343.6665695328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1724647.1449238588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7148.230898308494</v>
      </c>
      <c r="L93" s="444">
        <f t="shared" ca="1" si="3"/>
        <v>1722723.6464923471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-7714343.6665695328</v>
      </c>
      <c r="C94" s="447">
        <f t="shared" si="0"/>
        <v>100747.55675784221</v>
      </c>
      <c r="D94" s="447">
        <f t="shared" ca="1" si="9"/>
        <v>-108459.10304497443</v>
      </c>
      <c r="E94" s="447">
        <f t="shared" ca="1" si="1"/>
        <v>-7923550.3263723496</v>
      </c>
      <c r="F94" s="431"/>
      <c r="G94" s="459">
        <f t="shared" si="12"/>
        <v>8</v>
      </c>
      <c r="H94" s="459">
        <v>87</v>
      </c>
      <c r="I94" s="444">
        <f t="shared" ca="1" si="5"/>
        <v>1722723.6464923471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7140.2163215105284</v>
      </c>
      <c r="L94" s="444">
        <f t="shared" ca="1" si="3"/>
        <v>1720792.1334840374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-7923550.3263723496</v>
      </c>
      <c r="C95" s="447">
        <f t="shared" si="0"/>
        <v>100747.55675784221</v>
      </c>
      <c r="D95" s="447">
        <f t="shared" ca="1" si="9"/>
        <v>-108459.10304497443</v>
      </c>
      <c r="E95" s="447">
        <f t="shared" ca="1" si="1"/>
        <v>-8132756.9861751664</v>
      </c>
      <c r="F95" s="431"/>
      <c r="G95" s="459">
        <f t="shared" si="12"/>
        <v>8</v>
      </c>
      <c r="H95" s="459">
        <v>88</v>
      </c>
      <c r="I95" s="444">
        <f t="shared" ca="1" si="5"/>
        <v>1720792.1334840374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7132.1683506425716</v>
      </c>
      <c r="L95" s="444">
        <f t="shared" ca="1" si="3"/>
        <v>1718852.5725048597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-8132756.9861751664</v>
      </c>
      <c r="C96" s="447">
        <f t="shared" si="0"/>
        <v>100747.55675784221</v>
      </c>
      <c r="D96" s="447">
        <f t="shared" ca="1" si="9"/>
        <v>-108459.10304497443</v>
      </c>
      <c r="E96" s="447">
        <f t="shared" ca="1" si="1"/>
        <v>-8341963.6459779833</v>
      </c>
      <c r="F96" s="431"/>
      <c r="G96" s="459">
        <f t="shared" si="12"/>
        <v>8</v>
      </c>
      <c r="H96" s="459">
        <v>89</v>
      </c>
      <c r="I96" s="444">
        <f t="shared" ca="1" si="5"/>
        <v>1718852.5725048597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7124.0868465626654</v>
      </c>
      <c r="L96" s="444">
        <f t="shared" ca="1" si="3"/>
        <v>1716904.930021602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-8341963.6459779833</v>
      </c>
      <c r="C97" s="447">
        <f t="shared" si="0"/>
        <v>100747.55675784221</v>
      </c>
      <c r="D97" s="447">
        <f t="shared" ca="1" si="9"/>
        <v>-108459.10304497443</v>
      </c>
      <c r="E97" s="447">
        <f t="shared" ca="1" si="1"/>
        <v>-8551170.3057808001</v>
      </c>
      <c r="F97" s="431"/>
      <c r="G97" s="459">
        <f t="shared" si="12"/>
        <v>8</v>
      </c>
      <c r="H97" s="459">
        <v>90</v>
      </c>
      <c r="I97" s="444">
        <f t="shared" ca="1" si="5"/>
        <v>1716904.930021602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7115.9716695490906</v>
      </c>
      <c r="L97" s="444">
        <f t="shared" ca="1" si="3"/>
        <v>1714949.1723613308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-8551170.3057808001</v>
      </c>
      <c r="C98" s="447">
        <f t="shared" si="0"/>
        <v>100747.55675784221</v>
      </c>
      <c r="D98" s="447">
        <f t="shared" ca="1" si="9"/>
        <v>-108459.10304497443</v>
      </c>
      <c r="E98" s="447">
        <f t="shared" ca="1" si="1"/>
        <v>-8760376.9655836169</v>
      </c>
      <c r="F98" s="431"/>
      <c r="G98" s="459">
        <f t="shared" si="12"/>
        <v>8</v>
      </c>
      <c r="H98" s="459">
        <v>91</v>
      </c>
      <c r="I98" s="444">
        <f t="shared" ca="1" si="5"/>
        <v>1714949.1723613308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7107.8226792979613</v>
      </c>
      <c r="L98" s="444">
        <f t="shared" ca="1" si="3"/>
        <v>1712985.2657108086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-8760376.9655836169</v>
      </c>
      <c r="C99" s="447">
        <f t="shared" si="0"/>
        <v>100747.55675784221</v>
      </c>
      <c r="D99" s="447">
        <f t="shared" ca="1" si="9"/>
        <v>-108459.10304497443</v>
      </c>
      <c r="E99" s="447">
        <f t="shared" ca="1" si="1"/>
        <v>-8969583.6253864337</v>
      </c>
      <c r="F99" s="431"/>
      <c r="G99" s="459">
        <f t="shared" si="12"/>
        <v>8</v>
      </c>
      <c r="H99" s="459">
        <v>92</v>
      </c>
      <c r="I99" s="444">
        <f t="shared" ca="1" si="5"/>
        <v>1712985.2657108086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7099.6397349207846</v>
      </c>
      <c r="L99" s="444">
        <f t="shared" ca="1" si="3"/>
        <v>1711013.1761159091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-8969583.6253864337</v>
      </c>
      <c r="C100" s="447">
        <f t="shared" si="0"/>
        <v>100747.55675784221</v>
      </c>
      <c r="D100" s="447">
        <f t="shared" ca="1" si="9"/>
        <v>-108459.10304497443</v>
      </c>
      <c r="E100" s="447">
        <f t="shared" ca="1" si="1"/>
        <v>-9178790.2851892505</v>
      </c>
      <c r="F100" s="431"/>
      <c r="G100" s="459">
        <f t="shared" si="12"/>
        <v>8</v>
      </c>
      <c r="H100" s="459">
        <v>93</v>
      </c>
      <c r="I100" s="444">
        <f t="shared" ca="1" si="5"/>
        <v>1711013.1761159091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7091.4226949420381</v>
      </c>
      <c r="L100" s="444">
        <f t="shared" ca="1" si="3"/>
        <v>1709032.8694810309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-9178790.2851892505</v>
      </c>
      <c r="C101" s="447">
        <f t="shared" si="0"/>
        <v>100747.55675784221</v>
      </c>
      <c r="D101" s="447">
        <f t="shared" ca="1" si="9"/>
        <v>-108459.10304497443</v>
      </c>
      <c r="E101" s="447">
        <f t="shared" ca="1" si="1"/>
        <v>-9387996.9449920673</v>
      </c>
      <c r="F101" s="431"/>
      <c r="G101" s="459">
        <f t="shared" si="12"/>
        <v>8</v>
      </c>
      <c r="H101" s="459">
        <v>94</v>
      </c>
      <c r="I101" s="444">
        <f t="shared" ca="1" si="5"/>
        <v>1709032.8694810309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7083.1714172967113</v>
      </c>
      <c r="L101" s="444">
        <f t="shared" ca="1" si="3"/>
        <v>1707044.3115685072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-9387996.9449920673</v>
      </c>
      <c r="C102" s="447">
        <f t="shared" si="0"/>
        <v>100747.55675784221</v>
      </c>
      <c r="D102" s="447">
        <f t="shared" ca="1" si="9"/>
        <v>-108459.10304497443</v>
      </c>
      <c r="E102" s="447">
        <f t="shared" ca="1" si="1"/>
        <v>-9597203.6047948841</v>
      </c>
      <c r="F102" s="431"/>
      <c r="G102" s="459">
        <f t="shared" si="12"/>
        <v>8</v>
      </c>
      <c r="H102" s="459">
        <v>95</v>
      </c>
      <c r="I102" s="444">
        <f t="shared" ca="1" si="5"/>
        <v>1707044.3115685072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7074.8857593278626</v>
      </c>
      <c r="L102" s="444">
        <f t="shared" ca="1" si="3"/>
        <v>1705047.4679980148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-9597203.6047948841</v>
      </c>
      <c r="C103" s="447">
        <f t="shared" si="0"/>
        <v>100747.55675784221</v>
      </c>
      <c r="D103" s="447">
        <f t="shared" ca="1" si="9"/>
        <v>-108459.10304497443</v>
      </c>
      <c r="E103" s="447">
        <f t="shared" ca="1" si="1"/>
        <v>-9806410.2645977009</v>
      </c>
      <c r="F103" s="431"/>
      <c r="G103" s="459">
        <f t="shared" si="12"/>
        <v>8</v>
      </c>
      <c r="H103" s="459">
        <v>96</v>
      </c>
      <c r="I103" s="444">
        <f t="shared" ca="1" si="5"/>
        <v>1705047.4679980148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7066.5655777841439</v>
      </c>
      <c r="L103" s="444">
        <f t="shared" ca="1" si="3"/>
        <v>1703042.3042459786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-9806410.2645977009</v>
      </c>
      <c r="C104" s="447">
        <f t="shared" si="0"/>
        <v>75560.667568381657</v>
      </c>
      <c r="D104" s="447">
        <f t="shared" ca="1" si="9"/>
        <v>-108459.10304497443</v>
      </c>
      <c r="E104" s="447">
        <f t="shared" ca="1" si="1"/>
        <v>-9990430.0352110565</v>
      </c>
      <c r="F104" s="431"/>
      <c r="G104" s="459">
        <f>G103+1</f>
        <v>9</v>
      </c>
      <c r="H104" s="459">
        <v>97</v>
      </c>
      <c r="I104" s="444">
        <f t="shared" ca="1" si="5"/>
        <v>1703042.3042459786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7058.2107288173265</v>
      </c>
      <c r="L104" s="444">
        <f t="shared" ca="1" si="3"/>
        <v>1701028.7856449757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-9990430.0352110565</v>
      </c>
      <c r="C105" s="447">
        <f t="shared" si="0"/>
        <v>0</v>
      </c>
      <c r="D105" s="447">
        <f t="shared" ca="1" si="9"/>
        <v>-108459.10304497443</v>
      </c>
      <c r="E105" s="447">
        <f t="shared" ca="1" si="1"/>
        <v>-10098889.13825603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1701028.7856449757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7052.638149646481</v>
      </c>
      <c r="L105" s="444">
        <f t="shared" ca="1" si="3"/>
        <v>1699685.7940648021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-10098889.13825603</v>
      </c>
      <c r="C106" s="447">
        <f t="shared" si="0"/>
        <v>0</v>
      </c>
      <c r="D106" s="447">
        <f t="shared" ca="1" si="9"/>
        <v>-108459.10304497443</v>
      </c>
      <c r="E106" s="447">
        <f t="shared" ca="1" si="1"/>
        <v>-10207348.241301004</v>
      </c>
      <c r="F106" s="431"/>
      <c r="G106" s="459">
        <f t="shared" si="13"/>
        <v>9</v>
      </c>
      <c r="H106" s="459">
        <v>99</v>
      </c>
      <c r="I106" s="444">
        <f t="shared" ca="1" si="5"/>
        <v>1699685.7940648021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7047.0423513957576</v>
      </c>
      <c r="L106" s="444">
        <f t="shared" ca="1" si="3"/>
        <v>1698337.2066863778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-10207348.241301004</v>
      </c>
      <c r="C107" s="447">
        <f t="shared" si="0"/>
        <v>0</v>
      </c>
      <c r="D107" s="447">
        <f t="shared" ca="1" si="9"/>
        <v>-108459.10304497443</v>
      </c>
      <c r="E107" s="447">
        <f t="shared" ca="1" si="1"/>
        <v>-10315807.344345978</v>
      </c>
      <c r="F107" s="431"/>
      <c r="G107" s="459">
        <f t="shared" si="13"/>
        <v>9</v>
      </c>
      <c r="H107" s="459">
        <v>100</v>
      </c>
      <c r="I107" s="444">
        <f t="shared" ca="1" si="5"/>
        <v>1698337.2066863778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7041.4232373189907</v>
      </c>
      <c r="L107" s="444">
        <f t="shared" ca="1" si="3"/>
        <v>1696983.0001938767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-10315807.344345978</v>
      </c>
      <c r="C108" s="447">
        <f t="shared" si="0"/>
        <v>0</v>
      </c>
      <c r="D108" s="447">
        <f t="shared" ca="1" si="9"/>
        <v>-108459.10304497443</v>
      </c>
      <c r="E108" s="447">
        <f t="shared" ca="1" si="1"/>
        <v>-10424266.447390951</v>
      </c>
      <c r="F108" s="431"/>
      <c r="G108" s="459">
        <f t="shared" si="13"/>
        <v>9</v>
      </c>
      <c r="H108" s="459">
        <v>101</v>
      </c>
      <c r="I108" s="444">
        <f t="shared" ca="1" si="5"/>
        <v>1696983.0001938767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7035.7807102669021</v>
      </c>
      <c r="L108" s="444">
        <f t="shared" ca="1" si="3"/>
        <v>1695623.1511743234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-10424266.447390951</v>
      </c>
      <c r="C109" s="447">
        <f t="shared" si="0"/>
        <v>0</v>
      </c>
      <c r="D109" s="447">
        <f t="shared" ca="1" si="9"/>
        <v>-108459.10304497443</v>
      </c>
      <c r="E109" s="447">
        <f t="shared" ca="1" si="1"/>
        <v>-10532725.550435925</v>
      </c>
      <c r="F109" s="431"/>
      <c r="G109" s="459">
        <f t="shared" si="13"/>
        <v>9</v>
      </c>
      <c r="H109" s="459">
        <v>102</v>
      </c>
      <c r="I109" s="444">
        <f t="shared" ca="1" si="5"/>
        <v>1695623.1511743234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7030.1146726854286</v>
      </c>
      <c r="L109" s="444">
        <f t="shared" ca="1" si="3"/>
        <v>1694257.6361171887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-10532725.550435925</v>
      </c>
      <c r="C110" s="447">
        <f t="shared" si="0"/>
        <v>0</v>
      </c>
      <c r="D110" s="447">
        <f t="shared" ca="1" si="9"/>
        <v>-108459.10304497443</v>
      </c>
      <c r="E110" s="447">
        <f t="shared" ca="1" si="1"/>
        <v>-10641184.653480899</v>
      </c>
      <c r="F110" s="431"/>
      <c r="G110" s="459">
        <f t="shared" si="13"/>
        <v>9</v>
      </c>
      <c r="H110" s="459">
        <v>103</v>
      </c>
      <c r="I110" s="444">
        <f t="shared" ca="1" si="5"/>
        <v>1694257.6361171887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7024.4250266140352</v>
      </c>
      <c r="L110" s="444">
        <f t="shared" ca="1" si="3"/>
        <v>1692886.4314139825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-10641184.653480899</v>
      </c>
      <c r="C111" s="447">
        <f t="shared" si="0"/>
        <v>0</v>
      </c>
      <c r="D111" s="447">
        <f t="shared" ca="1" si="9"/>
        <v>-108459.10304497443</v>
      </c>
      <c r="E111" s="447">
        <f t="shared" ca="1" si="1"/>
        <v>-10749643.756525872</v>
      </c>
      <c r="F111" s="431"/>
      <c r="G111" s="459">
        <f t="shared" si="13"/>
        <v>9</v>
      </c>
      <c r="H111" s="459">
        <v>104</v>
      </c>
      <c r="I111" s="444">
        <f t="shared" ca="1" si="5"/>
        <v>1692886.4314139825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7018.7116736840098</v>
      </c>
      <c r="L111" s="444">
        <f t="shared" ca="1" si="3"/>
        <v>1691509.5133578463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-10749643.756525872</v>
      </c>
      <c r="C112" s="447">
        <f t="shared" si="0"/>
        <v>0</v>
      </c>
      <c r="D112" s="447">
        <f t="shared" ca="1" si="9"/>
        <v>-108459.10304497443</v>
      </c>
      <c r="E112" s="447">
        <f t="shared" ca="1" si="1"/>
        <v>-10858102.859570846</v>
      </c>
      <c r="F112" s="431"/>
      <c r="G112" s="459">
        <f t="shared" si="13"/>
        <v>9</v>
      </c>
      <c r="H112" s="459">
        <v>105</v>
      </c>
      <c r="I112" s="444">
        <f t="shared" ca="1" si="5"/>
        <v>1691509.5133578463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7012.9745151167754</v>
      </c>
      <c r="L112" s="444">
        <f t="shared" ca="1" si="3"/>
        <v>1690126.8581431429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-10858102.859570846</v>
      </c>
      <c r="C113" s="447">
        <f t="shared" si="0"/>
        <v>0</v>
      </c>
      <c r="D113" s="447">
        <f t="shared" ca="1" si="9"/>
        <v>-108459.10304497443</v>
      </c>
      <c r="E113" s="447">
        <f t="shared" ca="1" si="1"/>
        <v>-10966561.96261582</v>
      </c>
      <c r="F113" s="431"/>
      <c r="G113" s="459">
        <f t="shared" si="13"/>
        <v>9</v>
      </c>
      <c r="H113" s="459">
        <v>106</v>
      </c>
      <c r="I113" s="444">
        <f t="shared" ca="1" si="5"/>
        <v>1690126.8581431429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7007.2134517221775</v>
      </c>
      <c r="L113" s="444">
        <f t="shared" ca="1" si="3"/>
        <v>1688738.4418650449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-10966561.96261582</v>
      </c>
      <c r="C114" s="447">
        <f t="shared" si="0"/>
        <v>0</v>
      </c>
      <c r="D114" s="447">
        <f t="shared" ca="1" si="9"/>
        <v>-108459.10304497443</v>
      </c>
      <c r="E114" s="447">
        <f t="shared" ca="1" si="1"/>
        <v>-11075021.065660793</v>
      </c>
      <c r="F114" s="431"/>
      <c r="G114" s="459">
        <f t="shared" si="13"/>
        <v>9</v>
      </c>
      <c r="H114" s="459">
        <v>107</v>
      </c>
      <c r="I114" s="444">
        <f t="shared" ca="1" si="5"/>
        <v>1688738.4418650449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7001.4283838967694</v>
      </c>
      <c r="L114" s="444">
        <f t="shared" ca="1" si="3"/>
        <v>1687344.2405191215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-11075021.065660793</v>
      </c>
      <c r="C115" s="447">
        <f t="shared" si="0"/>
        <v>0</v>
      </c>
      <c r="D115" s="447">
        <f t="shared" ca="1" si="9"/>
        <v>-108459.10304497443</v>
      </c>
      <c r="E115" s="447">
        <f t="shared" ca="1" si="1"/>
        <v>-11183480.168705767</v>
      </c>
      <c r="F115" s="431"/>
      <c r="G115" s="459">
        <f t="shared" si="13"/>
        <v>9</v>
      </c>
      <c r="H115" s="459">
        <v>108</v>
      </c>
      <c r="I115" s="444">
        <f t="shared" ca="1" si="5"/>
        <v>1687344.2405191215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6995.6192116220891</v>
      </c>
      <c r="L115" s="444">
        <f t="shared" ca="1" si="3"/>
        <v>1685944.2300009234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-11183480.168705767</v>
      </c>
      <c r="C116" s="447">
        <f t="shared" si="0"/>
        <v>0</v>
      </c>
      <c r="D116" s="447">
        <f t="shared" ca="1" si="9"/>
        <v>-108459.10304497443</v>
      </c>
      <c r="E116" s="447">
        <f t="shared" ca="1" si="1"/>
        <v>-11291939.271750741</v>
      </c>
      <c r="F116" s="431"/>
      <c r="G116" s="459">
        <f>G115+1</f>
        <v>10</v>
      </c>
      <c r="H116" s="459">
        <v>109</v>
      </c>
      <c r="I116" s="444">
        <f t="shared" ca="1" si="5"/>
        <v>1685944.2300009234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6989.7858344629303</v>
      </c>
      <c r="L116" s="444">
        <f t="shared" ca="1" si="3"/>
        <v>1684538.3861055661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-11291939.271750741</v>
      </c>
      <c r="C117" s="447">
        <f t="shared" si="0"/>
        <v>0</v>
      </c>
      <c r="D117" s="447">
        <f t="shared" ca="1" si="9"/>
        <v>-108459.10304497443</v>
      </c>
      <c r="E117" s="447">
        <f t="shared" ca="1" si="1"/>
        <v>-11400398.374795714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1684538.3861055661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6983.9281515656075</v>
      </c>
      <c r="L117" s="444">
        <f t="shared" ca="1" si="3"/>
        <v>1683126.6845273115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-11400398.374795714</v>
      </c>
      <c r="C118" s="447">
        <f t="shared" si="0"/>
        <v>0</v>
      </c>
      <c r="D118" s="447">
        <f t="shared" ca="1" si="9"/>
        <v>-108459.10304497443</v>
      </c>
      <c r="E118" s="447">
        <f t="shared" ca="1" si="1"/>
        <v>-11508857.477840688</v>
      </c>
      <c r="F118" s="431"/>
      <c r="G118" s="459">
        <f t="shared" si="14"/>
        <v>10</v>
      </c>
      <c r="H118" s="459">
        <v>111</v>
      </c>
      <c r="I118" s="444">
        <f t="shared" ca="1" si="5"/>
        <v>1683126.6845273115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6978.0460616562123</v>
      </c>
      <c r="L118" s="444">
        <f t="shared" ca="1" si="3"/>
        <v>1681709.1008591475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-11508857.477840688</v>
      </c>
      <c r="C119" s="447">
        <f t="shared" si="0"/>
        <v>0</v>
      </c>
      <c r="D119" s="447">
        <f t="shared" ca="1" si="9"/>
        <v>-108459.10304497443</v>
      </c>
      <c r="E119" s="447">
        <f t="shared" ca="1" si="1"/>
        <v>-11617316.580885662</v>
      </c>
      <c r="F119" s="431"/>
      <c r="G119" s="459">
        <f t="shared" si="14"/>
        <v>10</v>
      </c>
      <c r="H119" s="459">
        <v>112</v>
      </c>
      <c r="I119" s="444">
        <f t="shared" ca="1" si="5"/>
        <v>1681709.1008591475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6972.1394630388641</v>
      </c>
      <c r="L119" s="444">
        <f t="shared" ca="1" si="3"/>
        <v>1680285.6105923662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-11617316.580885662</v>
      </c>
      <c r="C120" s="447">
        <f t="shared" si="0"/>
        <v>0</v>
      </c>
      <c r="D120" s="447">
        <f t="shared" ca="1" si="9"/>
        <v>-108459.10304497443</v>
      </c>
      <c r="E120" s="447">
        <f t="shared" ca="1" si="1"/>
        <v>-11725775.683930635</v>
      </c>
      <c r="F120" s="431"/>
      <c r="G120" s="459">
        <f t="shared" si="14"/>
        <v>10</v>
      </c>
      <c r="H120" s="459">
        <v>113</v>
      </c>
      <c r="I120" s="444">
        <f t="shared" ca="1" si="5"/>
        <v>1680285.6105923662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6966.2082535939426</v>
      </c>
      <c r="L120" s="444">
        <f t="shared" ca="1" si="3"/>
        <v>1678856.1891161399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-11725775.683930635</v>
      </c>
      <c r="C121" s="447">
        <f t="shared" si="0"/>
        <v>0</v>
      </c>
      <c r="D121" s="447">
        <f t="shared" ca="1" si="9"/>
        <v>-108459.10304497443</v>
      </c>
      <c r="E121" s="447">
        <f t="shared" ca="1" si="1"/>
        <v>-11834234.786975609</v>
      </c>
      <c r="F121" s="431"/>
      <c r="G121" s="459">
        <f t="shared" si="14"/>
        <v>10</v>
      </c>
      <c r="H121" s="459">
        <v>114</v>
      </c>
      <c r="I121" s="444">
        <f t="shared" ca="1" si="5"/>
        <v>1678856.1891161399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6960.2523307763313</v>
      </c>
      <c r="L121" s="444">
        <f t="shared" ca="1" si="3"/>
        <v>1677420.811717096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-11834234.786975609</v>
      </c>
      <c r="C122" s="447">
        <f t="shared" si="0"/>
        <v>0</v>
      </c>
      <c r="D122" s="447">
        <f t="shared" ca="1" si="9"/>
        <v>-108459.10304497443</v>
      </c>
      <c r="E122" s="447">
        <f t="shared" ca="1" si="1"/>
        <v>-11942693.890020583</v>
      </c>
      <c r="F122" s="431"/>
      <c r="G122" s="459">
        <f t="shared" si="14"/>
        <v>10</v>
      </c>
      <c r="H122" s="459">
        <v>115</v>
      </c>
      <c r="I122" s="444">
        <f t="shared" ca="1" si="5"/>
        <v>1677420.811717096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6954.2715916136503</v>
      </c>
      <c r="L122" s="444">
        <f t="shared" ca="1" si="3"/>
        <v>1675979.4535788894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-11942693.890020583</v>
      </c>
      <c r="C123" s="447">
        <f t="shared" si="0"/>
        <v>0</v>
      </c>
      <c r="D123" s="447">
        <f t="shared" ca="1" si="9"/>
        <v>-108459.10304497443</v>
      </c>
      <c r="E123" s="447">
        <f t="shared" ca="1" si="1"/>
        <v>-12051152.993065557</v>
      </c>
      <c r="F123" s="431"/>
      <c r="G123" s="459">
        <f t="shared" si="14"/>
        <v>10</v>
      </c>
      <c r="H123" s="459">
        <v>116</v>
      </c>
      <c r="I123" s="444">
        <f t="shared" ca="1" si="5"/>
        <v>1675979.4535788894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6948.2659327044557</v>
      </c>
      <c r="L123" s="444">
        <f t="shared" ca="1" si="3"/>
        <v>1674532.0897817737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-12051152.993065557</v>
      </c>
      <c r="C124" s="447">
        <f t="shared" si="0"/>
        <v>0</v>
      </c>
      <c r="D124" s="447">
        <f t="shared" ca="1" si="9"/>
        <v>-108459.10304497443</v>
      </c>
      <c r="E124" s="447">
        <f t="shared" ca="1" si="1"/>
        <v>-12159612.09611053</v>
      </c>
      <c r="F124" s="431"/>
      <c r="G124" s="459">
        <f t="shared" si="14"/>
        <v>10</v>
      </c>
      <c r="H124" s="459">
        <v>117</v>
      </c>
      <c r="I124" s="444">
        <f t="shared" ca="1" si="5"/>
        <v>1674532.0897817737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6942.2352502164731</v>
      </c>
      <c r="L124" s="444">
        <f t="shared" ca="1" si="3"/>
        <v>1673078.69530217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-12159612.09611053</v>
      </c>
      <c r="C125" s="447">
        <f t="shared" si="0"/>
        <v>0</v>
      </c>
      <c r="D125" s="447">
        <f t="shared" ca="1" si="9"/>
        <v>-108459.10304497443</v>
      </c>
      <c r="E125" s="447">
        <f t="shared" ca="1" si="1"/>
        <v>-12268071.199155504</v>
      </c>
      <c r="F125" s="431"/>
      <c r="G125" s="459">
        <f t="shared" si="14"/>
        <v>10</v>
      </c>
      <c r="H125" s="459">
        <v>118</v>
      </c>
      <c r="I125" s="444">
        <f t="shared" ca="1" si="5"/>
        <v>1673078.69530217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6936.1794398847906</v>
      </c>
      <c r="L125" s="444">
        <f t="shared" ca="1" si="3"/>
        <v>1671619.2450122347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-12268071.199155504</v>
      </c>
      <c r="C126" s="447">
        <f t="shared" si="0"/>
        <v>0</v>
      </c>
      <c r="D126" s="447">
        <f t="shared" ca="1" si="9"/>
        <v>-108459.10304497443</v>
      </c>
      <c r="E126" s="447">
        <f t="shared" ca="1" si="1"/>
        <v>-12376530.302200478</v>
      </c>
      <c r="F126" s="431"/>
      <c r="G126" s="459">
        <f t="shared" si="14"/>
        <v>10</v>
      </c>
      <c r="H126" s="459">
        <v>119</v>
      </c>
      <c r="I126" s="444">
        <f t="shared" ca="1" si="5"/>
        <v>1671619.2450122347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6930.0983970100606</v>
      </c>
      <c r="L126" s="444">
        <f t="shared" ca="1" si="3"/>
        <v>1670153.7136794245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-12376530.302200478</v>
      </c>
      <c r="C127" s="447">
        <f t="shared" si="0"/>
        <v>0</v>
      </c>
      <c r="D127" s="447">
        <f t="shared" ca="1" si="9"/>
        <v>-108459.10304497443</v>
      </c>
      <c r="E127" s="447">
        <f t="shared" ca="1" si="1"/>
        <v>-12484989.405245451</v>
      </c>
      <c r="F127" s="431"/>
      <c r="G127" s="459">
        <f t="shared" si="14"/>
        <v>10</v>
      </c>
      <c r="H127" s="459">
        <v>120</v>
      </c>
      <c r="I127" s="444">
        <f t="shared" ca="1" si="5"/>
        <v>1670153.7136794245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6923.9920164566847</v>
      </c>
      <c r="L127" s="444">
        <f t="shared" ca="1" si="3"/>
        <v>1668682.0759660611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-12484989.405245451</v>
      </c>
      <c r="C128" s="447">
        <f t="shared" si="0"/>
        <v>0</v>
      </c>
      <c r="D128" s="447">
        <f t="shared" ca="1" si="9"/>
        <v>-108459.10304497443</v>
      </c>
      <c r="E128" s="447">
        <f t="shared" ca="1" si="1"/>
        <v>-12593448.508290425</v>
      </c>
      <c r="F128" s="431"/>
      <c r="G128" s="459">
        <f>G127+1</f>
        <v>11</v>
      </c>
      <c r="H128" s="459">
        <v>121</v>
      </c>
      <c r="I128" s="444">
        <f t="shared" ca="1" si="5"/>
        <v>1668682.0759660611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6917.8601926510037</v>
      </c>
      <c r="L128" s="444">
        <f t="shared" ca="1" si="3"/>
        <v>1667204.3064288918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-12593448.508290425</v>
      </c>
      <c r="C129" s="447">
        <f t="shared" si="0"/>
        <v>0</v>
      </c>
      <c r="D129" s="447">
        <f t="shared" ca="1" si="9"/>
        <v>-108459.10304497443</v>
      </c>
      <c r="E129" s="447">
        <f t="shared" ca="1" si="1"/>
        <v>-12701907.611335399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1667204.3064288918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6911.7028195794655</v>
      </c>
      <c r="L129" s="444">
        <f t="shared" ca="1" si="3"/>
        <v>1665720.3795186512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-12701907.611335399</v>
      </c>
      <c r="C130" s="447">
        <f t="shared" si="0"/>
        <v>0</v>
      </c>
      <c r="D130" s="447">
        <f t="shared" ca="1" si="9"/>
        <v>-108459.10304497443</v>
      </c>
      <c r="E130" s="447">
        <f t="shared" ca="1" si="1"/>
        <v>-12810366.714380372</v>
      </c>
      <c r="F130" s="431"/>
      <c r="G130" s="459">
        <f t="shared" si="15"/>
        <v>11</v>
      </c>
      <c r="H130" s="459">
        <v>123</v>
      </c>
      <c r="I130" s="444">
        <f t="shared" ca="1" si="5"/>
        <v>1665720.3795186512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6905.519790786796</v>
      </c>
      <c r="L130" s="444">
        <f t="shared" ca="1" si="3"/>
        <v>1664230.2695796178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-12810366.714380372</v>
      </c>
      <c r="C131" s="447">
        <f t="shared" si="0"/>
        <v>0</v>
      </c>
      <c r="D131" s="447">
        <f t="shared" ca="1" si="9"/>
        <v>-108459.10304497443</v>
      </c>
      <c r="E131" s="447">
        <f t="shared" ca="1" si="1"/>
        <v>-12918825.817425346</v>
      </c>
      <c r="F131" s="431"/>
      <c r="G131" s="459">
        <f t="shared" si="15"/>
        <v>11</v>
      </c>
      <c r="H131" s="459">
        <v>124</v>
      </c>
      <c r="I131" s="444">
        <f t="shared" ca="1" si="5"/>
        <v>1664230.2695796178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6899.3109993741573</v>
      </c>
      <c r="L131" s="444">
        <f t="shared" ca="1" si="3"/>
        <v>1662733.9508491717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-12918825.817425346</v>
      </c>
      <c r="C132" s="447">
        <f t="shared" si="0"/>
        <v>0</v>
      </c>
      <c r="D132" s="447">
        <f t="shared" ca="1" si="9"/>
        <v>-108459.10304497443</v>
      </c>
      <c r="E132" s="447">
        <f t="shared" ca="1" si="1"/>
        <v>-13027284.92047032</v>
      </c>
      <c r="F132" s="431"/>
      <c r="G132" s="459">
        <f t="shared" si="15"/>
        <v>11</v>
      </c>
      <c r="H132" s="459">
        <v>125</v>
      </c>
      <c r="I132" s="444">
        <f t="shared" ca="1" si="5"/>
        <v>1662733.9508491717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6893.0763379972987</v>
      </c>
      <c r="L132" s="444">
        <f t="shared" ca="1" si="3"/>
        <v>1661231.3974573489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-13027284.92047032</v>
      </c>
      <c r="C133" s="447">
        <f t="shared" si="0"/>
        <v>0</v>
      </c>
      <c r="D133" s="447">
        <f t="shared" ca="1" si="9"/>
        <v>-108459.10304497443</v>
      </c>
      <c r="E133" s="447">
        <f t="shared" ca="1" si="1"/>
        <v>-13135744.023515293</v>
      </c>
      <c r="F133" s="431"/>
      <c r="G133" s="459">
        <f t="shared" si="15"/>
        <v>11</v>
      </c>
      <c r="H133" s="459">
        <v>126</v>
      </c>
      <c r="I133" s="444">
        <f t="shared" ca="1" si="5"/>
        <v>1661231.3974573489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6886.8156988647033</v>
      </c>
      <c r="L133" s="444">
        <f t="shared" ca="1" si="3"/>
        <v>1659722.5834263933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-13135744.023515293</v>
      </c>
      <c r="C134" s="447">
        <f t="shared" si="0"/>
        <v>0</v>
      </c>
      <c r="D134" s="447">
        <f t="shared" ca="1" si="9"/>
        <v>-108459.10304497443</v>
      </c>
      <c r="E134" s="447">
        <f t="shared" ca="1" si="1"/>
        <v>-13244203.126560267</v>
      </c>
      <c r="F134" s="431"/>
      <c r="G134" s="459">
        <f t="shared" si="15"/>
        <v>11</v>
      </c>
      <c r="H134" s="459">
        <v>127</v>
      </c>
      <c r="I134" s="444">
        <f t="shared" ca="1" si="5"/>
        <v>1659722.5834263933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6880.5289737357207</v>
      </c>
      <c r="L134" s="444">
        <f t="shared" ca="1" si="3"/>
        <v>1658207.4826703088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-13244203.126560267</v>
      </c>
      <c r="C135" s="447">
        <f t="shared" si="0"/>
        <v>0</v>
      </c>
      <c r="D135" s="447">
        <f t="shared" ca="1" si="9"/>
        <v>-108459.10304497443</v>
      </c>
      <c r="E135" s="447">
        <f t="shared" ca="1" si="1"/>
        <v>-13352662.229605241</v>
      </c>
      <c r="F135" s="431"/>
      <c r="G135" s="459">
        <f t="shared" si="15"/>
        <v>11</v>
      </c>
      <c r="H135" s="459">
        <v>128</v>
      </c>
      <c r="I135" s="444">
        <f t="shared" ca="1" si="5"/>
        <v>1658207.4826703088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6874.2160539187025</v>
      </c>
      <c r="L135" s="444">
        <f t="shared" ca="1" si="3"/>
        <v>1656686.0689944073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-13352662.229605241</v>
      </c>
      <c r="C136" s="447">
        <f t="shared" si="0"/>
        <v>0</v>
      </c>
      <c r="D136" s="447">
        <f t="shared" ca="1" si="9"/>
        <v>-108459.10304497443</v>
      </c>
      <c r="E136" s="447">
        <f t="shared" ca="1" si="1"/>
        <v>-13461121.332650214</v>
      </c>
      <c r="F136" s="431"/>
      <c r="G136" s="459">
        <f t="shared" si="15"/>
        <v>11</v>
      </c>
      <c r="H136" s="459">
        <v>129</v>
      </c>
      <c r="I136" s="444">
        <f t="shared" ca="1" si="5"/>
        <v>1656686.0689944073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6867.8768302691133</v>
      </c>
      <c r="L136" s="444">
        <f t="shared" ca="1" si="3"/>
        <v>1655158.3160948562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1655158.3160948562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6861.51119318765</v>
      </c>
      <c r="L137" s="444">
        <f t="shared" ca="1" si="3"/>
        <v>1653624.1975582237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1653624.1975582237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6855.1190326183478</v>
      </c>
      <c r="L138" s="444">
        <f t="shared" ca="1" si="3"/>
        <v>1652083.6868610219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1652083.6868610219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6848.7002380466747</v>
      </c>
      <c r="L139" s="444">
        <f t="shared" ca="1" si="3"/>
        <v>1650536.7573692484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1650536.7573692484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6842.2546984976188</v>
      </c>
      <c r="L140" s="444">
        <f t="shared" ca="1" si="3"/>
        <v>1648983.382337926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1648983.382337926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6835.7823025337739</v>
      </c>
      <c r="L141" s="444">
        <f t="shared" ca="1" si="3"/>
        <v>1647423.5349106395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1647423.5349106395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6829.2829382534146</v>
      </c>
      <c r="L142" s="444">
        <f t="shared" ca="1" si="3"/>
        <v>1645857.1881190727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1645857.1881190727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6822.7564932885534</v>
      </c>
      <c r="L143" s="444">
        <f t="shared" ca="1" si="3"/>
        <v>1644284.3148825411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1644284.3148825411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6816.2028548030048</v>
      </c>
      <c r="L144" s="444">
        <f t="shared" ca="1" si="3"/>
        <v>1642704.888007524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1642704.888007524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6809.6219094904336</v>
      </c>
      <c r="L145" s="444">
        <f t="shared" ca="1" si="3"/>
        <v>1641118.8801871941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1641118.8801871941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6803.0135435723914</v>
      </c>
      <c r="L146" s="444">
        <f t="shared" ca="1" si="3"/>
        <v>1639526.2640009462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1639526.2640009462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6796.3776427963585</v>
      </c>
      <c r="L147" s="444">
        <f t="shared" ca="1" si="3"/>
        <v>1637927.0119139224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1637927.0119139224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6789.7140924337591</v>
      </c>
      <c r="L148" s="444">
        <f t="shared" ca="1" si="3"/>
        <v>1636321.0962765359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1636321.0962765359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6783.0227772779817</v>
      </c>
      <c r="L149" s="444">
        <f t="shared" ca="1" si="3"/>
        <v>1634708.4893239937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1634708.4893239937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6776.3035816423899</v>
      </c>
      <c r="L150" s="444">
        <f t="shared" ca="1" si="3"/>
        <v>1633089.1631758159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1633089.1631758159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6769.5563893583158</v>
      </c>
      <c r="L151" s="444">
        <f t="shared" ca="1" si="3"/>
        <v>1631463.0898353541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1631463.0898353541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6762.7810837730576</v>
      </c>
      <c r="L152" s="444">
        <f t="shared" ca="1" si="3"/>
        <v>1629830.2411893071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1629830.2411893071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6755.9775477478615</v>
      </c>
      <c r="L153" s="444">
        <f t="shared" ca="1" si="3"/>
        <v>1628190.5890072347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1628190.5890072347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6749.1456636558933</v>
      </c>
      <c r="L154" s="444">
        <f t="shared" ca="1" si="3"/>
        <v>1626544.1049410703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1626544.1049410703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6742.2853133802091</v>
      </c>
      <c r="L155" s="444">
        <f t="shared" ca="1" si="3"/>
        <v>1624890.7605246303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1624890.7605246303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6735.3963783117088</v>
      </c>
      <c r="L156" s="444">
        <f t="shared" ca="1" si="3"/>
        <v>1623230.5271731219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1623230.5271731219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6728.4787393470906</v>
      </c>
      <c r="L157" s="444">
        <f t="shared" ca="1" si="3"/>
        <v>1621563.3761826488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1621563.3761826488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6721.5322768867854</v>
      </c>
      <c r="L158" s="444">
        <f t="shared" ca="1" si="3"/>
        <v>1619889.2787297154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1619889.2787297154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6714.5568708328965</v>
      </c>
      <c r="L159" s="444">
        <f t="shared" ca="1" si="3"/>
        <v>1618208.205870728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1618208.205870728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6707.5524005871157</v>
      </c>
      <c r="L160" s="444">
        <f t="shared" ca="1" si="3"/>
        <v>1616520.128541495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1616520.128541495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6700.5187450486446</v>
      </c>
      <c r="L161" s="444">
        <f t="shared" ca="1" si="3"/>
        <v>1614825.0175567234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1614825.0175567234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6693.4557826120972</v>
      </c>
      <c r="L162" s="444">
        <f t="shared" ca="1" si="3"/>
        <v>1613122.8436095153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1613122.8436095153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6686.363391165396</v>
      </c>
      <c r="L163" s="444">
        <f t="shared" ca="1" si="3"/>
        <v>1611413.5772708606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1611413.5772708606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6679.2414480876678</v>
      </c>
      <c r="L164" s="444">
        <f t="shared" ca="1" si="3"/>
        <v>1609697.188989128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1609697.188989128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6672.089830247116</v>
      </c>
      <c r="L165" s="444">
        <f t="shared" ca="1" si="3"/>
        <v>1607973.649089555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1607973.649089555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6664.9084139988954</v>
      </c>
      <c r="L166" s="444">
        <f t="shared" ca="1" si="3"/>
        <v>1606242.9277737336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1606242.9277737336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6657.6970751829722</v>
      </c>
      <c r="L167" s="444">
        <f t="shared" ca="1" si="3"/>
        <v>1604504.9951190965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1604504.9951190965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6650.4556891219845</v>
      </c>
      <c r="L168" s="444">
        <f t="shared" ca="1" si="3"/>
        <v>1602759.8210783983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1602759.8210783983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6643.1841306190754</v>
      </c>
      <c r="L169" s="444">
        <f t="shared" ca="1" si="3"/>
        <v>1601007.3754791971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1601007.3754791971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6635.8822739557372</v>
      </c>
      <c r="L170" s="444">
        <f t="shared" ca="1" si="3"/>
        <v>1599247.6280233327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1599247.6280233327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6628.5499928896352</v>
      </c>
      <c r="L171" s="444">
        <f t="shared" ca="1" si="3"/>
        <v>1597480.5482864021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1597480.5482864021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6621.1871606524246</v>
      </c>
      <c r="L172" s="444">
        <f t="shared" ca="1" si="3"/>
        <v>1595706.1057172343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1595706.1057172343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6613.7936499475591</v>
      </c>
      <c r="L173" s="444">
        <f t="shared" ca="1" si="3"/>
        <v>1593924.2696373616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1593924.2696373616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6606.3693329480893</v>
      </c>
      <c r="L174" s="444">
        <f t="shared" ca="1" si="3"/>
        <v>1592135.0092404895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1592135.0092404895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6598.9140812944552</v>
      </c>
      <c r="L175" s="444">
        <f t="shared" ca="1" si="3"/>
        <v>1590338.2935919638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1590338.2935919638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6591.4277660922653</v>
      </c>
      <c r="L176" s="444">
        <f t="shared" ca="1" si="3"/>
        <v>1588534.091628236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1588534.091628236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6583.9102579100654</v>
      </c>
      <c r="L177" s="444">
        <f t="shared" ca="1" si="3"/>
        <v>1586722.372156326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1586722.372156326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6576.3614267771072</v>
      </c>
      <c r="L178" s="444">
        <f t="shared" ca="1" si="3"/>
        <v>1584903.103853283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1584903.103853283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6568.7811421810948</v>
      </c>
      <c r="L179" s="444">
        <f t="shared" ca="1" si="3"/>
        <v>1583076.2552656438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1583076.2552656438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6561.1692730659315</v>
      </c>
      <c r="L180" s="444">
        <f t="shared" ca="1" si="3"/>
        <v>1581241.7948088895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1581241.7948088895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6553.5256878294558</v>
      </c>
      <c r="L181" s="444">
        <f t="shared" ca="1" si="3"/>
        <v>1579399.6907668987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1579399.6907668987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6545.8502543211607</v>
      </c>
      <c r="L182" s="444">
        <f t="shared" ca="1" si="3"/>
        <v>1577549.9112913997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1577549.9112913997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6538.1428398399148</v>
      </c>
      <c r="L183" s="444">
        <f t="shared" ca="1" si="3"/>
        <v>1575692.4244014195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1575692.4244014195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6530.4033111316639</v>
      </c>
      <c r="L184" s="444">
        <f t="shared" ca="1" si="3"/>
        <v>1573827.197982731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1573827.197982731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6522.6315343871283</v>
      </c>
      <c r="L185" s="444">
        <f t="shared" ca="1" si="3"/>
        <v>1571954.199787298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1571954.199787298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6514.8273752394907</v>
      </c>
      <c r="L186" s="444">
        <f t="shared" ca="1" si="3"/>
        <v>1570073.3974327173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1570073.3974327173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6506.9906987620707</v>
      </c>
      <c r="L187" s="444">
        <f t="shared" ca="1" si="3"/>
        <v>1568184.7584016591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1568184.7584016591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6499.1213694659955</v>
      </c>
      <c r="L188" s="444">
        <f t="shared" ca="1" si="3"/>
        <v>1566288.2500413049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1566288.2500413049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6491.2192512978527</v>
      </c>
      <c r="L189" s="444">
        <f t="shared" ca="1" si="3"/>
        <v>1564383.8395627826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1564383.8395627826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6483.2842076373436</v>
      </c>
      <c r="L190" s="444">
        <f t="shared" ca="1" si="3"/>
        <v>1562471.4940405998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1562471.4940405998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6475.3161012949149</v>
      </c>
      <c r="L191" s="444">
        <f t="shared" ca="1" si="3"/>
        <v>1560551.1804120746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1560551.1804120746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6467.3147945093933</v>
      </c>
      <c r="L192" s="444">
        <f t="shared" ca="1" si="3"/>
        <v>1558622.8654767638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1558622.8654767638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6459.2801489455987</v>
      </c>
      <c r="L193" s="444">
        <f t="shared" ca="1" si="3"/>
        <v>1556686.5158958891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1556686.5158958891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6451.2120256919543</v>
      </c>
      <c r="L194" s="444">
        <f t="shared" ca="1" si="3"/>
        <v>1554742.0981917609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1554742.0981917609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6443.1102852580862</v>
      </c>
      <c r="L195" s="444">
        <f t="shared" ca="1" si="3"/>
        <v>1552789.5787471989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1552789.5787471989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6434.9747875724115</v>
      </c>
      <c r="L196" s="444">
        <f t="shared" ca="1" si="3"/>
        <v>1550828.9238049511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1550828.9238049511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6426.8053919797121</v>
      </c>
      <c r="L197" s="444">
        <f t="shared" ca="1" si="3"/>
        <v>1548860.0994671106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1548860.0994671106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6418.6019572387104</v>
      </c>
      <c r="L198" s="444">
        <f t="shared" ca="1" si="3"/>
        <v>1546883.0716945291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1546883.0716945291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6410.3643415196202</v>
      </c>
      <c r="L199" s="444">
        <f t="shared" ca="1" si="3"/>
        <v>1544897.8063062285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1544897.8063062285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6402.0924024017013</v>
      </c>
      <c r="L200" s="444">
        <f t="shared" ca="1" si="3"/>
        <v>1542904.2689788099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1542904.2689788099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6393.7859968707908</v>
      </c>
      <c r="L201" s="444">
        <f t="shared" ca="1" si="3"/>
        <v>1540902.4252458606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1540902.4252458606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6385.4449813168349</v>
      </c>
      <c r="L202" s="444">
        <f t="shared" ca="1" si="3"/>
        <v>1538892.2404973572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1538892.2404973572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6377.0692115314041</v>
      </c>
      <c r="L203" s="444">
        <f t="shared" ca="1" si="3"/>
        <v>1536873.6799790685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1536873.6799790685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6368.6585427052014</v>
      </c>
      <c r="L204" s="444">
        <f t="shared" ca="1" si="3"/>
        <v>1534846.7087919535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1534846.7087919535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6360.2128294255554</v>
      </c>
      <c r="L205" s="444">
        <f t="shared" ca="1" si="3"/>
        <v>1532811.2918915588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1532811.2918915588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6351.7319256739111</v>
      </c>
      <c r="L206" s="444">
        <f t="shared" ca="1" si="3"/>
        <v>1530767.3940874126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1530767.3940874126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6343.2156848233017</v>
      </c>
      <c r="L207" s="444">
        <f t="shared" ca="1" si="3"/>
        <v>1528714.9800424157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1528714.9800424157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6334.6639596358145</v>
      </c>
      <c r="L208" s="444">
        <f t="shared" ca="1" si="3"/>
        <v>1526654.0142722314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1526654.0142722314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6326.0766022600465</v>
      </c>
      <c r="L209" s="444">
        <f t="shared" ca="1" si="3"/>
        <v>1524584.4611446713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1524584.4611446713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6317.4534642285462</v>
      </c>
      <c r="L210" s="444">
        <f t="shared" ca="1" si="3"/>
        <v>1522506.2848790798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1522506.2848790798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6308.7943964552487</v>
      </c>
      <c r="L211" s="444">
        <f t="shared" ca="1" si="3"/>
        <v>1520419.4495457148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1520419.4495457148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6300.0992492328942</v>
      </c>
      <c r="L212" s="444">
        <f t="shared" ca="1" si="3"/>
        <v>1518323.9190651274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1518323.9190651274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6291.3678722304467</v>
      </c>
      <c r="L213" s="444">
        <f t="shared" ca="1" si="3"/>
        <v>1516219.6572075377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1516219.6572075377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6282.6001144904894</v>
      </c>
      <c r="L214" s="444">
        <f t="shared" ca="1" si="3"/>
        <v>1514106.6275922081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1514106.6275922081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6273.7958244266165</v>
      </c>
      <c r="L215" s="444">
        <f t="shared" ca="1" si="3"/>
        <v>1511984.7936868146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1511984.7936868146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6264.9548498208096</v>
      </c>
      <c r="L216" s="444">
        <f t="shared" ca="1" si="3"/>
        <v>1509854.1188068152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1509854.1188068152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6256.0770378208126</v>
      </c>
      <c r="L217" s="444">
        <f t="shared" ca="1" si="3"/>
        <v>1507714.5661148159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1507714.5661148159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6247.162234937482</v>
      </c>
      <c r="L218" s="444">
        <f t="shared" ca="1" si="3"/>
        <v>1505566.0986199332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1505566.0986199332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6238.2102870421377</v>
      </c>
      <c r="L219" s="444">
        <f t="shared" ca="1" si="3"/>
        <v>1503408.6791771553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1503408.6791771553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6229.2210393638961</v>
      </c>
      <c r="L220" s="444">
        <f t="shared" ca="1" si="3"/>
        <v>1501242.270486699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1501242.270486699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6220.1943364869949</v>
      </c>
      <c r="L221" s="444">
        <f t="shared" ca="1" si="3"/>
        <v>1499066.8350933657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1499066.8350933657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6211.1300223481066</v>
      </c>
      <c r="L222" s="444">
        <f t="shared" ca="1" si="3"/>
        <v>1496882.3353858937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1496882.3353858937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6202.02794023364</v>
      </c>
      <c r="L223" s="444">
        <f t="shared" ca="1" si="3"/>
        <v>1494688.7335963072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1494688.7335963072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6192.8879327770292</v>
      </c>
      <c r="L224" s="444">
        <f t="shared" ca="1" si="3"/>
        <v>1492485.991799264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1492485.991799264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6183.7098419560161</v>
      </c>
      <c r="L225" s="444">
        <f t="shared" ca="1" si="3"/>
        <v>1490274.0719113997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1490274.0719113997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6174.4935090899144</v>
      </c>
      <c r="L226" s="444">
        <f t="shared" ca="1" si="3"/>
        <v>1488052.9356906693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1488052.9356906693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6165.238774836871</v>
      </c>
      <c r="L227" s="444">
        <f t="shared" ca="1" si="3"/>
        <v>1485822.5447356859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1485822.5447356859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6155.9454791911076</v>
      </c>
      <c r="L228" s="444">
        <f t="shared" ca="1" si="3"/>
        <v>1483582.8604850569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1483582.8604850569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6146.6134614801531</v>
      </c>
      <c r="L229" s="444">
        <f t="shared" ca="1" si="3"/>
        <v>1481333.8442167169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1481333.8442167169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6137.2425603620695</v>
      </c>
      <c r="L230" s="444">
        <f t="shared" ca="1" si="3"/>
        <v>1479075.4570472587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1479075.4570472587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6127.8326138226603</v>
      </c>
      <c r="L231" s="444">
        <f t="shared" ca="1" si="3"/>
        <v>1476807.6599312613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1476807.6599312613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6118.3834591726718</v>
      </c>
      <c r="L232" s="444">
        <f t="shared" ca="1" si="3"/>
        <v>1474530.4136606138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1474530.4136606138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6108.8949330449732</v>
      </c>
      <c r="L233" s="444">
        <f t="shared" ca="1" si="3"/>
        <v>1472243.6788638385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1472243.6788638385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6099.3668713917432</v>
      </c>
      <c r="L234" s="444">
        <f t="shared" ca="1" si="3"/>
        <v>1469947.41600541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1469947.41600541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6089.7991094816243</v>
      </c>
      <c r="L235" s="444">
        <f t="shared" ca="1" si="3"/>
        <v>1467641.5853850716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1467641.5853850716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6080.1914818968808</v>
      </c>
      <c r="L236" s="444">
        <f t="shared" ca="1" si="3"/>
        <v>1465326.1471371483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1465326.1471371483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6070.5438225305334</v>
      </c>
      <c r="L237" s="444">
        <f t="shared" ca="1" si="3"/>
        <v>1463001.0612298585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1463001.0612298585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6060.855964583493</v>
      </c>
      <c r="L238" s="444">
        <f t="shared" ca="1" si="3"/>
        <v>1460666.2874646219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1460666.2874646219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6051.1277405616738</v>
      </c>
      <c r="L239" s="444">
        <f t="shared" ca="1" si="3"/>
        <v>1458321.7854753635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1458321.7854753635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6041.3589822730974</v>
      </c>
      <c r="L240" s="444">
        <f t="shared" ca="1" si="3"/>
        <v>1455967.5147278165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1455967.5147278165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6031.549520824984</v>
      </c>
      <c r="L241" s="444">
        <f t="shared" ca="1" si="3"/>
        <v>1453603.4345188213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1453603.4345188213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6021.6991866208382</v>
      </c>
      <c r="L242" s="444">
        <f t="shared" ca="1" si="3"/>
        <v>1451229.5039756219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1451229.5039756219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6011.8078093575068</v>
      </c>
      <c r="L243" s="444">
        <f t="shared" ca="1" si="3"/>
        <v>1448845.6820551592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1448845.6820551592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6001.8752180222464</v>
      </c>
      <c r="L244" s="444">
        <f t="shared" ca="1" si="3"/>
        <v>1446451.9275433612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1446451.9275433612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5991.9012408897543</v>
      </c>
      <c r="L245" s="444">
        <f t="shared" ca="1" si="3"/>
        <v>1444048.1990544307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1444048.1990544307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5981.8857055192102</v>
      </c>
      <c r="L246" s="444">
        <f t="shared" ca="1" si="3"/>
        <v>1441634.4550301298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1441634.4550301298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5971.8284387512895</v>
      </c>
      <c r="L247" s="444">
        <f t="shared" ca="1" si="3"/>
        <v>1439210.653739061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1439210.653739061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5961.7292667051697</v>
      </c>
      <c r="L248" s="444">
        <f t="shared" ca="1" si="3"/>
        <v>1436776.753275946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1436776.753275946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5951.5880147755242</v>
      </c>
      <c r="L249" s="444">
        <f t="shared" ca="1" si="3"/>
        <v>1434332.7115609013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1434332.7115609013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5941.4045076295042</v>
      </c>
      <c r="L250" s="444">
        <f t="shared" ca="1" si="3"/>
        <v>1431878.4863387106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1431878.4863387106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5931.1785692037101</v>
      </c>
      <c r="L251" s="444">
        <f t="shared" ca="1" si="3"/>
        <v>1429414.0351780942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1429414.0351780942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5920.9100227011413</v>
      </c>
      <c r="L252" s="444">
        <f t="shared" ca="1" si="3"/>
        <v>1426939.3154709751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1426939.3154709751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5910.5986905881455</v>
      </c>
      <c r="L253" s="444">
        <f t="shared" ca="1" si="3"/>
        <v>1424454.2844317432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1424454.2844317432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5900.2443945913456</v>
      </c>
      <c r="L254" s="444">
        <f t="shared" ca="1" si="3"/>
        <v>1421958.8990965143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1421958.8990965143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5889.8469556945593</v>
      </c>
      <c r="L255" s="444">
        <f t="shared" ca="1" si="3"/>
        <v>1419453.1163223886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1419453.1163223886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5879.4061941357022</v>
      </c>
      <c r="L256" s="444">
        <f t="shared" ca="1" si="3"/>
        <v>1416936.8927867042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1416936.8927867042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5868.9219294036839</v>
      </c>
      <c r="L257" s="444">
        <f t="shared" ca="1" si="3"/>
        <v>1414410.1849862877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1414410.1849862877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5858.3939802352816</v>
      </c>
      <c r="L258" s="444">
        <f t="shared" ca="1" si="3"/>
        <v>1411872.9492367029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1411872.9492367029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5847.822164612011</v>
      </c>
      <c r="L259" s="444">
        <f t="shared" ca="1" si="3"/>
        <v>1409325.1416714948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1409325.1416714948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5837.2062997569774</v>
      </c>
      <c r="L260" s="444">
        <f t="shared" ca="1" si="3"/>
        <v>1406766.7182414315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1406766.7182414315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5826.5462021317135</v>
      </c>
      <c r="L261" s="444">
        <f t="shared" ca="1" si="3"/>
        <v>1404197.6347137431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1404197.6347137431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5815.8416874330123</v>
      </c>
      <c r="L262" s="444">
        <f t="shared" ca="1" si="3"/>
        <v>1401617.8466713559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1401617.8466713559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5805.0925705897316</v>
      </c>
      <c r="L263" s="444">
        <f t="shared" ref="L263:L517" ca="1" si="28">I263-J263+K263</f>
        <v>1399027.3095121253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1399027.3095121253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5794.2986657596048</v>
      </c>
      <c r="L264" s="444">
        <f t="shared" ca="1" si="28"/>
        <v>1396425.9784480648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1396425.9784480648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5783.4597863260187</v>
      </c>
      <c r="L265" s="444">
        <f t="shared" ca="1" si="28"/>
        <v>1393813.8085045705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1393813.8085045705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5772.5757448947934</v>
      </c>
      <c r="L266" s="444">
        <f t="shared" ca="1" si="28"/>
        <v>1391190.7545196451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1391190.7545196451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5761.6463532909374</v>
      </c>
      <c r="L267" s="444">
        <f t="shared" ca="1" si="28"/>
        <v>1388556.7711431158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1388556.7711431158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5750.6714225553987</v>
      </c>
      <c r="L268" s="444">
        <f t="shared" ca="1" si="28"/>
        <v>1385911.812835851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1385911.812835851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5739.6507629417947</v>
      </c>
      <c r="L269" s="444">
        <f t="shared" ca="1" si="28"/>
        <v>1383255.8338689725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1383255.8338689725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5728.5841839131344</v>
      </c>
      <c r="L270" s="444">
        <f t="shared" ca="1" si="28"/>
        <v>1380588.7883230655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1380588.7883230655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5717.4714941385218</v>
      </c>
      <c r="L271" s="444">
        <f t="shared" ca="1" si="28"/>
        <v>1377910.6300873838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1377910.6300873838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5706.3125014898487</v>
      </c>
      <c r="L272" s="444">
        <f t="shared" ca="1" si="28"/>
        <v>1375221.3128590535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1375221.3128590535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5695.1070130384724</v>
      </c>
      <c r="L273" s="444">
        <f t="shared" ca="1" si="28"/>
        <v>1372520.7901422717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1372520.7901422717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5683.8548350518813</v>
      </c>
      <c r="L274" s="444">
        <f t="shared" ca="1" si="28"/>
        <v>1369809.0152475033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1369809.0152475033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5672.5557729903467</v>
      </c>
      <c r="L275" s="444">
        <f t="shared" ca="1" si="28"/>
        <v>1367085.9412906736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1367085.9412906736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5661.209631503556</v>
      </c>
      <c r="L276" s="444">
        <f t="shared" ca="1" si="28"/>
        <v>1364351.5211923569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1364351.5211923569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5649.8162144272364</v>
      </c>
      <c r="L277" s="444">
        <f t="shared" ca="1" si="28"/>
        <v>1361605.7076769641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1361605.7076769641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5638.3753247797667</v>
      </c>
      <c r="L278" s="444">
        <f t="shared" ca="1" si="28"/>
        <v>1358848.4532719236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1358848.4532719236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5626.886764758764</v>
      </c>
      <c r="L279" s="444">
        <f t="shared" ca="1" si="28"/>
        <v>1356079.7103068621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1356079.7103068621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5615.3503357376749</v>
      </c>
      <c r="L280" s="444">
        <f t="shared" ca="1" si="28"/>
        <v>1353299.4309127796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1353299.4309127796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5603.7658382623313</v>
      </c>
      <c r="L281" s="444">
        <f t="shared" ca="1" si="28"/>
        <v>1350507.5670212219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1350507.5670212219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5592.1330720475071</v>
      </c>
      <c r="L282" s="444">
        <f t="shared" ca="1" si="28"/>
        <v>1347704.0703634492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1347704.0703634492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5580.4518359734539</v>
      </c>
      <c r="L283" s="444">
        <f t="shared" ca="1" si="28"/>
        <v>1344888.8924696024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1344888.8924696024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5568.7219280824256</v>
      </c>
      <c r="L284" s="444">
        <f t="shared" ca="1" si="28"/>
        <v>1342061.9846678646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1342061.9846678646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5556.9431455751856</v>
      </c>
      <c r="L285" s="444">
        <f t="shared" ca="1" si="28"/>
        <v>1339223.2980836197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1339223.2980836197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5545.115284807498</v>
      </c>
      <c r="L286" s="444">
        <f t="shared" ca="1" si="28"/>
        <v>1336372.783638607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1336372.783638607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5533.2381412866116</v>
      </c>
      <c r="L287" s="444">
        <f t="shared" ca="1" si="28"/>
        <v>1333510.3920500735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1333510.3920500735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5521.311509667722</v>
      </c>
      <c r="L288" s="444">
        <f t="shared" ca="1" si="28"/>
        <v>1330636.073829921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1330636.073829921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5509.3351837504197</v>
      </c>
      <c r="L289" s="444">
        <f t="shared" ca="1" si="28"/>
        <v>1327749.7792838512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1327749.7792838512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5497.308956475129</v>
      </c>
      <c r="L290" s="444">
        <f t="shared" ca="1" si="28"/>
        <v>1324851.4585105062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1324851.4585105062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5485.232619919525</v>
      </c>
      <c r="L291" s="444">
        <f t="shared" ca="1" si="28"/>
        <v>1321941.0614006056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1321941.0614006056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5473.1059652949389</v>
      </c>
      <c r="L292" s="444">
        <f t="shared" ca="1" si="28"/>
        <v>1319018.5376360803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1319018.5376360803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5460.9287829427503</v>
      </c>
      <c r="L293" s="444">
        <f t="shared" ca="1" si="28"/>
        <v>1316083.8366892028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1316083.8366892028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5448.7008623307611</v>
      </c>
      <c r="L294" s="444">
        <f t="shared" ca="1" si="28"/>
        <v>1313136.9078217135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1313136.9078217135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5436.4219920495552</v>
      </c>
      <c r="L295" s="444">
        <f t="shared" ca="1" si="28"/>
        <v>1310177.7000839429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1310177.7000839429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5424.091959808844</v>
      </c>
      <c r="L296" s="444">
        <f t="shared" ca="1" si="28"/>
        <v>1307206.1623139316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1307206.1623139316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5411.7105524337976</v>
      </c>
      <c r="L297" s="444">
        <f t="shared" ca="1" si="28"/>
        <v>1304222.2431365452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1304222.2431365452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5399.2775558613539</v>
      </c>
      <c r="L298" s="444">
        <f t="shared" ca="1" si="28"/>
        <v>1301225.8909625863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1301225.8909625863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5386.7927551365256</v>
      </c>
      <c r="L299" s="444">
        <f t="shared" ca="1" si="28"/>
        <v>1298217.0539879026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1298217.0539879026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5374.2559344086767</v>
      </c>
      <c r="L300" s="444">
        <f t="shared" ca="1" si="28"/>
        <v>1295195.680192491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1295195.680192491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5361.6668769277949</v>
      </c>
      <c r="L301" s="444">
        <f t="shared" ca="1" si="28"/>
        <v>1292161.7173395986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1292161.7173395986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5349.0253650407431</v>
      </c>
      <c r="L302" s="444">
        <f t="shared" ca="1" si="28"/>
        <v>1289115.112974819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1289115.112974819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5336.3311801874952</v>
      </c>
      <c r="L303" s="444">
        <f t="shared" ca="1" si="28"/>
        <v>1286055.8144251863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1286055.8144251863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5323.5841028973582</v>
      </c>
      <c r="L304" s="444">
        <f t="shared" ca="1" si="28"/>
        <v>1282983.7687982635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1282983.7687982635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5310.7839127851803</v>
      </c>
      <c r="L305" s="444">
        <f t="shared" ca="1" si="28"/>
        <v>1279898.9229812284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1279898.9229812284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5297.9303885475347</v>
      </c>
      <c r="L306" s="444">
        <f t="shared" ca="1" si="28"/>
        <v>1276801.2236399557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1276801.2236399557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5285.0233079588979</v>
      </c>
      <c r="L307" s="444">
        <f t="shared" ca="1" si="28"/>
        <v>1273690.6172180944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1273690.6172180944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5272.0624478678092</v>
      </c>
      <c r="L308" s="444">
        <f t="shared" ca="1" si="28"/>
        <v>1270567.0499361421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1270567.0499361421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5259.0475841930074</v>
      </c>
      <c r="L309" s="444">
        <f t="shared" ca="1" si="28"/>
        <v>1267430.4677905149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1267430.4677905149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5245.9784919195617</v>
      </c>
      <c r="L310" s="444">
        <f t="shared" ca="1" si="28"/>
        <v>1264280.8165526143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1264280.8165526143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5232.8549450949758</v>
      </c>
      <c r="L311" s="444">
        <f t="shared" ca="1" si="28"/>
        <v>1261118.0417678892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1261118.0417678892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5219.6767168252873</v>
      </c>
      <c r="L312" s="444">
        <f t="shared" ca="1" si="28"/>
        <v>1257942.0887548942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1257942.0887548942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5206.443579271142</v>
      </c>
      <c r="L313" s="444">
        <f t="shared" ca="1" si="28"/>
        <v>1254752.9026043452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1254752.9026043452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5193.1553036438545</v>
      </c>
      <c r="L314" s="444">
        <f t="shared" ca="1" si="28"/>
        <v>1251550.4281781688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1251550.4281781688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5179.8116602014525</v>
      </c>
      <c r="L315" s="444">
        <f t="shared" ca="1" si="28"/>
        <v>1248334.6101085502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1248334.6101085502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5166.4124182447085</v>
      </c>
      <c r="L316" s="444">
        <f t="shared" ca="1" si="28"/>
        <v>1245105.3927969746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1245105.3927969746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5152.9573461131431</v>
      </c>
      <c r="L317" s="444">
        <f t="shared" ca="1" si="28"/>
        <v>1241862.7204132676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1241862.7204132676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5139.4462111810308</v>
      </c>
      <c r="L318" s="444">
        <f t="shared" ca="1" si="28"/>
        <v>1238606.5368946285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1238606.5368946285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5125.8787798533685</v>
      </c>
      <c r="L319" s="444">
        <f t="shared" ca="1" si="28"/>
        <v>1235336.7859446618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1235336.7859446618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5112.2548175618404</v>
      </c>
      <c r="L320" s="444">
        <f t="shared" ca="1" si="28"/>
        <v>1232053.4110324036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1232053.4110324036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5098.5740887607644</v>
      </c>
      <c r="L321" s="444">
        <f t="shared" ca="1" si="28"/>
        <v>1228756.3553913441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1228756.3553913441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5084.836356923016</v>
      </c>
      <c r="L322" s="444">
        <f t="shared" ca="1" si="28"/>
        <v>1225445.5620184469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1225445.5620184469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5071.0413845359444</v>
      </c>
      <c r="L323" s="444">
        <f t="shared" ca="1" si="28"/>
        <v>1222120.9736731625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1222120.9736731625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5057.1889330972599</v>
      </c>
      <c r="L324" s="444">
        <f t="shared" ca="1" si="28"/>
        <v>1218782.5328764396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1218782.5328764396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5043.278763110914</v>
      </c>
      <c r="L325" s="444">
        <f t="shared" ca="1" si="28"/>
        <v>1215430.1819097304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1215430.1819097304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5029.310634082959</v>
      </c>
      <c r="L326" s="444">
        <f t="shared" ca="1" si="28"/>
        <v>1212063.8628139931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1212063.8628139931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5015.2843045173868</v>
      </c>
      <c r="L327" s="444">
        <f t="shared" ca="1" si="28"/>
        <v>1208683.5173886903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1208683.5173886903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5001.1995319119587</v>
      </c>
      <c r="L328" s="444">
        <f t="shared" ca="1" si="28"/>
        <v>1205289.087190782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1205289.087190782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4987.0560727540069</v>
      </c>
      <c r="L329" s="444">
        <f t="shared" ca="1" si="28"/>
        <v>1201880.5135337159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1201880.5135337159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4972.8536825162319</v>
      </c>
      <c r="L330" s="444">
        <f t="shared" ca="1" si="28"/>
        <v>1198457.7374864118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1198457.7374864118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4958.5921156524655</v>
      </c>
      <c r="L331" s="444">
        <f t="shared" ca="1" si="28"/>
        <v>1195020.6998722441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1195020.6998722441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4944.2711255934328</v>
      </c>
      <c r="L332" s="444">
        <f t="shared" ca="1" si="28"/>
        <v>1191569.3412680174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1191569.3412680174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4929.8904647424888</v>
      </c>
      <c r="L333" s="444">
        <f t="shared" ca="1" si="28"/>
        <v>1188103.6020029397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1188103.6020029397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4915.4498844713307</v>
      </c>
      <c r="L334" s="444">
        <f t="shared" ca="1" si="28"/>
        <v>1184623.4221575907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1184623.4221575907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4900.9491351157103</v>
      </c>
      <c r="L335" s="444">
        <f t="shared" ca="1" si="28"/>
        <v>1181128.7415628862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1181128.7415628862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4886.3879659711083</v>
      </c>
      <c r="L336" s="444">
        <f t="shared" ca="1" si="28"/>
        <v>1177619.4997990371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1177619.4997990371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4871.7661252884036</v>
      </c>
      <c r="L337" s="444">
        <f t="shared" ca="1" si="28"/>
        <v>1174095.6361945053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1174095.6361945053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4857.0833602695211</v>
      </c>
      <c r="L338" s="444">
        <f t="shared" ca="1" si="28"/>
        <v>1170557.0898249545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1170557.0898249545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4842.33941706306</v>
      </c>
      <c r="L339" s="444">
        <f t="shared" ca="1" si="28"/>
        <v>1167003.7995121975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1167003.7995121975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4827.5340407599051</v>
      </c>
      <c r="L340" s="444">
        <f t="shared" ca="1" si="28"/>
        <v>1163435.7038231373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1163435.7038231373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4812.6669753888218</v>
      </c>
      <c r="L341" s="444">
        <f t="shared" ca="1" si="28"/>
        <v>1159852.7410687059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1159852.7410687059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4797.7379639120236</v>
      </c>
      <c r="L342" s="444">
        <f t="shared" ca="1" si="28"/>
        <v>1156254.8493027978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1156254.8493027978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4782.7467482207403</v>
      </c>
      <c r="L343" s="444">
        <f t="shared" ca="1" si="28"/>
        <v>1152641.9663211983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1152641.9663211983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4767.6930691307416</v>
      </c>
      <c r="L344" s="444">
        <f t="shared" ca="1" si="28"/>
        <v>1149014.0296605087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1149014.0296605087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4752.5766663778686</v>
      </c>
      <c r="L345" s="444">
        <f t="shared" ca="1" si="28"/>
        <v>1145370.9765970665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1145370.9765970665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4737.3972786135264</v>
      </c>
      <c r="L346" s="444">
        <f t="shared" ca="1" si="28"/>
        <v>1141712.7441458597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1141712.7441458597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4722.1546434001648</v>
      </c>
      <c r="L347" s="444">
        <f t="shared" ca="1" si="28"/>
        <v>1138039.2690594397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1138039.2690594397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4706.8484972067481</v>
      </c>
      <c r="L348" s="444">
        <f t="shared" ca="1" si="28"/>
        <v>1134350.4878268263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1134350.4878268263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4691.4785754041923</v>
      </c>
      <c r="L349" s="444">
        <f t="shared" ca="1" si="28"/>
        <v>1130646.3366724104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1130646.3366724104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4676.0446122607927</v>
      </c>
      <c r="L350" s="444">
        <f t="shared" ca="1" si="28"/>
        <v>1126926.751554851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1126926.751554851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4660.546340937628</v>
      </c>
      <c r="L351" s="444">
        <f t="shared" ca="1" si="28"/>
        <v>1123191.6681659685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1123191.6681659685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4644.983493483951</v>
      </c>
      <c r="L352" s="444">
        <f t="shared" ca="1" si="28"/>
        <v>1119441.0219296322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1119441.0219296322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4629.3558008325499</v>
      </c>
      <c r="L353" s="444">
        <f t="shared" ca="1" si="28"/>
        <v>1115674.7480006446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1115674.7480006446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4613.6629927951017</v>
      </c>
      <c r="L354" s="444">
        <f t="shared" ca="1" si="28"/>
        <v>1111892.7812636194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1111892.7812636194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4597.9047980574969</v>
      </c>
      <c r="L355" s="444">
        <f t="shared" ca="1" si="28"/>
        <v>1108095.0563318566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1108095.0563318566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4582.0809441751517</v>
      </c>
      <c r="L356" s="444">
        <f t="shared" ca="1" si="28"/>
        <v>1104281.5075462116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1104281.5075462116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4566.1911575682971</v>
      </c>
      <c r="L357" s="444">
        <f t="shared" ca="1" si="28"/>
        <v>1100452.0689739597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1100452.0689739597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4550.2351635172481</v>
      </c>
      <c r="L358" s="444">
        <f t="shared" ca="1" si="28"/>
        <v>1096606.6744076568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1096606.6744076568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4534.2126861576526</v>
      </c>
      <c r="L359" s="444">
        <f t="shared" ca="1" si="28"/>
        <v>1092745.2573639941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1092745.2573639941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4518.1234484757251</v>
      </c>
      <c r="L360" s="444">
        <f t="shared" ca="1" si="28"/>
        <v>1088867.7510826497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1088867.7510826497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4501.9671723034562</v>
      </c>
      <c r="L361" s="444">
        <f t="shared" ca="1" si="28"/>
        <v>1084974.088525133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1084974.088525133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4485.7435783138035</v>
      </c>
      <c r="L362" s="444">
        <f t="shared" ca="1" si="28"/>
        <v>1081064.2023736266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1081064.2023736266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4469.4523860158606</v>
      </c>
      <c r="L363" s="444">
        <f t="shared" ca="1" si="28"/>
        <v>1077138.0250298223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1077138.0250298223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4453.0933137500087</v>
      </c>
      <c r="L364" s="444">
        <f t="shared" ca="1" si="28"/>
        <v>1073195.4886137522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1073195.4886137522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4436.6660786830498</v>
      </c>
      <c r="L365" s="444">
        <f t="shared" ca="1" si="28"/>
        <v>1069236.524962615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1069236.524962615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4420.1703968033116</v>
      </c>
      <c r="L366" s="444">
        <f t="shared" ca="1" si="28"/>
        <v>1065261.0656295982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1065261.0656295982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4403.6059829157421</v>
      </c>
      <c r="L367" s="444">
        <f t="shared" ca="1" si="28"/>
        <v>1061269.0418826938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1061269.0418826938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4386.9725506369732</v>
      </c>
      <c r="L368" s="444">
        <f t="shared" ca="1" si="28"/>
        <v>1057260.3847035107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1057260.3847035107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4370.2698123903774</v>
      </c>
      <c r="L369" s="444">
        <f t="shared" ca="1" si="28"/>
        <v>1053235.0247860809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1053235.0247860809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4353.4974794010868</v>
      </c>
      <c r="L370" s="444">
        <f t="shared" ca="1" si="28"/>
        <v>1049192.8925356618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1049192.8925356618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4336.6552616910067</v>
      </c>
      <c r="L371" s="444">
        <f t="shared" ca="1" si="28"/>
        <v>1045133.9180675326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1045133.9180675326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4319.7428680738012</v>
      </c>
      <c r="L372" s="444">
        <f t="shared" ca="1" si="28"/>
        <v>1041058.0312057862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1041058.0312057862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4302.7600061498579</v>
      </c>
      <c r="L373" s="444">
        <f t="shared" ca="1" si="28"/>
        <v>1036965.1614821159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1036965.1614821159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4285.7063823012313</v>
      </c>
      <c r="L374" s="444">
        <f t="shared" ca="1" si="28"/>
        <v>1032855.238134597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1032855.238134597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4268.5817016865694</v>
      </c>
      <c r="L375" s="444">
        <f t="shared" ca="1" si="28"/>
        <v>1028728.1901064634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1028728.1901064634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4251.3856682360129</v>
      </c>
      <c r="L376" s="444">
        <f t="shared" ca="1" si="28"/>
        <v>1024583.9460448793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1024583.9460448793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4234.1179846460791</v>
      </c>
      <c r="L377" s="444">
        <f t="shared" ca="1" si="28"/>
        <v>1020422.4342997052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1020422.4342997052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4216.7783523745211</v>
      </c>
      <c r="L378" s="444">
        <f t="shared" ca="1" si="28"/>
        <v>1016243.5829222596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1016243.5829222596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4199.366471635165</v>
      </c>
      <c r="L379" s="444">
        <f t="shared" ca="1" si="28"/>
        <v>1012047.3196640746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1012047.3196640746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4181.8820413927269</v>
      </c>
      <c r="L380" s="444">
        <f t="shared" ca="1" si="28"/>
        <v>1007833.5719756471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1007833.5719756471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4164.3247593576125</v>
      </c>
      <c r="L381" s="444">
        <f t="shared" ca="1" si="28"/>
        <v>1003602.2670051845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1003602.2670051845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4146.6943219806844</v>
      </c>
      <c r="L382" s="444">
        <f t="shared" ca="1" si="28"/>
        <v>999353.33159734507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999353.33159734507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4128.9904244480203</v>
      </c>
      <c r="L383" s="444">
        <f t="shared" ca="1" si="28"/>
        <v>995086.69229197293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995086.69229197293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4111.2127606756367</v>
      </c>
      <c r="L384" s="444">
        <f t="shared" ca="1" si="28"/>
        <v>990802.27532282833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990802.27532282833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4093.3610233042004</v>
      </c>
      <c r="L385" s="444">
        <f t="shared" ca="1" si="28"/>
        <v>986500.00661631231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986500.00661631231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4075.4349036937169</v>
      </c>
      <c r="L386" s="444">
        <f t="shared" ca="1" si="28"/>
        <v>982179.81179018586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982179.81179018586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4057.4340919181905</v>
      </c>
      <c r="L387" s="444">
        <f t="shared" ca="1" si="28"/>
        <v>977841.61615228385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977841.61615228385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4039.3582767602657</v>
      </c>
      <c r="L388" s="444">
        <f t="shared" ca="1" si="28"/>
        <v>973485.34469922399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973485.34469922399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4021.2071457058496</v>
      </c>
      <c r="L389" s="444">
        <f t="shared" ca="1" si="28"/>
        <v>969110.92211510963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969110.92211510963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4002.9803849387058</v>
      </c>
      <c r="L390" s="444">
        <f t="shared" ca="1" si="28"/>
        <v>964718.2727702281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964718.2727702281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3984.6776793350323</v>
      </c>
      <c r="L391" s="444">
        <f t="shared" ca="1" si="28"/>
        <v>960307.32071974291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960307.32071974291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3966.2987124580109</v>
      </c>
      <c r="L392" s="444">
        <f t="shared" ca="1" si="28"/>
        <v>955877.98970238073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955877.98970238073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3947.8431665523353</v>
      </c>
      <c r="L393" s="444">
        <f t="shared" ca="1" si="28"/>
        <v>951430.20313911291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951430.20313911291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3929.3107225387198</v>
      </c>
      <c r="L394" s="444">
        <f t="shared" ca="1" si="28"/>
        <v>946963.88413183147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946963.88413183147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3910.7010600083809</v>
      </c>
      <c r="L395" s="444">
        <f t="shared" ca="1" si="28"/>
        <v>942478.95546201966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942478.95546201966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3892.0138572174978</v>
      </c>
      <c r="L396" s="444">
        <f t="shared" ca="1" si="28"/>
        <v>937975.33958941698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937975.33958941698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3873.2487910816531</v>
      </c>
      <c r="L397" s="444">
        <f t="shared" ca="1" si="28"/>
        <v>933452.9586506784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933452.9586506784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3854.4055371702425</v>
      </c>
      <c r="L398" s="444">
        <f t="shared" ca="1" si="28"/>
        <v>928911.73445802846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928911.73445802846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3835.4837697008679</v>
      </c>
      <c r="L399" s="444">
        <f t="shared" ca="1" si="28"/>
        <v>924351.58849790914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924351.58849790914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3816.4831615337039</v>
      </c>
      <c r="L400" s="444">
        <f t="shared" ca="1" si="28"/>
        <v>919772.44192962267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919772.44192962267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3797.4033841658438</v>
      </c>
      <c r="L401" s="444">
        <f t="shared" ca="1" si="28"/>
        <v>915174.21558396833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915174.21558396833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3778.2441077256171</v>
      </c>
      <c r="L402" s="444">
        <f t="shared" ca="1" si="28"/>
        <v>910556.82996187371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910556.82996187371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3759.0050009668889</v>
      </c>
      <c r="L403" s="444">
        <f t="shared" ca="1" si="28"/>
        <v>905920.20523302036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905920.20523302036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3739.6857312633347</v>
      </c>
      <c r="L404" s="444">
        <f t="shared" ca="1" si="28"/>
        <v>901264.26123446354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901264.26123446354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3720.28596460268</v>
      </c>
      <c r="L405" s="444">
        <f t="shared" ca="1" si="28"/>
        <v>896588.91746924608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896588.91746924608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3700.8053655809413</v>
      </c>
      <c r="L406" s="444">
        <f t="shared" ca="1" si="28"/>
        <v>891894.09310500685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891894.09310500685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3681.2435973966117</v>
      </c>
      <c r="L407" s="444">
        <f t="shared" ca="1" si="28"/>
        <v>887179.70697258331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887179.70697258331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3661.6003218448463</v>
      </c>
      <c r="L408" s="444">
        <f t="shared" ca="1" si="28"/>
        <v>882445.67756460793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882445.67756460793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3641.8751993116161</v>
      </c>
      <c r="L409" s="444">
        <f t="shared" ca="1" si="28"/>
        <v>877691.9230340994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877691.9230340994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3622.06788876783</v>
      </c>
      <c r="L410" s="444">
        <f t="shared" ca="1" si="28"/>
        <v>872918.36119304702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872918.36119304702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3602.1780477634456</v>
      </c>
      <c r="L411" s="444">
        <f t="shared" ca="1" si="28"/>
        <v>868124.90951099026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868124.90951099026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3582.2053324215417</v>
      </c>
      <c r="L412" s="444">
        <f t="shared" ca="1" si="28"/>
        <v>863311.48511359165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863311.48511359165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3562.1493974323812</v>
      </c>
      <c r="L413" s="444">
        <f t="shared" ca="1" si="28"/>
        <v>858478.00478120381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858478.00478120381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3542.0098960474315</v>
      </c>
      <c r="L414" s="444">
        <f t="shared" ca="1" si="28"/>
        <v>853624.38494743104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853624.38494743104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3521.7864800733787</v>
      </c>
      <c r="L415" s="444">
        <f t="shared" ca="1" si="28"/>
        <v>848750.54169768421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848750.54169768421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3501.4787998661</v>
      </c>
      <c r="L416" s="444">
        <f t="shared" ca="1" si="28"/>
        <v>843856.39076773007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843856.39076773007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3481.0865043246245</v>
      </c>
      <c r="L417" s="444">
        <f t="shared" ca="1" si="28"/>
        <v>838941.84754223446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838941.84754223446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3460.60924088506</v>
      </c>
      <c r="L418" s="444">
        <f t="shared" ca="1" si="28"/>
        <v>834006.82705329929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834006.82705329929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3440.0466555144958</v>
      </c>
      <c r="L419" s="444">
        <f t="shared" ca="1" si="28"/>
        <v>829051.24397899362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829051.24397899362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3419.3983927048898</v>
      </c>
      <c r="L420" s="444">
        <f t="shared" ca="1" si="28"/>
        <v>824075.01264187833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824075.01264187833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3398.6640954669087</v>
      </c>
      <c r="L421" s="444">
        <f t="shared" ca="1" si="28"/>
        <v>819078.04700752511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819078.04700752511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3377.8434053237706</v>
      </c>
      <c r="L422" s="444">
        <f t="shared" ca="1" si="28"/>
        <v>814060.26068302873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814060.26068302873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3356.9359623050354</v>
      </c>
      <c r="L423" s="444">
        <f t="shared" ca="1" si="28"/>
        <v>809021.5669155136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809021.5669155136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3335.941404940389</v>
      </c>
      <c r="L424" s="444">
        <f t="shared" ca="1" si="28"/>
        <v>803961.87859063386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803961.87859063386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3314.8593702533904</v>
      </c>
      <c r="L425" s="444">
        <f t="shared" ca="1" si="28"/>
        <v>798881.10823106708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798881.10823106708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3293.6894937551951</v>
      </c>
      <c r="L426" s="444">
        <f t="shared" ca="1" si="28"/>
        <v>793779.16799500212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793779.16799500212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3272.431409438258</v>
      </c>
      <c r="L427" s="444">
        <f t="shared" ca="1" si="28"/>
        <v>788655.9696746202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788655.9696746202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3251.0847497700001</v>
      </c>
      <c r="L428" s="444">
        <f t="shared" ca="1" si="28"/>
        <v>783511.42469457001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783511.42469457001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3229.6491456864578</v>
      </c>
      <c r="L429" s="444">
        <f t="shared" ca="1" si="28"/>
        <v>778345.44411043625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778345.44411043625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3208.1242265859</v>
      </c>
      <c r="L430" s="444">
        <f t="shared" ca="1" si="28"/>
        <v>773157.93860720191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773157.93860720191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3186.5096203224239</v>
      </c>
      <c r="L431" s="444">
        <f t="shared" ca="1" si="28"/>
        <v>767948.81849770411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767948.81849770411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3164.8049531995161</v>
      </c>
      <c r="L432" s="444">
        <f t="shared" ca="1" si="28"/>
        <v>762717.99372108339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762717.99372108339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3143.0098499635965</v>
      </c>
      <c r="L433" s="444">
        <f t="shared" ca="1" si="28"/>
        <v>757465.3738412268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757465.3738412268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3121.1239337975276</v>
      </c>
      <c r="L434" s="444">
        <f t="shared" ca="1" si="28"/>
        <v>752190.86804520409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752190.86804520409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3099.1468263140996</v>
      </c>
      <c r="L435" s="444">
        <f t="shared" ca="1" si="28"/>
        <v>746894.38514169795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746894.38514169795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3077.0781475494905</v>
      </c>
      <c r="L436" s="444">
        <f t="shared" ca="1" si="28"/>
        <v>741575.83355942729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741575.83355942729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3054.9175159566962</v>
      </c>
      <c r="L437" s="444">
        <f t="shared" ca="1" si="28"/>
        <v>736235.12134556379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736235.12134556379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3032.6645483989319</v>
      </c>
      <c r="L438" s="444">
        <f t="shared" ca="1" si="28"/>
        <v>730872.15616414254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730872.15616414254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3010.3188601430097</v>
      </c>
      <c r="L439" s="444">
        <f t="shared" ca="1" si="28"/>
        <v>725486.84529446531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725486.84529446531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2987.8800648526881</v>
      </c>
      <c r="L440" s="444">
        <f t="shared" ca="1" si="28"/>
        <v>720079.09562949778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720079.09562949778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2965.3477745819901</v>
      </c>
      <c r="L441" s="444">
        <f t="shared" ca="1" si="28"/>
        <v>714648.81367425958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714648.81367425958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2942.7215997684975</v>
      </c>
      <c r="L442" s="444">
        <f t="shared" ca="1" si="28"/>
        <v>709195.9055442079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709195.9055442079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2920.0011492266153</v>
      </c>
      <c r="L443" s="444">
        <f t="shared" ca="1" si="28"/>
        <v>703720.27696361428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703720.27696361428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2897.1860301408087</v>
      </c>
      <c r="L444" s="444">
        <f t="shared" ca="1" si="28"/>
        <v>698221.83326393494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698221.83326393494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2874.2758480588113</v>
      </c>
      <c r="L445" s="444">
        <f t="shared" ca="1" si="28"/>
        <v>692700.47938217362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692700.47938217362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2851.2702068848062</v>
      </c>
      <c r="L446" s="444">
        <f t="shared" ca="1" si="28"/>
        <v>687156.11985923827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687156.11985923827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2828.1687088725753</v>
      </c>
      <c r="L447" s="444">
        <f t="shared" ca="1" si="28"/>
        <v>681588.65883829072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681588.65883829072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2804.9709546186273</v>
      </c>
      <c r="L448" s="444">
        <f t="shared" ca="1" si="28"/>
        <v>675998.00006308919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675998.00006308919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2781.6765430552873</v>
      </c>
      <c r="L449" s="444">
        <f t="shared" ca="1" si="28"/>
        <v>670384.04687632434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670384.04687632434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2758.2850714437673</v>
      </c>
      <c r="L450" s="444">
        <f t="shared" ca="1" si="28"/>
        <v>664746.70221794792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664746.70221794792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2734.796135367199</v>
      </c>
      <c r="L451" s="444">
        <f t="shared" ca="1" si="28"/>
        <v>659085.86862349499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659085.86862349499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2711.2093287236448</v>
      </c>
      <c r="L452" s="444">
        <f t="shared" ca="1" si="28"/>
        <v>653401.44822239841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653401.44822239841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2687.5242437190759</v>
      </c>
      <c r="L453" s="444">
        <f t="shared" ca="1" si="28"/>
        <v>647693.34273629729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647693.34273629729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2663.7404708603212</v>
      </c>
      <c r="L454" s="444">
        <f t="shared" ca="1" si="28"/>
        <v>641961.45347733737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641961.45347733737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2639.8575989479882</v>
      </c>
      <c r="L455" s="444">
        <f t="shared" ca="1" si="28"/>
        <v>636205.68134646513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636205.68134646513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2615.875215069354</v>
      </c>
      <c r="L456" s="444">
        <f t="shared" ca="1" si="28"/>
        <v>630425.92683171434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630425.92683171434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2591.7929045912256</v>
      </c>
      <c r="L457" s="444">
        <f t="shared" ca="1" si="28"/>
        <v>624622.09000648535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624622.09000648535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2567.6102511527715</v>
      </c>
      <c r="L458" s="444">
        <f t="shared" ca="1" si="28"/>
        <v>618794.07052781794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618794.07052781794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2543.3268366583238</v>
      </c>
      <c r="L459" s="444">
        <f t="shared" ca="1" si="28"/>
        <v>612941.76763465605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612941.76763465605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2518.9422412701492</v>
      </c>
      <c r="L460" s="444">
        <f t="shared" ca="1" si="28"/>
        <v>607065.08014610596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607065.08014610596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2494.4560434011905</v>
      </c>
      <c r="L461" s="444">
        <f t="shared" ca="1" si="28"/>
        <v>601163.90645968693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601163.90645968693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2469.8678197077779</v>
      </c>
      <c r="L462" s="444">
        <f t="shared" ca="1" si="28"/>
        <v>595238.14454957447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595238.14454957447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2445.1771450823094</v>
      </c>
      <c r="L463" s="444">
        <f t="shared" ca="1" si="28"/>
        <v>589287.69196483656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589287.69196483656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2420.3835926459014</v>
      </c>
      <c r="L464" s="444">
        <f t="shared" ca="1" si="28"/>
        <v>583312.44582766225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583312.44582766225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2395.4867337410087</v>
      </c>
      <c r="L465" s="444">
        <f t="shared" ca="1" si="28"/>
        <v>577312.30283158307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577312.30283158307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2370.4861379240119</v>
      </c>
      <c r="L466" s="444">
        <f t="shared" ca="1" si="28"/>
        <v>571287.15923968691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571287.15923968691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2345.3813729577778</v>
      </c>
      <c r="L467" s="444">
        <f t="shared" ca="1" si="28"/>
        <v>565236.91088282445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565236.91088282445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2320.1720048041843</v>
      </c>
      <c r="L468" s="444">
        <f t="shared" ca="1" si="28"/>
        <v>559161.4531578084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559161.4531578084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2294.8575976166176</v>
      </c>
      <c r="L469" s="444">
        <f t="shared" ca="1" si="28"/>
        <v>553060.68102560483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553060.68102560483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2269.4377137324359</v>
      </c>
      <c r="L470" s="444">
        <f t="shared" ca="1" si="28"/>
        <v>546934.48900951713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546934.48900951713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2243.911913665404</v>
      </c>
      <c r="L471" s="444">
        <f t="shared" ca="1" si="28"/>
        <v>540782.77119336231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540782.77119336231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2218.2797560980921</v>
      </c>
      <c r="L472" s="444">
        <f t="shared" ca="1" si="28"/>
        <v>534605.42121964018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534605.42121964018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2192.5407978742501</v>
      </c>
      <c r="L473" s="444">
        <f t="shared" ca="1" si="28"/>
        <v>528402.33228769421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528402.33228769421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2166.6945939911416</v>
      </c>
      <c r="L474" s="444">
        <f t="shared" ca="1" si="28"/>
        <v>522173.39715186518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522173.39715186518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2140.7406975918543</v>
      </c>
      <c r="L475" s="444">
        <f t="shared" ca="1" si="28"/>
        <v>515918.50811963686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515918.50811963686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2114.6786599575694</v>
      </c>
      <c r="L476" s="444">
        <f t="shared" ca="1" si="28"/>
        <v>509637.55704977422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509637.55704977422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2088.5080304998082</v>
      </c>
      <c r="L477" s="444">
        <f t="shared" ca="1" si="28"/>
        <v>503330.43535045383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503330.43535045383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2062.2283567526401</v>
      </c>
      <c r="L478" s="444">
        <f t="shared" ca="1" si="28"/>
        <v>496997.03397738631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496997.03397738631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2035.839184364859</v>
      </c>
      <c r="L479" s="444">
        <f t="shared" ca="1" si="28"/>
        <v>490637.24343193101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490637.24343193101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2009.3400570921283</v>
      </c>
      <c r="L480" s="444">
        <f t="shared" ca="1" si="28"/>
        <v>484250.95375920297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484250.95375920297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1982.730516789095</v>
      </c>
      <c r="L481" s="444">
        <f t="shared" ca="1" si="28"/>
        <v>477838.05454617186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477838.05454617186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1956.0101034014654</v>
      </c>
      <c r="L482" s="444">
        <f t="shared" ca="1" si="28"/>
        <v>471398.43491975311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471398.43491975311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1929.1783549580539</v>
      </c>
      <c r="L483" s="444">
        <f t="shared" ca="1" si="28"/>
        <v>464931.983544891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464931.983544891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1902.2348075627954</v>
      </c>
      <c r="L484" s="444">
        <f t="shared" ca="1" si="28"/>
        <v>458438.5886226336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458438.5886226336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1875.1789953867226</v>
      </c>
      <c r="L485" s="444">
        <f t="shared" ca="1" si="28"/>
        <v>451918.13788820012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451918.13788820012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1848.0104506599164</v>
      </c>
      <c r="L486" s="444">
        <f t="shared" ca="1" si="28"/>
        <v>445370.51860903983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445370.51860903983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1820.7287036634154</v>
      </c>
      <c r="L487" s="444">
        <f t="shared" ca="1" si="28"/>
        <v>438795.61758288305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438795.61758288305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1793.3332827210954</v>
      </c>
      <c r="L488" s="444">
        <f t="shared" ca="1" si="28"/>
        <v>432193.32113578398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432193.32113578398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1765.8237141915158</v>
      </c>
      <c r="L489" s="444">
        <f t="shared" ca="1" si="28"/>
        <v>425563.51512015529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425563.51512015529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1738.1995224597295</v>
      </c>
      <c r="L490" s="444">
        <f t="shared" ca="1" si="28"/>
        <v>418906.08491279482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418906.08491279482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1710.4602299290609</v>
      </c>
      <c r="L491" s="444">
        <f t="shared" ca="1" si="28"/>
        <v>412220.91541290371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412220.91541290371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1682.6053570128479</v>
      </c>
      <c r="L492" s="444">
        <f t="shared" ca="1" si="28"/>
        <v>405507.89104009635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405507.89104009635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1654.6344221261506</v>
      </c>
      <c r="L493" s="444">
        <f t="shared" ca="1" si="28"/>
        <v>398766.89573240234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398766.89573240234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1626.5469416774256</v>
      </c>
      <c r="L494" s="444">
        <f t="shared" ca="1" si="28"/>
        <v>391997.81294425955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391997.81294425955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1598.3424300601641</v>
      </c>
      <c r="L495" s="444">
        <f t="shared" ca="1" si="28"/>
        <v>385200.52564449952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385200.52564449952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1570.0203996444973</v>
      </c>
      <c r="L496" s="444">
        <f t="shared" ca="1" si="28"/>
        <v>378374.91631432384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378374.91631432384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1541.5803607687653</v>
      </c>
      <c r="L497" s="444">
        <f t="shared" ca="1" si="28"/>
        <v>371520.86694527243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371520.86694527243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1513.021821731051</v>
      </c>
      <c r="L498" s="444">
        <f t="shared" ca="1" si="28"/>
        <v>364638.25903718331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364638.25903718331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1484.3442887806796</v>
      </c>
      <c r="L499" s="444">
        <f t="shared" ca="1" si="28"/>
        <v>357726.97359614383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357726.97359614383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1455.5472661096819</v>
      </c>
      <c r="L500" s="444">
        <f t="shared" ca="1" si="28"/>
        <v>350786.89113243332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350786.89113243332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1426.6302558442214</v>
      </c>
      <c r="L501" s="444">
        <f t="shared" ca="1" si="28"/>
        <v>343817.89165845735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343817.89165845735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1397.5927580359883</v>
      </c>
      <c r="L502" s="444">
        <f t="shared" ca="1" si="28"/>
        <v>336819.85468667315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336819.85468667315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1368.434270653554</v>
      </c>
      <c r="L503" s="444">
        <f t="shared" ca="1" si="28"/>
        <v>329792.65922750655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329792.65922750655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1339.1542895736932</v>
      </c>
      <c r="L504" s="444">
        <f t="shared" ca="1" si="28"/>
        <v>322736.18378726009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322736.18378726009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1309.7523085726662</v>
      </c>
      <c r="L505" s="444">
        <f t="shared" ca="1" si="28"/>
        <v>315650.30636601255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315650.30636601255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1280.2278193174682</v>
      </c>
      <c r="L506" s="444">
        <f t="shared" ca="1" si="28"/>
        <v>308534.90445550985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308534.90445550985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1250.5803113570403</v>
      </c>
      <c r="L507" s="444">
        <f t="shared" ca="1" si="28"/>
        <v>301389.85503704671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301389.85503704671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1220.809272113444</v>
      </c>
      <c r="L508" s="444">
        <f t="shared" ca="1" si="28"/>
        <v>294215.03457933996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294215.03457933996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1190.9141868729992</v>
      </c>
      <c r="L509" s="444">
        <f t="shared" ca="1" si="28"/>
        <v>287010.31903639279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287010.31903639279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1160.8945387773858</v>
      </c>
      <c r="L510" s="444">
        <f t="shared" ca="1" si="28"/>
        <v>279775.58384535002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279775.58384535002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1130.7498088147076</v>
      </c>
      <c r="L511" s="444">
        <f t="shared" ca="1" si="28"/>
        <v>272510.70392434456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272510.70392434456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1100.4794758105181</v>
      </c>
      <c r="L512" s="444">
        <f t="shared" ca="1" si="28"/>
        <v>265215.55367033492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265215.55367033492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1070.0830164188114</v>
      </c>
      <c r="L513" s="444">
        <f t="shared" ca="1" si="28"/>
        <v>257890.00695693356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257890.00695693356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1039.5599051129725</v>
      </c>
      <c r="L514" s="444">
        <f t="shared" ca="1" si="28"/>
        <v>250533.93713222636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250533.93713222636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1008.9096141766926</v>
      </c>
      <c r="L515" s="444">
        <f t="shared" ca="1" si="28"/>
        <v>243147.21701658287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243147.21701658287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978.13161369484453</v>
      </c>
      <c r="L516" s="444">
        <f t="shared" ca="1" si="28"/>
        <v>235729.71890045755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235729.71890045755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947.22537154432223</v>
      </c>
      <c r="L517" s="444">
        <f t="shared" ca="1" si="28"/>
        <v>228281.3145421817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228281.3145421817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916.19035338483968</v>
      </c>
      <c r="L518" s="444">
        <f t="shared" ref="L518:L772" ca="1" si="54">I518-J518+K518</f>
        <v>220801.87516574637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220801.87516574637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885.02602264969232</v>
      </c>
      <c r="L519" s="444">
        <f t="shared" ca="1" si="54"/>
        <v>213291.27145857588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213291.27145857588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853.73184053648208</v>
      </c>
      <c r="L520" s="444">
        <f t="shared" ca="1" si="54"/>
        <v>205749.37356929219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205749.37356929219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822.30726599780007</v>
      </c>
      <c r="L521" s="444">
        <f t="shared" ca="1" si="54"/>
        <v>198176.05110546981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198176.05110546981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790.75175573187346</v>
      </c>
      <c r="L522" s="444">
        <f t="shared" ca="1" si="54"/>
        <v>190571.17313138151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190571.17313138151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759.06476417317219</v>
      </c>
      <c r="L523" s="444">
        <f t="shared" ca="1" si="54"/>
        <v>182934.60816573451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182934.60816573451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727.24574348297631</v>
      </c>
      <c r="L524" s="444">
        <f t="shared" ca="1" si="54"/>
        <v>175266.22417939731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175266.22417939731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695.29414353990467</v>
      </c>
      <c r="L525" s="444">
        <f t="shared" ca="1" si="54"/>
        <v>167565.88859311704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167565.88859311704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663.20941193040358</v>
      </c>
      <c r="L526" s="444">
        <f t="shared" ca="1" si="54"/>
        <v>159833.46827522726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159833.46827522726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630.99099393919619</v>
      </c>
      <c r="L527" s="444">
        <f t="shared" ca="1" si="54"/>
        <v>152068.82953934628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152068.82953934628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598.6383325396921</v>
      </c>
      <c r="L528" s="444">
        <f t="shared" ca="1" si="54"/>
        <v>144271.8381420658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144271.8381420658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566.15086838435673</v>
      </c>
      <c r="L529" s="444">
        <f t="shared" ca="1" si="54"/>
        <v>136442.35928062996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136442.35928062996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533.52803979504074</v>
      </c>
      <c r="L530" s="444">
        <f t="shared" ca="1" si="54"/>
        <v>128580.25759060482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128580.25759060482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500.76928275326924</v>
      </c>
      <c r="L531" s="444">
        <f t="shared" ca="1" si="54"/>
        <v>120685.39714353791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120685.39714353791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467.87403089049053</v>
      </c>
      <c r="L532" s="444">
        <f t="shared" ca="1" si="54"/>
        <v>112757.64144460822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112757.64144460822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434.84171547828345</v>
      </c>
      <c r="L533" s="444">
        <f t="shared" ca="1" si="54"/>
        <v>104796.85343026632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104796.85343026632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401.67176541852558</v>
      </c>
      <c r="L534" s="444">
        <f t="shared" ca="1" si="54"/>
        <v>96802.895465864654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96802.895465864654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368.36360723351862</v>
      </c>
      <c r="L535" s="444">
        <f t="shared" ca="1" si="54"/>
        <v>88775.629343277993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88775.629343277993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334.91666505607418</v>
      </c>
      <c r="L536" s="444">
        <f t="shared" ca="1" si="54"/>
        <v>80714.916278513891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80714.916278513891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301.3303606195571</v>
      </c>
      <c r="L537" s="444">
        <f t="shared" ca="1" si="54"/>
        <v>72620.616909313263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72620.616909313263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267.60411324788782</v>
      </c>
      <c r="L538" s="444">
        <f t="shared" ca="1" si="54"/>
        <v>64492.591292740966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64492.591292740966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233.73733984550324</v>
      </c>
      <c r="L539" s="444">
        <f t="shared" ca="1" si="54"/>
        <v>56330.698902766286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56330.698902766286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199.72945488727544</v>
      </c>
      <c r="L540" s="444">
        <f t="shared" ca="1" si="54"/>
        <v>48134.798627833377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48134.798627833377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165.5798704083883</v>
      </c>
      <c r="L541" s="444">
        <f t="shared" ca="1" si="54"/>
        <v>39904.748768421581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39904.748768421581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131.28799599417249</v>
      </c>
      <c r="L542" s="444">
        <f t="shared" ca="1" si="54"/>
        <v>31640.40703459557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31640.40703459557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96.853238769897445</v>
      </c>
      <c r="L543" s="444">
        <f t="shared" ca="1" si="54"/>
        <v>23341.630543545285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23341.630543545285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62.275003390521249</v>
      </c>
      <c r="L544" s="444">
        <f t="shared" ca="1" si="54"/>
        <v>15008.275817115622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15008.275817115622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27.552692030397651</v>
      </c>
      <c r="L545" s="444">
        <f t="shared" ca="1" si="54"/>
        <v>6640.1987793258349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6640.1987793258349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-7.3142956270597894</v>
      </c>
      <c r="L546" s="444">
        <f t="shared" ca="1" si="54"/>
        <v>-1762.7452461214093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-1762.7452461214093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-42.326562399756639</v>
      </c>
      <c r="L547" s="444">
        <f t="shared" ca="1" si="54"/>
        <v>-10200.701538341349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-10200.701538341349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-77.484713617339736</v>
      </c>
      <c r="L548" s="444">
        <f t="shared" ca="1" si="54"/>
        <v>-18673.815981778876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-18673.815981778876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-112.78935713166274</v>
      </c>
      <c r="L549" s="444">
        <f t="shared" ca="1" si="54"/>
        <v>-27182.235068730723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-27182.235068730723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-148.24110332729546</v>
      </c>
      <c r="L550" s="444">
        <f t="shared" ca="1" si="54"/>
        <v>-35726.105901878203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-35726.105901878203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-183.84056513207662</v>
      </c>
      <c r="L551" s="444">
        <f t="shared" ca="1" si="54"/>
        <v>-44305.576196830465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-44305.576196830465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-219.58835802771105</v>
      </c>
      <c r="L552" s="444">
        <f t="shared" ca="1" si="54"/>
        <v>-52920.794284678355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-52920.794284678355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-255.48510006041059</v>
      </c>
      <c r="L553" s="444">
        <f t="shared" ca="1" si="54"/>
        <v>-61571.909114558948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-61571.909114558948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-291.53141185157972</v>
      </c>
      <c r="L554" s="444">
        <f t="shared" ca="1" si="54"/>
        <v>-70259.070256230712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-70259.070256230712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-327.7279166085454</v>
      </c>
      <c r="L555" s="444">
        <f t="shared" ca="1" si="54"/>
        <v>-78982.427902659445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-78982.427902659445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-364.0752401353318</v>
      </c>
      <c r="L556" s="444">
        <f t="shared" ca="1" si="54"/>
        <v>-87742.132872614966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-87742.132872614966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-400.57401084347975</v>
      </c>
      <c r="L557" s="444">
        <f t="shared" ca="1" si="54"/>
        <v>-96538.336613278632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-96538.336613278632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-437.22485976291176</v>
      </c>
      <c r="L558" s="444">
        <f t="shared" ca="1" si="54"/>
        <v>-105371.19120286172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-105371.19120286172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-474.02842055284123</v>
      </c>
      <c r="L559" s="444">
        <f t="shared" ca="1" si="54"/>
        <v>-114240.84935323475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-114240.84935323475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-510.98532951272887</v>
      </c>
      <c r="L560" s="444">
        <f t="shared" ca="1" si="54"/>
        <v>-123147.46441256766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-123147.46441256766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-548.09622559328272</v>
      </c>
      <c r="L561" s="444">
        <f t="shared" ca="1" si="54"/>
        <v>-132091.19036798115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-132091.19036798115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-585.3617504075055</v>
      </c>
      <c r="L562" s="444">
        <f t="shared" ca="1" si="54"/>
        <v>-141072.18184820883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-141072.18184820883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-622.78254824178748</v>
      </c>
      <c r="L563" s="444">
        <f t="shared" ca="1" si="54"/>
        <v>-150090.59412627079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-150090.59412627079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-660.35926606704572</v>
      </c>
      <c r="L564" s="444">
        <f t="shared" ca="1" si="54"/>
        <v>-159146.58312215802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-159146.58312215802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-698.0925535499091</v>
      </c>
      <c r="L565" s="444">
        <f t="shared" ca="1" si="54"/>
        <v>-168240.30540552811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-168240.30540552811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-735.98306306395125</v>
      </c>
      <c r="L566" s="444">
        <f t="shared" ca="1" si="54"/>
        <v>-177371.91819841226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-177371.91819841226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-774.03144970096844</v>
      </c>
      <c r="L567" s="444">
        <f t="shared" ca="1" si="54"/>
        <v>-186541.57937793341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-186541.57937793341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-812.23837128230662</v>
      </c>
      <c r="L568" s="444">
        <f t="shared" ca="1" si="54"/>
        <v>-195749.44747903588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-195749.44747903588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-850.60448837023353</v>
      </c>
      <c r="L569" s="444">
        <f t="shared" ca="1" si="54"/>
        <v>-204995.6816972263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-204995.6816972263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-889.13046427936035</v>
      </c>
      <c r="L570" s="444">
        <f t="shared" ca="1" si="54"/>
        <v>-214280.44189132584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-214280.44189132584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-927.81696508810842</v>
      </c>
      <c r="L571" s="444">
        <f t="shared" ca="1" si="54"/>
        <v>-223603.88858623413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-223603.88858623413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-966.66465965022644</v>
      </c>
      <c r="L572" s="444">
        <f t="shared" ca="1" si="54"/>
        <v>-232966.18297570455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-232966.18297570455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-1005.6742196063529</v>
      </c>
      <c r="L573" s="444">
        <f t="shared" ca="1" si="54"/>
        <v>-242367.48692513109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-242367.48692513109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-1044.8463193956302</v>
      </c>
      <c r="L574" s="444">
        <f t="shared" ca="1" si="54"/>
        <v>-251807.96297434691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-251807.96297434691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-1084.1816362673628</v>
      </c>
      <c r="L575" s="444">
        <f t="shared" ca="1" si="54"/>
        <v>-261287.77434043447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-261287.77434043447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-1123.6808502927277</v>
      </c>
      <c r="L576" s="444">
        <f t="shared" ca="1" si="54"/>
        <v>-270807.08492054738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-270807.08492054738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-1163.3446443765315</v>
      </c>
      <c r="L577" s="444">
        <f t="shared" ca="1" si="54"/>
        <v>-280366.0592947441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-280366.0592947441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-1203.1737042690179</v>
      </c>
      <c r="L578" s="444">
        <f t="shared" ca="1" si="54"/>
        <v>-289964.86272883328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-289964.86272883328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-1243.1687185777228</v>
      </c>
      <c r="L579" s="444">
        <f t="shared" ca="1" si="54"/>
        <v>-299603.66117723117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-299603.66117723117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-1283.3303787793807</v>
      </c>
      <c r="L580" s="444">
        <f t="shared" ca="1" si="54"/>
        <v>-309282.62128583074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-309282.62128583074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-1323.6593792318788</v>
      </c>
      <c r="L581" s="444">
        <f t="shared" ca="1" si="54"/>
        <v>-319001.91039488278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-319001.91039488278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-1364.1564171862624</v>
      </c>
      <c r="L582" s="444">
        <f t="shared" ca="1" si="54"/>
        <v>-328761.69654188922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-328761.69654188922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-1404.8221927987893</v>
      </c>
      <c r="L583" s="444">
        <f t="shared" ca="1" si="54"/>
        <v>-338562.14846450818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-338562.14846450818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-1445.6574091430348</v>
      </c>
      <c r="L584" s="444">
        <f t="shared" ca="1" si="54"/>
        <v>-348403.43560347141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-348403.43560347141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-1486.6627722220483</v>
      </c>
      <c r="L585" s="444">
        <f t="shared" ca="1" si="54"/>
        <v>-358285.72810551367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-358285.72810551367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-1527.8389909805578</v>
      </c>
      <c r="L586" s="444">
        <f t="shared" ca="1" si="54"/>
        <v>-368209.19682631444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-368209.19682631444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-1569.1867773172276</v>
      </c>
      <c r="L587" s="444">
        <f t="shared" ca="1" si="54"/>
        <v>-378174.01333345188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-378174.01333345188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-1610.706846096967</v>
      </c>
      <c r="L588" s="444">
        <f t="shared" ca="1" si="54"/>
        <v>-388180.34990936902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-388180.34990936902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-1652.3999151632884</v>
      </c>
      <c r="L589" s="444">
        <f t="shared" ca="1" si="54"/>
        <v>-398228.37955435249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-398228.37955435249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-1694.2667053507193</v>
      </c>
      <c r="L590" s="444">
        <f t="shared" ca="1" si="54"/>
        <v>-408318.27598952339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-408318.27598952339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-1736.3079404972648</v>
      </c>
      <c r="L591" s="444">
        <f t="shared" ca="1" si="54"/>
        <v>-418450.21365984081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-418450.21365984081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-1778.5243474569209</v>
      </c>
      <c r="L592" s="444">
        <f t="shared" ca="1" si="54"/>
        <v>-428624.36773711792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-428624.36773711792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-1820.916656112242</v>
      </c>
      <c r="L593" s="444">
        <f t="shared" ca="1" si="54"/>
        <v>-438840.91412305034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-438840.91412305034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-1863.4855993869603</v>
      </c>
      <c r="L594" s="444">
        <f t="shared" ca="1" si="54"/>
        <v>-449100.0294522575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-449100.0294522575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-1906.231913258657</v>
      </c>
      <c r="L595" s="444">
        <f t="shared" ca="1" si="54"/>
        <v>-459401.89109533635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-459401.89109533635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-1949.1563367714855</v>
      </c>
      <c r="L596" s="444">
        <f t="shared" ca="1" si="54"/>
        <v>-469746.67716192803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-469746.67716192803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-1992.2596120489509</v>
      </c>
      <c r="L597" s="444">
        <f t="shared" ca="1" si="54"/>
        <v>-480134.56650379719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-480134.56650379719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-2035.5424843067392</v>
      </c>
      <c r="L598" s="444">
        <f t="shared" ca="1" si="54"/>
        <v>-490565.73871792411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-490565.73871792411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-2079.0057018656007</v>
      </c>
      <c r="L599" s="444">
        <f t="shared" ca="1" si="54"/>
        <v>-501040.37414960988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-501040.37414960988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-2122.6500161642916</v>
      </c>
      <c r="L600" s="444">
        <f t="shared" ca="1" si="54"/>
        <v>-511558.65389559435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-511558.65389559435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-2166.4761817725607</v>
      </c>
      <c r="L601" s="444">
        <f t="shared" ca="1" si="54"/>
        <v>-522120.75980718707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-522120.75980718707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-2210.484956404197</v>
      </c>
      <c r="L602" s="444">
        <f t="shared" ca="1" si="54"/>
        <v>-532726.87449341151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-532726.87449341151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-2254.6771009301319</v>
      </c>
      <c r="L603" s="444">
        <f t="shared" ca="1" si="54"/>
        <v>-543377.18132416182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-543377.18132416182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-2299.0533793915915</v>
      </c>
      <c r="L604" s="444">
        <f t="shared" ca="1" si="54"/>
        <v>-554071.86443337356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-554071.86443337356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-2343.6145590133074</v>
      </c>
      <c r="L605" s="444">
        <f t="shared" ca="1" si="54"/>
        <v>-564811.10872220702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-564811.10872220702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-2388.3614102167799</v>
      </c>
      <c r="L606" s="444">
        <f t="shared" ca="1" si="54"/>
        <v>-575595.09986224398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-575595.09986224398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-2433.2947066336005</v>
      </c>
      <c r="L607" s="444">
        <f t="shared" ca="1" si="54"/>
        <v>-586424.02429869771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-586424.02429869771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-2478.4152251188243</v>
      </c>
      <c r="L608" s="444">
        <f t="shared" ca="1" si="54"/>
        <v>-597298.06925363676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-597298.06925363676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-2523.7237457644037</v>
      </c>
      <c r="L609" s="444">
        <f t="shared" ca="1" si="54"/>
        <v>-608217.42272922129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-608217.42272922129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-2569.2210519126729</v>
      </c>
      <c r="L610" s="444">
        <f t="shared" ca="1" si="54"/>
        <v>-619182.27351095411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-619182.27351095411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-2614.907930169893</v>
      </c>
      <c r="L611" s="444">
        <f t="shared" ca="1" si="54"/>
        <v>-630192.81117094413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-630192.81117094413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-2660.7851704198511</v>
      </c>
      <c r="L612" s="444">
        <f t="shared" ca="1" si="54"/>
        <v>-641249.22607118415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-641249.22607118415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-2706.8535658375181</v>
      </c>
      <c r="L613" s="444">
        <f t="shared" ca="1" si="54"/>
        <v>-652351.70936684182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-652351.70936684182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-2753.1139129027583</v>
      </c>
      <c r="L614" s="444">
        <f t="shared" ca="1" si="54"/>
        <v>-663500.45300956478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-663500.45300956478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-2799.5670114141039</v>
      </c>
      <c r="L615" s="444">
        <f t="shared" ca="1" si="54"/>
        <v>-674695.64975079906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-674695.64975079906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-2846.2136645025803</v>
      </c>
      <c r="L616" s="444">
        <f t="shared" ca="1" si="54"/>
        <v>-685937.49314512184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-685937.49314512184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-2893.0546786455916</v>
      </c>
      <c r="L617" s="444">
        <f t="shared" ca="1" si="54"/>
        <v>-697226.17755358759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-697226.17755358759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-2940.0908636808658</v>
      </c>
      <c r="L618" s="444">
        <f t="shared" ca="1" si="54"/>
        <v>-708561.89814708859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-708561.89814708859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-2987.3230328204531</v>
      </c>
      <c r="L619" s="444">
        <f t="shared" ca="1" si="54"/>
        <v>-719944.85090972926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-719944.85090972926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-3034.7520026647894</v>
      </c>
      <c r="L620" s="444">
        <f t="shared" ca="1" si="54"/>
        <v>-731375.23264221428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-731375.23264221428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-3082.3785932168103</v>
      </c>
      <c r="L621" s="444">
        <f t="shared" ca="1" si="54"/>
        <v>-742853.24096525123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-742853.24096525123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-3130.2036278961309</v>
      </c>
      <c r="L622" s="444">
        <f t="shared" ca="1" si="54"/>
        <v>-754379.07432296756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-754379.07432296756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-3178.2279335532821</v>
      </c>
      <c r="L623" s="444">
        <f t="shared" ca="1" si="54"/>
        <v>-765952.93198634102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-765952.93198634102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-3226.4523404840052</v>
      </c>
      <c r="L624" s="444">
        <f t="shared" ca="1" si="54"/>
        <v>-777575.01405664522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-777575.01405664522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-3274.8776824436059</v>
      </c>
      <c r="L625" s="444">
        <f t="shared" ca="1" si="54"/>
        <v>-789245.52146890899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-789245.52146890899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-3323.5047966613715</v>
      </c>
      <c r="L626" s="444">
        <f t="shared" ca="1" si="54"/>
        <v>-800964.65599539049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-800964.65599539049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-3372.3345238550446</v>
      </c>
      <c r="L627" s="444">
        <f t="shared" ca="1" si="54"/>
        <v>-812732.62024906569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-812732.62024906569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-3421.3677082453582</v>
      </c>
      <c r="L628" s="444">
        <f t="shared" ca="1" si="54"/>
        <v>-824549.61768713128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-824549.61768713128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-3470.6051975706309</v>
      </c>
      <c r="L629" s="444">
        <f t="shared" ca="1" si="54"/>
        <v>-836415.8526145221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-836415.8526145221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-3520.0478431014262</v>
      </c>
      <c r="L630" s="444">
        <f t="shared" ca="1" si="54"/>
        <v>-848331.53018744371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-848331.53018744371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-3569.6964996552665</v>
      </c>
      <c r="L631" s="444">
        <f t="shared" ca="1" si="54"/>
        <v>-860296.85641691915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-860296.85641691915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-3619.5520256114132</v>
      </c>
      <c r="L632" s="444">
        <f t="shared" ca="1" si="54"/>
        <v>-872312.03817235073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-872312.03817235073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-3669.6152829257121</v>
      </c>
      <c r="L633" s="444">
        <f t="shared" ca="1" si="54"/>
        <v>-884377.28318509657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-884377.28318509657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-3719.8871371454861</v>
      </c>
      <c r="L634" s="444">
        <f t="shared" ca="1" si="54"/>
        <v>-896492.80005206226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-896492.80005206226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-3770.3684574245103</v>
      </c>
      <c r="L635" s="444">
        <f t="shared" ca="1" si="54"/>
        <v>-908658.7982393069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-908658.7982393069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-3821.060116538029</v>
      </c>
      <c r="L636" s="444">
        <f t="shared" ca="1" si="54"/>
        <v>-920875.48808566516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-920875.48808566516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-3871.9629908978554</v>
      </c>
      <c r="L637" s="444">
        <f t="shared" ca="1" si="54"/>
        <v>-933143.08080638316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-933143.08080638316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-3923.0779605675143</v>
      </c>
      <c r="L638" s="444">
        <f t="shared" ca="1" si="54"/>
        <v>-945461.7884967709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-945461.7884967709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-3974.4059092774633</v>
      </c>
      <c r="L639" s="444">
        <f t="shared" ca="1" si="54"/>
        <v>-957831.82413586858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-957831.82413586858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-4025.9477244403697</v>
      </c>
      <c r="L640" s="444">
        <f t="shared" ca="1" si="54"/>
        <v>-970253.40159012913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-970253.40159012913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-4077.7042971664559</v>
      </c>
      <c r="L641" s="444">
        <f t="shared" ca="1" si="54"/>
        <v>-982726.73561711574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-982726.73561711574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-4129.6765222788999</v>
      </c>
      <c r="L642" s="444">
        <f t="shared" ca="1" si="54"/>
        <v>-995252.04186921485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-995252.04186921485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-4181.8652983293123</v>
      </c>
      <c r="L643" s="444">
        <f t="shared" ca="1" si="54"/>
        <v>-1007829.5368973643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-1007829.5368973643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-4234.2715276132685</v>
      </c>
      <c r="L644" s="444">
        <f t="shared" ca="1" si="54"/>
        <v>-1020459.4381547978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-1020459.4381547978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-4286.8961161859079</v>
      </c>
      <c r="L645" s="444">
        <f t="shared" ca="1" si="54"/>
        <v>-1033141.9640008039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-1033141.9640008039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-4339.7399738776003</v>
      </c>
      <c r="L646" s="444">
        <f t="shared" ca="1" si="54"/>
        <v>-1045877.3337045016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-1045877.3337045016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-4392.8040143096741</v>
      </c>
      <c r="L647" s="444">
        <f t="shared" ca="1" si="54"/>
        <v>-1058665.7674486316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-1058665.7674486316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-4446.0891549102153</v>
      </c>
      <c r="L648" s="444">
        <f t="shared" ca="1" si="54"/>
        <v>-1071507.4863333621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-1071507.4863333621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-4499.5963169299257</v>
      </c>
      <c r="L649" s="444">
        <f t="shared" ca="1" si="54"/>
        <v>-1084402.7123801121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-1084402.7123801121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-4553.3264254580517</v>
      </c>
      <c r="L650" s="444">
        <f t="shared" ca="1" si="54"/>
        <v>-1097351.6685353904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-1097351.6685353904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-4607.2804094383773</v>
      </c>
      <c r="L651" s="444">
        <f t="shared" ca="1" si="54"/>
        <v>-1110354.5786746489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-1110354.5786746489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-4661.4592016852876</v>
      </c>
      <c r="L652" s="444">
        <f t="shared" ca="1" si="54"/>
        <v>-1123411.6676061545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-1123411.6676061545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-4715.8637388998941</v>
      </c>
      <c r="L653" s="444">
        <f t="shared" ca="1" si="54"/>
        <v>-1136523.1610748745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-1136523.1610748745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-4770.4949616862277</v>
      </c>
      <c r="L654" s="444">
        <f t="shared" ca="1" si="54"/>
        <v>-1149689.2857663808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-1149689.2857663808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-4825.3538145675038</v>
      </c>
      <c r="L655" s="444">
        <f t="shared" ca="1" si="54"/>
        <v>-1162910.2693107685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-1162910.2693107685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-4880.4412460024523</v>
      </c>
      <c r="L656" s="444">
        <f t="shared" ca="1" si="54"/>
        <v>-1176186.3402865911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-1176186.3402865911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-4935.758208401714</v>
      </c>
      <c r="L657" s="444">
        <f t="shared" ca="1" si="54"/>
        <v>-1189517.728224813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-1189517.728224813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-4991.3056581443052</v>
      </c>
      <c r="L658" s="444">
        <f t="shared" ca="1" si="54"/>
        <v>-1202904.6636127776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-1202904.6636127776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-5047.0845555941578</v>
      </c>
      <c r="L659" s="444">
        <f t="shared" ca="1" si="54"/>
        <v>-1216347.377898192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-1216347.377898192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-5103.0958651167175</v>
      </c>
      <c r="L660" s="444">
        <f t="shared" ca="1" si="54"/>
        <v>-1229846.1034931289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-1229846.1034931289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-5159.3405550956213</v>
      </c>
      <c r="L661" s="444">
        <f t="shared" ca="1" si="54"/>
        <v>-1243401.0737780447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-1243401.0737780447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-5215.8195979494367</v>
      </c>
      <c r="L662" s="444">
        <f t="shared" ca="1" si="54"/>
        <v>-1257012.5231058144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-1257012.5231058144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-5272.5339701484772</v>
      </c>
      <c r="L663" s="444">
        <f t="shared" ca="1" si="54"/>
        <v>-1270680.6868057831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-1270680.6868057831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-5329.4846522316802</v>
      </c>
      <c r="L664" s="444">
        <f t="shared" ca="1" si="54"/>
        <v>-1284405.8011878349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-1284405.8011878349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-5386.6726288235632</v>
      </c>
      <c r="L665" s="444">
        <f t="shared" ca="1" si="54"/>
        <v>-1298188.1035464788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-1298188.1035464788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-5444.0988886512459</v>
      </c>
      <c r="L666" s="444">
        <f t="shared" ca="1" si="54"/>
        <v>-1312027.8321649502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-1312027.8321649502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-5501.7644245615429</v>
      </c>
      <c r="L667" s="444">
        <f t="shared" ca="1" si="54"/>
        <v>-1325925.2263193319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-1325925.2263193319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-5559.6702335381333</v>
      </c>
      <c r="L668" s="444">
        <f t="shared" ca="1" si="54"/>
        <v>-1339880.5262826902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-1339880.5262826902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-5617.8173167187933</v>
      </c>
      <c r="L669" s="444">
        <f t="shared" ca="1" si="54"/>
        <v>-1353893.9733292293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-1353893.9733292293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-5676.2066794127059</v>
      </c>
      <c r="L670" s="444">
        <f t="shared" ca="1" si="54"/>
        <v>-1367965.8097384621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-1367965.8097384621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-5734.8393311178424</v>
      </c>
      <c r="L671" s="444">
        <f t="shared" ca="1" si="54"/>
        <v>-1382096.2787994002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-1382096.2787994002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-5793.7162855384186</v>
      </c>
      <c r="L672" s="444">
        <f t="shared" ca="1" si="54"/>
        <v>-1396285.6248147588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-1396285.6248147588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-5852.8385606024121</v>
      </c>
      <c r="L673" s="444">
        <f t="shared" ca="1" si="54"/>
        <v>-1410534.0931051814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-1410534.0931051814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-5912.2071784791733</v>
      </c>
      <c r="L674" s="444">
        <f t="shared" ca="1" si="54"/>
        <v>-1424841.9300134806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-1424841.9300134806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-5971.8231655970867</v>
      </c>
      <c r="L675" s="444">
        <f t="shared" ca="1" si="54"/>
        <v>-1439209.3829088979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-1439209.3829088979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-6031.6875526613258</v>
      </c>
      <c r="L676" s="444">
        <f t="shared" ca="1" si="54"/>
        <v>-1453636.7001913795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-1453636.7001913795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-6091.8013746716651</v>
      </c>
      <c r="L677" s="444">
        <f t="shared" ca="1" si="54"/>
        <v>-1468124.1312958715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-1468124.1312958715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-6152.1656709403815</v>
      </c>
      <c r="L678" s="444">
        <f t="shared" ca="1" si="54"/>
        <v>-1482671.9266966321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-1482671.9266966321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-6212.7814851102175</v>
      </c>
      <c r="L679" s="444">
        <f t="shared" ca="1" si="54"/>
        <v>-1497280.3379115625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-1497280.3379115625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-6273.6498651724278</v>
      </c>
      <c r="L680" s="444">
        <f t="shared" ca="1" si="54"/>
        <v>-1511949.617506555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-1511949.617506555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-6334.771863484897</v>
      </c>
      <c r="L681" s="444">
        <f t="shared" ca="1" si="54"/>
        <v>-1526680.0190998602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-1526680.0190998602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-6396.1485367903351</v>
      </c>
      <c r="L682" s="444">
        <f t="shared" ca="1" si="54"/>
        <v>-1541471.7973664708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-1541471.7973664708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-6457.7809462345458</v>
      </c>
      <c r="L683" s="444">
        <f t="shared" ca="1" si="54"/>
        <v>-1556325.2080425255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-1556325.2080425255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-6519.6701573847731</v>
      </c>
      <c r="L684" s="444">
        <f t="shared" ca="1" si="54"/>
        <v>-1571240.5079297305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-1571240.5079297305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-6581.8172402481277</v>
      </c>
      <c r="L685" s="444">
        <f t="shared" ca="1" si="54"/>
        <v>-1586217.9548997988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-1586217.9548997988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-6644.2232692900789</v>
      </c>
      <c r="L686" s="444">
        <f t="shared" ca="1" si="54"/>
        <v>-1601257.8078989091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-1601257.8078989091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-6706.8893234530387</v>
      </c>
      <c r="L687" s="444">
        <f t="shared" ca="1" si="54"/>
        <v>-1616360.3269521822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-1616360.3269521822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-6769.8164861750101</v>
      </c>
      <c r="L688" s="444">
        <f t="shared" ca="1" si="54"/>
        <v>-1631525.7731681773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-1631525.7731681773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-6833.0058454083228</v>
      </c>
      <c r="L689" s="444">
        <f t="shared" ca="1" si="54"/>
        <v>-1646754.4087434059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-1646754.4087434059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-6896.4584936384417</v>
      </c>
      <c r="L690" s="444">
        <f t="shared" ca="1" si="54"/>
        <v>-1662046.4969668647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-1662046.4969668647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-6960.1755279028539</v>
      </c>
      <c r="L691" s="444">
        <f t="shared" ca="1" si="54"/>
        <v>-1677402.3022245876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-1677402.3022245876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-7024.1580498100329</v>
      </c>
      <c r="L692" s="444">
        <f t="shared" ca="1" si="54"/>
        <v>-1692822.0900042178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-1692822.0900042178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-7088.4071655584912</v>
      </c>
      <c r="L693" s="444">
        <f t="shared" ca="1" si="54"/>
        <v>-1708306.1268995965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-1708306.1268995965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-7152.9239859559029</v>
      </c>
      <c r="L694" s="444">
        <f t="shared" ca="1" si="54"/>
        <v>-1723854.6806153727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-1723854.6806153727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-7217.7096264383035</v>
      </c>
      <c r="L695" s="444">
        <f t="shared" ca="1" si="54"/>
        <v>-1739468.0199716312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-1739468.0199716312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-7282.765207089381</v>
      </c>
      <c r="L696" s="444">
        <f t="shared" ca="1" si="54"/>
        <v>-1755146.4149085409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-1755146.4149085409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-7348.091852659838</v>
      </c>
      <c r="L697" s="444">
        <f t="shared" ca="1" si="54"/>
        <v>-1770890.1364910209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-1770890.1364910209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-7413.6906925868379</v>
      </c>
      <c r="L698" s="444">
        <f t="shared" ca="1" si="54"/>
        <v>-1786699.4569134279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-1786699.4569134279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-7479.5628610135336</v>
      </c>
      <c r="L699" s="444">
        <f t="shared" ca="1" si="54"/>
        <v>-1802574.6495042616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-1802574.6495042616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-7545.709496808674</v>
      </c>
      <c r="L700" s="444">
        <f t="shared" ca="1" si="54"/>
        <v>-1818515.9887308904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-1818515.9887308904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-7612.1317435862939</v>
      </c>
      <c r="L701" s="444">
        <f t="shared" ca="1" si="54"/>
        <v>-1834523.750204297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-1834523.750204297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-7678.8307497254873</v>
      </c>
      <c r="L702" s="444">
        <f t="shared" ca="1" si="54"/>
        <v>-1850598.2106838427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-1850598.2106838427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-7745.8076683902618</v>
      </c>
      <c r="L703" s="444">
        <f t="shared" ca="1" si="54"/>
        <v>-1866739.6480820531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-1866739.6480820531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-7813.0636575494727</v>
      </c>
      <c r="L704" s="444">
        <f t="shared" ca="1" si="54"/>
        <v>-1882948.3414694227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-1882948.3414694227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-7880.5998799968447</v>
      </c>
      <c r="L705" s="444">
        <f t="shared" ca="1" si="54"/>
        <v>-1899224.5710792397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-1899224.5710792397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-7948.4175033710826</v>
      </c>
      <c r="L706" s="444">
        <f t="shared" ca="1" si="54"/>
        <v>-1915568.618312431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-1915568.618312431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-8016.5177001760476</v>
      </c>
      <c r="L707" s="444">
        <f t="shared" ca="1" si="54"/>
        <v>-1931980.7657424272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-1931980.7657424272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-8084.9016478010299</v>
      </c>
      <c r="L708" s="444">
        <f t="shared" ca="1" si="54"/>
        <v>-1948461.2971200484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-1948461.2971200484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-8153.5705285411195</v>
      </c>
      <c r="L709" s="444">
        <f t="shared" ca="1" si="54"/>
        <v>-1965010.4973784098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-1965010.4973784098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-8222.5255296176256</v>
      </c>
      <c r="L710" s="444">
        <f t="shared" ca="1" si="54"/>
        <v>-1981628.6526378477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-1981628.6526378477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-8291.7678431986169</v>
      </c>
      <c r="L711" s="444">
        <f t="shared" ca="1" si="54"/>
        <v>-1998316.0502108666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-1998316.0502108666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-8361.2986664195269</v>
      </c>
      <c r="L712" s="444">
        <f t="shared" ca="1" si="54"/>
        <v>-2015072.9786071063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-2015072.9786071063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-8431.1192014038606</v>
      </c>
      <c r="L713" s="444">
        <f t="shared" ca="1" si="54"/>
        <v>-2031899.7275383302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-2031899.7275383302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-8501.23065528396</v>
      </c>
      <c r="L714" s="444">
        <f t="shared" ca="1" si="54"/>
        <v>-2048796.5879234343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-2048796.5879234343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-8571.6342402218943</v>
      </c>
      <c r="L715" s="444">
        <f t="shared" ca="1" si="54"/>
        <v>-2065763.8518934764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-2065763.8518934764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-8642.3311734304025</v>
      </c>
      <c r="L716" s="444">
        <f t="shared" ca="1" si="54"/>
        <v>-2082801.8127967271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-2082801.8127967271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-8713.3226771939462</v>
      </c>
      <c r="L717" s="444">
        <f t="shared" ca="1" si="54"/>
        <v>-2099910.7652037414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-2099910.7652037414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-8784.6099788898409</v>
      </c>
      <c r="L718" s="444">
        <f t="shared" ca="1" si="54"/>
        <v>-2117091.0049124518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-2117091.0049124518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-8856.1943110094671</v>
      </c>
      <c r="L719" s="444">
        <f t="shared" ca="1" si="54"/>
        <v>-2134342.8289532815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-2134342.8289532815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-8928.0769111795908</v>
      </c>
      <c r="L720" s="444">
        <f t="shared" ca="1" si="54"/>
        <v>-2151666.5355942817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-2151666.5355942817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-9000.2590221837581</v>
      </c>
      <c r="L721" s="444">
        <f t="shared" ca="1" si="54"/>
        <v>-2169062.4243462859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-2169062.4243462859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-9072.7418919837764</v>
      </c>
      <c r="L722" s="444">
        <f t="shared" ca="1" si="54"/>
        <v>-2186530.7959680902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-2186530.7959680902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-9145.5267737412942</v>
      </c>
      <c r="L723" s="444">
        <f t="shared" ca="1" si="54"/>
        <v>-2204071.9524716521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-2204071.9524716521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-9218.6149258394689</v>
      </c>
      <c r="L724" s="444">
        <f t="shared" ca="1" si="54"/>
        <v>-2221686.197127312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-2221686.197127312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-9292.0076119047189</v>
      </c>
      <c r="L725" s="444">
        <f t="shared" ca="1" si="54"/>
        <v>-2239373.8344690371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-2239373.8344690371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-9365.7061008285727</v>
      </c>
      <c r="L726" s="444">
        <f t="shared" ca="1" si="54"/>
        <v>-2257135.170299686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-2257135.170299686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-9439.7116667896098</v>
      </c>
      <c r="L727" s="444">
        <f t="shared" ca="1" si="54"/>
        <v>-2274970.5116962963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-2274970.5116962963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-9514.0255892754867</v>
      </c>
      <c r="L728" s="444">
        <f t="shared" ca="1" si="54"/>
        <v>-2292880.1670153923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-2292880.1670153923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-9588.6491531050524</v>
      </c>
      <c r="L729" s="444">
        <f t="shared" ca="1" si="54"/>
        <v>-2310864.4458983177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-2310864.4458983177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-9663.5836484505762</v>
      </c>
      <c r="L730" s="444">
        <f t="shared" ca="1" si="54"/>
        <v>-2328923.6592765888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-2328923.6592765888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-9738.8303708600379</v>
      </c>
      <c r="L731" s="444">
        <f t="shared" ca="1" si="54"/>
        <v>-2347058.1193772694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-2347058.1193772694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-9814.3906212795409</v>
      </c>
      <c r="L732" s="444">
        <f t="shared" ca="1" si="54"/>
        <v>-2365268.1397283692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-2365268.1397283692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-9890.2657060757901</v>
      </c>
      <c r="L733" s="444">
        <f t="shared" ca="1" si="54"/>
        <v>-2383554.0351642654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-2383554.0351642654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-9966.4569370586905</v>
      </c>
      <c r="L734" s="444">
        <f t="shared" ca="1" si="54"/>
        <v>-2401916.1218311447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-2401916.1218311447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-10042.965631504021</v>
      </c>
      <c r="L735" s="444">
        <f t="shared" ca="1" si="54"/>
        <v>-2420354.7171924692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-2420354.7171924692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-10119.793112176207</v>
      </c>
      <c r="L736" s="444">
        <f t="shared" ca="1" si="54"/>
        <v>-2438870.1400344656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-2438870.1400344656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-10196.940707351192</v>
      </c>
      <c r="L737" s="444">
        <f t="shared" ca="1" si="54"/>
        <v>-2457462.7104716371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-2457462.7104716371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-10274.409750839406</v>
      </c>
      <c r="L738" s="444">
        <f t="shared" ca="1" si="54"/>
        <v>-2476132.7499522967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-2476132.7499522967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-10352.201582008822</v>
      </c>
      <c r="L739" s="444">
        <f t="shared" ca="1" si="54"/>
        <v>-2494880.5812641261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-2494880.5812641261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-10430.31754580811</v>
      </c>
      <c r="L740" s="444">
        <f t="shared" ca="1" si="54"/>
        <v>-2513706.5285397545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-2513706.5285397545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-10508.758992789895</v>
      </c>
      <c r="L741" s="444">
        <f t="shared" ca="1" si="54"/>
        <v>-2532610.9172623646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-2532610.9172623646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-10587.527279134105</v>
      </c>
      <c r="L742" s="444">
        <f t="shared" ca="1" si="54"/>
        <v>-2551594.074271319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-2551594.074271319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-10666.623766671413</v>
      </c>
      <c r="L743" s="444">
        <f t="shared" ca="1" si="54"/>
        <v>-2570656.3277678108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-2570656.3277678108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-10746.049822906796</v>
      </c>
      <c r="L744" s="444">
        <f t="shared" ca="1" si="54"/>
        <v>-2589798.0073205382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-2589798.0073205382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-10825.806821043161</v>
      </c>
      <c r="L745" s="444">
        <f t="shared" ca="1" si="54"/>
        <v>-2609019.4438714017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-2609019.4438714017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-10905.896140005092</v>
      </c>
      <c r="L746" s="444">
        <f t="shared" ca="1" si="54"/>
        <v>-2628320.9697412271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-2628320.9697412271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-10986.319164462699</v>
      </c>
      <c r="L747" s="444">
        <f t="shared" ca="1" si="54"/>
        <v>-2647702.9186355104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-2647702.9186355104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-11067.077284855544</v>
      </c>
      <c r="L748" s="444">
        <f t="shared" ca="1" si="54"/>
        <v>-2667165.6256501866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-2667165.6256501866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-11148.171897416696</v>
      </c>
      <c r="L749" s="444">
        <f t="shared" ca="1" si="54"/>
        <v>-2686709.4272774234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-2686709.4272774234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-11229.604404196849</v>
      </c>
      <c r="L750" s="444">
        <f t="shared" ca="1" si="54"/>
        <v>-2706334.6614114409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-2706334.6614114409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-11311.376213088588</v>
      </c>
      <c r="L751" s="444">
        <f t="shared" ca="1" si="54"/>
        <v>-2726041.66735435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-2726041.66735435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-11393.48873785071</v>
      </c>
      <c r="L752" s="444">
        <f t="shared" ca="1" si="54"/>
        <v>-2745830.7858220213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-2745830.7858220213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-11475.943398132673</v>
      </c>
      <c r="L753" s="444">
        <f t="shared" ca="1" si="54"/>
        <v>-2765702.3589499742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-2765702.3589499742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-11558.741619499144</v>
      </c>
      <c r="L754" s="444">
        <f t="shared" ca="1" si="54"/>
        <v>-2785656.7302992935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-2785656.7302992935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-11641.884833454642</v>
      </c>
      <c r="L755" s="444">
        <f t="shared" ca="1" si="54"/>
        <v>-2805694.2448625686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-2805694.2448625686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-11725.374477468287</v>
      </c>
      <c r="L756" s="444">
        <f t="shared" ca="1" si="54"/>
        <v>-2825815.2490698574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-2825815.2490698574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-11809.211994998657</v>
      </c>
      <c r="L757" s="444">
        <f t="shared" ca="1" si="54"/>
        <v>-2846020.0907946764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-2846020.0907946764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-11893.398835518738</v>
      </c>
      <c r="L758" s="444">
        <f t="shared" ca="1" si="54"/>
        <v>-2866309.1193600157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-2866309.1193600157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-11977.936454540984</v>
      </c>
      <c r="L759" s="444">
        <f t="shared" ca="1" si="54"/>
        <v>-2886682.6855443772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-2886682.6855443772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-12062.82631364249</v>
      </c>
      <c r="L760" s="444">
        <f t="shared" ca="1" si="54"/>
        <v>-2907141.1415878399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-2907141.1415878399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-12148.069880490251</v>
      </c>
      <c r="L761" s="444">
        <f t="shared" ca="1" si="54"/>
        <v>-2927684.8411981505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-2927684.8411981505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-12233.668628866546</v>
      </c>
      <c r="L762" s="444">
        <f t="shared" ca="1" si="54"/>
        <v>-2948314.1395568373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-2948314.1395568373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-12319.624038694406</v>
      </c>
      <c r="L763" s="444">
        <f t="shared" ca="1" si="54"/>
        <v>-2969029.3933253521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-2969029.3933253521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-12405.937596063219</v>
      </c>
      <c r="L764" s="444">
        <f t="shared" ca="1" si="54"/>
        <v>-2989830.9606512357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-2989830.9606512357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-12492.6107932544</v>
      </c>
      <c r="L765" s="444">
        <f t="shared" ca="1" si="54"/>
        <v>-3010719.2011743104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-3010719.2011743104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-12579.645128767212</v>
      </c>
      <c r="L766" s="444">
        <f t="shared" ca="1" si="54"/>
        <v>-3031694.4760328978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-3031694.4760328978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-12667.04210734466</v>
      </c>
      <c r="L767" s="444">
        <f t="shared" ca="1" si="54"/>
        <v>-3052757.1478700629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-3052757.1478700629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-12754.803239999514</v>
      </c>
      <c r="L768" s="444">
        <f t="shared" ca="1" si="54"/>
        <v>-3073907.5808398826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-3073907.5808398826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-12842.930044040429</v>
      </c>
      <c r="L769" s="444">
        <f t="shared" ca="1" si="54"/>
        <v>-3095146.1406137436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-3095146.1406137436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-12931.424043098183</v>
      </c>
      <c r="L770" s="444">
        <f t="shared" ca="1" si="54"/>
        <v>-3116473.194386662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-3116473.194386662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-13020.286767152011</v>
      </c>
      <c r="L771" s="444">
        <f t="shared" ca="1" si="54"/>
        <v>-3137889.1108836345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-3137889.1108836345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-13109.519752556062</v>
      </c>
      <c r="L772" s="444">
        <f t="shared" ca="1" si="54"/>
        <v>-3159394.2603660109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-3159394.2603660109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-13199.124542065963</v>
      </c>
      <c r="L773" s="444">
        <f t="shared" ref="L773:L1027" ca="1" si="80">I773-J773+K773</f>
        <v>-3180989.0146378973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-3180989.0146378973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-13289.102684865489</v>
      </c>
      <c r="L774" s="444">
        <f t="shared" ca="1" si="80"/>
        <v>-3202673.7470525834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-3202673.7470525834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-13379.455736593349</v>
      </c>
      <c r="L775" s="444">
        <f t="shared" ca="1" si="80"/>
        <v>-3224448.8325189971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-3224448.8325189971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-13470.185259370073</v>
      </c>
      <c r="L776" s="444">
        <f t="shared" ca="1" si="80"/>
        <v>-3246314.6475081877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-3246314.6475081877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-13561.292821825033</v>
      </c>
      <c r="L777" s="444">
        <f t="shared" ca="1" si="80"/>
        <v>-3268271.5700598331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-3268271.5700598331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-13652.779999123557</v>
      </c>
      <c r="L778" s="444">
        <f t="shared" ca="1" si="80"/>
        <v>-3290319.979788777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-3290319.979788777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-13744.648372994154</v>
      </c>
      <c r="L779" s="444">
        <f t="shared" ca="1" si="80"/>
        <v>-3312460.2578915916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-3312460.2578915916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-13836.899531755884</v>
      </c>
      <c r="L780" s="444">
        <f t="shared" ca="1" si="80"/>
        <v>-3334692.7871531681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-3334692.7871531681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-13929.535070345786</v>
      </c>
      <c r="L781" s="444">
        <f t="shared" ca="1" si="80"/>
        <v>-3357017.9519533343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-3357017.9519533343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-14022.556590346479</v>
      </c>
      <c r="L782" s="444">
        <f t="shared" ca="1" si="80"/>
        <v>-3379436.1382735013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-3379436.1382735013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-14115.96570001384</v>
      </c>
      <c r="L783" s="444">
        <f t="shared" ca="1" si="80"/>
        <v>-3401947.7337033357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-3401947.7337033357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-14209.764014304819</v>
      </c>
      <c r="L784" s="444">
        <f t="shared" ca="1" si="80"/>
        <v>-3424553.1274474608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-3424553.1274474608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-14303.953154905337</v>
      </c>
      <c r="L785" s="444">
        <f t="shared" ca="1" si="80"/>
        <v>-3447252.7103321864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-3447252.7103321864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-14398.534750258361</v>
      </c>
      <c r="L786" s="444">
        <f t="shared" ca="1" si="80"/>
        <v>-3470046.8748122654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-3470046.8748122654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-14493.510435592025</v>
      </c>
      <c r="L787" s="444">
        <f t="shared" ca="1" si="80"/>
        <v>-3492936.0149776777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-3492936.0149776777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-14588.881852947909</v>
      </c>
      <c r="L788" s="444">
        <f t="shared" ca="1" si="80"/>
        <v>-3515920.5265604462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-3515920.5265604462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-14684.650651209442</v>
      </c>
      <c r="L789" s="444">
        <f t="shared" ca="1" si="80"/>
        <v>-3539000.8069414762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-3539000.8069414762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-14780.8184861304</v>
      </c>
      <c r="L790" s="444">
        <f t="shared" ca="1" si="80"/>
        <v>-3562177.2551574269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-3562177.2551574269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-14877.387020363531</v>
      </c>
      <c r="L791" s="444">
        <f t="shared" ca="1" si="80"/>
        <v>-3585450.2719076108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-3585450.2719076108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-14974.357923489295</v>
      </c>
      <c r="L792" s="444">
        <f t="shared" ca="1" si="80"/>
        <v>-3608820.2595609203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-3608820.2595609203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-15071.732872044753</v>
      </c>
      <c r="L793" s="444">
        <f t="shared" ca="1" si="80"/>
        <v>-3632287.6221627854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-3632287.6221627854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-15169.513549552525</v>
      </c>
      <c r="L794" s="444">
        <f t="shared" ca="1" si="80"/>
        <v>-3655852.7654421581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-3655852.7654421581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-15267.701646549911</v>
      </c>
      <c r="L795" s="444">
        <f t="shared" ca="1" si="80"/>
        <v>-3679516.0968185286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-3679516.0968185286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-15366.298860618119</v>
      </c>
      <c r="L796" s="444">
        <f t="shared" ca="1" si="80"/>
        <v>-3703278.0254089669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-3703278.0254089669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-15465.306896411614</v>
      </c>
      <c r="L797" s="444">
        <f t="shared" ca="1" si="80"/>
        <v>-3727138.9620351992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-3727138.9620351992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-15564.72746568758</v>
      </c>
      <c r="L798" s="444">
        <f t="shared" ca="1" si="80"/>
        <v>-3751099.3192307074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-3751099.3192307074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-15664.562287335531</v>
      </c>
      <c r="L799" s="444">
        <f t="shared" ca="1" si="80"/>
        <v>-3775159.5112478635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-3775159.5112478635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-15764.813087407014</v>
      </c>
      <c r="L800" s="444">
        <f t="shared" ca="1" si="80"/>
        <v>-3799319.954065091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-3799319.954065091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-15865.481599145463</v>
      </c>
      <c r="L801" s="444">
        <f t="shared" ca="1" si="80"/>
        <v>-3823581.065394057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-3823581.065394057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-15966.569563016154</v>
      </c>
      <c r="L802" s="444">
        <f t="shared" ca="1" si="80"/>
        <v>-3847943.2646868937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-3847943.2646868937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-16068.078726736308</v>
      </c>
      <c r="L803" s="444">
        <f t="shared" ca="1" si="80"/>
        <v>-3872406.9731434505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-3872406.9731434505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-16170.010845305294</v>
      </c>
      <c r="L804" s="444">
        <f t="shared" ca="1" si="80"/>
        <v>-3896972.6137185763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-3896972.6137185763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-16272.367681034984</v>
      </c>
      <c r="L805" s="444">
        <f t="shared" ca="1" si="80"/>
        <v>-3921640.6111294315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-3921640.6111294315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-16375.151003580217</v>
      </c>
      <c r="L806" s="444">
        <f t="shared" ca="1" si="80"/>
        <v>-3946411.391862832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-3946411.391862832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-16478.362589969383</v>
      </c>
      <c r="L807" s="444">
        <f t="shared" ca="1" si="80"/>
        <v>-3971285.3841826217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-3971285.3841826217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-16582.004224635177</v>
      </c>
      <c r="L808" s="444">
        <f t="shared" ca="1" si="80"/>
        <v>-3996263.0181370773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-3996263.0181370773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-16686.07769944541</v>
      </c>
      <c r="L809" s="444">
        <f t="shared" ca="1" si="80"/>
        <v>-4021344.7255663429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-4021344.7255663429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-16790.584813734014</v>
      </c>
      <c r="L810" s="444">
        <f t="shared" ca="1" si="80"/>
        <v>-4046530.9401098974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-4046530.9401098974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-16895.527374332156</v>
      </c>
      <c r="L811" s="444">
        <f t="shared" ca="1" si="80"/>
        <v>-4071822.0972140501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-4071822.0972140501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-17000.907195599459</v>
      </c>
      <c r="L812" s="444">
        <f t="shared" ca="1" si="80"/>
        <v>-4097218.6341394698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-4097218.6341394698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-17106.726099455376</v>
      </c>
      <c r="L813" s="444">
        <f t="shared" ca="1" si="80"/>
        <v>-4122720.9899687455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-4122720.9899687455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-17212.985915410693</v>
      </c>
      <c r="L814" s="444">
        <f t="shared" ca="1" si="80"/>
        <v>-4148329.6056139767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-4148329.6056139767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-17319.688480599154</v>
      </c>
      <c r="L815" s="444">
        <f t="shared" ca="1" si="80"/>
        <v>-4174044.9238243965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-4174044.9238243965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-17426.83563980924</v>
      </c>
      <c r="L816" s="444">
        <f t="shared" ca="1" si="80"/>
        <v>-4199867.3891940257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-4199867.3891940257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-17534.429245516025</v>
      </c>
      <c r="L817" s="444">
        <f t="shared" ca="1" si="80"/>
        <v>-4225797.4481693618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-4225797.4481693618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-17642.47115791326</v>
      </c>
      <c r="L818" s="444">
        <f t="shared" ca="1" si="80"/>
        <v>-4251835.5490570953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-4251835.5490570953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-17750.96324494548</v>
      </c>
      <c r="L819" s="444">
        <f t="shared" ca="1" si="80"/>
        <v>-4277982.1420318615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-4277982.1420318615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-17859.907382340341</v>
      </c>
      <c r="L820" s="444">
        <f t="shared" ca="1" si="80"/>
        <v>-4304237.6791440221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-4304237.6791440221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-17969.305453641009</v>
      </c>
      <c r="L821" s="444">
        <f t="shared" ca="1" si="80"/>
        <v>-4330602.6143274838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-4330602.6143274838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-18079.159350238766</v>
      </c>
      <c r="L822" s="444">
        <f t="shared" ca="1" si="80"/>
        <v>-4357077.403407543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-4357077.403407543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-18189.470971405681</v>
      </c>
      <c r="L823" s="444">
        <f t="shared" ca="1" si="80"/>
        <v>-4383662.5041087689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-4383662.5041087689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-18300.242224327456</v>
      </c>
      <c r="L824" s="444">
        <f t="shared" ca="1" si="80"/>
        <v>-4410358.3760629166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-4410358.3760629166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-18411.475024136405</v>
      </c>
      <c r="L825" s="444">
        <f t="shared" ca="1" si="80"/>
        <v>-4437165.4808168737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-4437165.4808168737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-18523.171293944557</v>
      </c>
      <c r="L826" s="444">
        <f t="shared" ca="1" si="80"/>
        <v>-4464084.2818406383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-4464084.2818406383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-18635.33296487691</v>
      </c>
      <c r="L827" s="444">
        <f t="shared" ca="1" si="80"/>
        <v>-4491115.2445353353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-4491115.2445353353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-18747.961976104816</v>
      </c>
      <c r="L828" s="444">
        <f t="shared" ca="1" si="80"/>
        <v>-4518258.8362412602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-4518258.8362412602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-18861.060274879503</v>
      </c>
      <c r="L829" s="444">
        <f t="shared" ca="1" si="80"/>
        <v>-4545515.52624596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-4545515.52624596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-18974.62981656575</v>
      </c>
      <c r="L830" s="444">
        <f t="shared" ca="1" si="80"/>
        <v>-4572885.7857923461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-4572885.7857923461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-19088.672564675693</v>
      </c>
      <c r="L831" s="444">
        <f t="shared" ca="1" si="80"/>
        <v>-4600370.0880868426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-4600370.0880868426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-19203.190490902762</v>
      </c>
      <c r="L832" s="444">
        <f t="shared" ca="1" si="80"/>
        <v>-4627968.9083075654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-4627968.9083075654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-19318.185575155774</v>
      </c>
      <c r="L833" s="444">
        <f t="shared" ca="1" si="80"/>
        <v>-4655682.7236125413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-4655682.7236125413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-19433.659805593175</v>
      </c>
      <c r="L834" s="444">
        <f t="shared" ca="1" si="80"/>
        <v>-4683512.0131479548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-4683512.0131479548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-19549.615178657397</v>
      </c>
      <c r="L835" s="444">
        <f t="shared" ca="1" si="80"/>
        <v>-4711457.2580564329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-4711457.2580564329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-19666.05369910939</v>
      </c>
      <c r="L836" s="444">
        <f t="shared" ca="1" si="80"/>
        <v>-4739518.9414853631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-4739518.9414853631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-19782.977380063265</v>
      </c>
      <c r="L837" s="444">
        <f t="shared" ca="1" si="80"/>
        <v>-4767697.5485952469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-4767697.5485952469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-19900.388243021112</v>
      </c>
      <c r="L838" s="444">
        <f t="shared" ca="1" si="80"/>
        <v>-4795993.5665680887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-4795993.5665680887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-20018.288317907954</v>
      </c>
      <c r="L839" s="444">
        <f t="shared" ca="1" si="80"/>
        <v>-4824407.4846158167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-4824407.4846158167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-20136.679643106821</v>
      </c>
      <c r="L840" s="444">
        <f t="shared" ca="1" si="80"/>
        <v>-4852939.7939887438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-4852939.7939887438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-20255.564265494017</v>
      </c>
      <c r="L841" s="444">
        <f t="shared" ca="1" si="80"/>
        <v>-4881590.9879840584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-4881590.9879840584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-20374.944240474495</v>
      </c>
      <c r="L842" s="444">
        <f t="shared" ca="1" si="80"/>
        <v>-4910361.561954353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-4910361.561954353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-20494.821632017389</v>
      </c>
      <c r="L843" s="444">
        <f t="shared" ca="1" si="80"/>
        <v>-4939252.0133161908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-4939252.0133161908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-20615.198512691713</v>
      </c>
      <c r="L844" s="444">
        <f t="shared" ca="1" si="80"/>
        <v>-4968262.8415587032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-4968262.8415587032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-20736.07696370218</v>
      </c>
      <c r="L845" s="444">
        <f t="shared" ca="1" si="80"/>
        <v>-4997394.5482522259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-4997394.5482522259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-20857.459074925191</v>
      </c>
      <c r="L846" s="444">
        <f t="shared" ca="1" si="80"/>
        <v>-5026647.6370569719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-5026647.6370569719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-20979.346944944969</v>
      </c>
      <c r="L847" s="444">
        <f t="shared" ca="1" si="80"/>
        <v>-5056022.6137317372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-5056022.6137317372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-21101.742681089825</v>
      </c>
      <c r="L848" s="444">
        <f t="shared" ca="1" si="80"/>
        <v>-5085519.9861426475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-5085519.9861426475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-21224.648399468617</v>
      </c>
      <c r="L849" s="444">
        <f t="shared" ca="1" si="80"/>
        <v>-5115140.2642719364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-5115140.2642719364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-21348.066225007318</v>
      </c>
      <c r="L850" s="444">
        <f t="shared" ca="1" si="80"/>
        <v>-5144883.960226764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-5144883.960226764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-21471.998291485768</v>
      </c>
      <c r="L851" s="444">
        <f t="shared" ca="1" si="80"/>
        <v>-5174751.5882480703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-5174751.5882480703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-21596.446741574546</v>
      </c>
      <c r="L852" s="444">
        <f t="shared" ca="1" si="80"/>
        <v>-5204743.6647194652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-5204743.6647194652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-21721.413726872022</v>
      </c>
      <c r="L853" s="444">
        <f t="shared" ca="1" si="80"/>
        <v>-5234860.7081761574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-5234860.7081761574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-21846.901407941576</v>
      </c>
      <c r="L854" s="444">
        <f t="shared" ca="1" si="80"/>
        <v>-5265103.2393139191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-5265103.2393139191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-21972.911954348914</v>
      </c>
      <c r="L855" s="444">
        <f t="shared" ca="1" si="80"/>
        <v>-5295471.7809980884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-5295471.7809980884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-22099.447544699618</v>
      </c>
      <c r="L856" s="444">
        <f t="shared" ca="1" si="80"/>
        <v>-5325966.8582726084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-5325966.8582726084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-22226.510366676786</v>
      </c>
      <c r="L857" s="444">
        <f t="shared" ca="1" si="80"/>
        <v>-5356588.9983691052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-5356588.9983691052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-22354.102617078857</v>
      </c>
      <c r="L858" s="444">
        <f t="shared" ca="1" si="80"/>
        <v>-5387338.730716004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-5387338.730716004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-22482.2265018576</v>
      </c>
      <c r="L859" s="444">
        <f t="shared" ca="1" si="80"/>
        <v>-5418216.5869476823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-5418216.5869476823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-22610.88423615626</v>
      </c>
      <c r="L860" s="444">
        <f t="shared" ca="1" si="80"/>
        <v>-5449223.1009136587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-5449223.1009136587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-22740.078044347829</v>
      </c>
      <c r="L861" s="444">
        <f t="shared" ca="1" si="80"/>
        <v>-5480358.8086878266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-5480358.8086878266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-22869.810160073528</v>
      </c>
      <c r="L862" s="444">
        <f t="shared" ca="1" si="80"/>
        <v>-5511624.2485777205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-5511624.2485777205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-23000.082826281421</v>
      </c>
      <c r="L863" s="444">
        <f t="shared" ca="1" si="80"/>
        <v>-5543019.9611338219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-5543019.9611338219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-23130.898295265175</v>
      </c>
      <c r="L864" s="444">
        <f t="shared" ca="1" si="80"/>
        <v>-5574546.4891589079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-5574546.4891589079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-23262.258828703034</v>
      </c>
      <c r="L865" s="444">
        <f t="shared" ca="1" si="80"/>
        <v>-5606204.3777174316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-5606204.3777174316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-23394.166697696885</v>
      </c>
      <c r="L866" s="444">
        <f t="shared" ca="1" si="80"/>
        <v>-5637994.1741449488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-5637994.1741449488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-23526.624182811538</v>
      </c>
      <c r="L867" s="444">
        <f t="shared" ca="1" si="80"/>
        <v>-5669916.4280575812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-5669916.4280575812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-23659.633574114174</v>
      </c>
      <c r="L868" s="444">
        <f t="shared" ca="1" si="80"/>
        <v>-5701971.6913615158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-5701971.6913615158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-23793.197171213902</v>
      </c>
      <c r="L869" s="444">
        <f t="shared" ca="1" si="80"/>
        <v>-5734160.5182625502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-5734160.5182625502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-23927.317283301545</v>
      </c>
      <c r="L870" s="444">
        <f t="shared" ca="1" si="80"/>
        <v>-5766483.4652756723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-5766483.4652756723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-24061.996229189554</v>
      </c>
      <c r="L871" s="444">
        <f t="shared" ca="1" si="80"/>
        <v>-5798941.0912346821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-5798941.0912346821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-24197.236337352093</v>
      </c>
      <c r="L872" s="444">
        <f t="shared" ca="1" si="80"/>
        <v>-5831533.9573018551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-5831533.9573018551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-24333.039945965313</v>
      </c>
      <c r="L873" s="444">
        <f t="shared" ca="1" si="80"/>
        <v>-5864262.6269776411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-5864262.6269776411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-24469.409402947756</v>
      </c>
      <c r="L874" s="444">
        <f t="shared" ca="1" si="80"/>
        <v>-5897127.6661104094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-5897127.6661104094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-24606.347066000959</v>
      </c>
      <c r="L875" s="444">
        <f t="shared" ca="1" si="80"/>
        <v>-5930129.6429062309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-5930129.6429062309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-24743.855302650212</v>
      </c>
      <c r="L876" s="444">
        <f t="shared" ca="1" si="80"/>
        <v>-5963269.1279387018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-5963269.1279387018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-24881.936490285509</v>
      </c>
      <c r="L877" s="444">
        <f t="shared" ca="1" si="80"/>
        <v>-5996546.6941588074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-5996546.6941588074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-25020.593016202616</v>
      </c>
      <c r="L878" s="444">
        <f t="shared" ca="1" si="80"/>
        <v>-6029962.9169048304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-6029962.9169048304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-25159.827277644377</v>
      </c>
      <c r="L879" s="444">
        <f t="shared" ca="1" si="80"/>
        <v>-6063518.3739122953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-6063518.3739122953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-25299.641681842149</v>
      </c>
      <c r="L880" s="444">
        <f t="shared" ca="1" si="80"/>
        <v>-6097213.6453239582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-6097213.6453239582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-25440.038646057412</v>
      </c>
      <c r="L881" s="444">
        <f t="shared" ca="1" si="80"/>
        <v>-6131049.3136998359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-6131049.3136998359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-25581.020597623567</v>
      </c>
      <c r="L882" s="444">
        <f t="shared" ca="1" si="80"/>
        <v>-6165025.96402728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-6165025.96402728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-25722.589973987917</v>
      </c>
      <c r="L883" s="444">
        <f t="shared" ca="1" si="80"/>
        <v>-6199144.1837310884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-6199144.1837310884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-25864.749222753788</v>
      </c>
      <c r="L884" s="444">
        <f t="shared" ca="1" si="80"/>
        <v>-6233404.5626836624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-6233404.5626836624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-26007.500801722847</v>
      </c>
      <c r="L885" s="444">
        <f t="shared" ca="1" si="80"/>
        <v>-6267807.6932152053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-6267807.6932152053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-26150.847178937605</v>
      </c>
      <c r="L886" s="444">
        <f t="shared" ca="1" si="80"/>
        <v>-6302354.1701239636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-6302354.1701239636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-26294.790832724098</v>
      </c>
      <c r="L887" s="444">
        <f t="shared" ca="1" si="80"/>
        <v>-6337044.5906865085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-6337044.5906865085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-26439.334251734705</v>
      </c>
      <c r="L888" s="444">
        <f t="shared" ca="1" si="80"/>
        <v>-6371879.5546680633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-6371879.5546680633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-26584.479934991181</v>
      </c>
      <c r="L889" s="444">
        <f t="shared" ca="1" si="80"/>
        <v>-6406859.6643328751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-6406859.6643328751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-26730.230391927897</v>
      </c>
      <c r="L890" s="444">
        <f t="shared" ca="1" si="80"/>
        <v>-6441985.5244546235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-6441985.5244546235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-26876.588142435183</v>
      </c>
      <c r="L891" s="444">
        <f t="shared" ca="1" si="80"/>
        <v>-6477257.7423268789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-6477257.7423268789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-27023.555716902913</v>
      </c>
      <c r="L892" s="444">
        <f t="shared" ca="1" si="80"/>
        <v>-6512676.9277736023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-6512676.9277736023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-27171.135656264261</v>
      </c>
      <c r="L893" s="444">
        <f t="shared" ca="1" si="80"/>
        <v>-6548243.6931596873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-6548243.6931596873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-27319.330512039614</v>
      </c>
      <c r="L894" s="444">
        <f t="shared" ca="1" si="80"/>
        <v>-6583958.6534015471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-6583958.6534015471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-27468.142846380695</v>
      </c>
      <c r="L895" s="444">
        <f t="shared" ca="1" si="80"/>
        <v>-6619822.4259777479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-6619822.4259777479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-27617.575232114865</v>
      </c>
      <c r="L896" s="444">
        <f t="shared" ca="1" si="80"/>
        <v>-6655835.6309396829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-6655835.6309396829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-27767.630252789593</v>
      </c>
      <c r="L897" s="444">
        <f t="shared" ca="1" si="80"/>
        <v>-6691998.8909222931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-6691998.8909222931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-27918.310502717137</v>
      </c>
      <c r="L898" s="444">
        <f t="shared" ca="1" si="80"/>
        <v>-6728312.8311548308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-6728312.8311548308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-28069.61858701938</v>
      </c>
      <c r="L899" s="444">
        <f t="shared" ca="1" si="80"/>
        <v>-6764778.0794716701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-6764778.0794716701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-28221.557121672875</v>
      </c>
      <c r="L900" s="444">
        <f t="shared" ca="1" si="80"/>
        <v>-6801395.2663231632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-6801395.2663231632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-28374.128733554095</v>
      </c>
      <c r="L901" s="444">
        <f t="shared" ca="1" si="80"/>
        <v>-6838165.0247865375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-6838165.0247865375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-28527.336060484824</v>
      </c>
      <c r="L902" s="444">
        <f t="shared" ca="1" si="80"/>
        <v>-6875087.9905768428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-6875087.9905768428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-28681.181751277763</v>
      </c>
      <c r="L903" s="444">
        <f t="shared" ca="1" si="80"/>
        <v>-6912164.8020579405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-6912164.8020579405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-28835.668465782335</v>
      </c>
      <c r="L904" s="444">
        <f t="shared" ca="1" si="80"/>
        <v>-6949396.1002535429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-6949396.1002535429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-28990.798874930679</v>
      </c>
      <c r="L905" s="444">
        <f t="shared" ca="1" si="80"/>
        <v>-6986782.5288582938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-6986782.5288582938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-29146.575660783808</v>
      </c>
      <c r="L906" s="444">
        <f t="shared" ca="1" si="80"/>
        <v>-7024324.734248898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-7024324.734248898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-29303.001516577991</v>
      </c>
      <c r="L907" s="444">
        <f t="shared" ca="1" si="80"/>
        <v>-7062023.3654952962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-7062023.3654952962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-29460.079146771324</v>
      </c>
      <c r="L908" s="444">
        <f t="shared" ca="1" si="80"/>
        <v>-7099879.0743718883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-7099879.0743718883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-29617.811267090448</v>
      </c>
      <c r="L909" s="444">
        <f t="shared" ca="1" si="80"/>
        <v>-7137892.5153687987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-7137892.5153687987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-29776.200604577578</v>
      </c>
      <c r="L910" s="444">
        <f t="shared" ca="1" si="80"/>
        <v>-7176064.3457031967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-7176064.3457031967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-29935.249897637572</v>
      </c>
      <c r="L911" s="444">
        <f t="shared" ca="1" si="80"/>
        <v>-7214395.2253306545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-7214395.2253306545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-30094.961896085308</v>
      </c>
      <c r="L912" s="444">
        <f t="shared" ca="1" si="80"/>
        <v>-7252885.8169565601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-7252885.8169565601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-30255.339361193252</v>
      </c>
      <c r="L913" s="444">
        <f t="shared" ca="1" si="80"/>
        <v>-7291536.7860475741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-7291536.7860475741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-30416.385065739141</v>
      </c>
      <c r="L914" s="444">
        <f t="shared" ca="1" si="80"/>
        <v>-7330348.8008431336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-7330348.8008431336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-30578.101794053975</v>
      </c>
      <c r="L915" s="444">
        <f t="shared" ca="1" si="80"/>
        <v>-7369322.5323670078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-7369322.5323670078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-30740.49234207012</v>
      </c>
      <c r="L916" s="444">
        <f t="shared" ca="1" si="80"/>
        <v>-7408458.654438898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-7408458.654438898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-30903.55951736966</v>
      </c>
      <c r="L917" s="444">
        <f t="shared" ca="1" si="80"/>
        <v>-7447757.843686088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-7447757.843686088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-31067.306139232951</v>
      </c>
      <c r="L918" s="444">
        <f t="shared" ca="1" si="80"/>
        <v>-7487220.779555141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-7487220.779555141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-31231.73503868734</v>
      </c>
      <c r="L919" s="444">
        <f t="shared" ca="1" si="80"/>
        <v>-7526848.1443236489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-7526848.1443236489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-31396.849058556127</v>
      </c>
      <c r="L920" s="444">
        <f t="shared" ca="1" si="80"/>
        <v>-7566640.6231120257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-7566640.6231120257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-31562.651053507692</v>
      </c>
      <c r="L921" s="444">
        <f t="shared" ca="1" si="80"/>
        <v>-7606598.9038953539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-7606598.9038953539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-31729.143890104893</v>
      </c>
      <c r="L922" s="444">
        <f t="shared" ca="1" si="80"/>
        <v>-7646723.6775152795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-7646723.6775152795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-31896.330446854583</v>
      </c>
      <c r="L923" s="444">
        <f t="shared" ca="1" si="80"/>
        <v>-7687015.6376919542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-7687015.6376919542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-32064.213614257395</v>
      </c>
      <c r="L924" s="444">
        <f t="shared" ca="1" si="80"/>
        <v>-7727475.4810360316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-7727475.4810360316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-32232.796294857715</v>
      </c>
      <c r="L925" s="444">
        <f t="shared" ca="1" si="80"/>
        <v>-7768103.9070607098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-7768103.9070607098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-32402.081403293876</v>
      </c>
      <c r="L926" s="444">
        <f t="shared" ca="1" si="80"/>
        <v>-7808901.6181938238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-7808901.6181938238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-32572.071866348517</v>
      </c>
      <c r="L927" s="444">
        <f t="shared" ca="1" si="80"/>
        <v>-7849869.3197899926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-7849869.3197899926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-32742.770622999222</v>
      </c>
      <c r="L928" s="444">
        <f t="shared" ca="1" si="80"/>
        <v>-7891007.7201428125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-7891007.7201428125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-32914.1806244693</v>
      </c>
      <c r="L929" s="444">
        <f t="shared" ca="1" si="80"/>
        <v>-7932317.5304971021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-7932317.5304971021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-33086.304834278846</v>
      </c>
      <c r="L930" s="444">
        <f t="shared" ca="1" si="80"/>
        <v>-7973799.4650612017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-7973799.4650612017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-33259.146228295926</v>
      </c>
      <c r="L931" s="444">
        <f t="shared" ca="1" si="80"/>
        <v>-8015454.2410193179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-8015454.2410193179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-33432.707794788075</v>
      </c>
      <c r="L932" s="444">
        <f t="shared" ca="1" si="80"/>
        <v>-8057282.5785439266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-8057282.5785439266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-33606.992534473939</v>
      </c>
      <c r="L933" s="444">
        <f t="shared" ca="1" si="80"/>
        <v>-8099285.2008082205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-8099285.2008082205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-33782.003460575172</v>
      </c>
      <c r="L934" s="444">
        <f t="shared" ca="1" si="80"/>
        <v>-8141462.8339986159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-8141462.8339986159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-33957.743598868488</v>
      </c>
      <c r="L935" s="444">
        <f t="shared" ca="1" si="80"/>
        <v>-8183816.2073273044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-8183816.2073273044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-34134.215987738025</v>
      </c>
      <c r="L936" s="444">
        <f t="shared" ca="1" si="80"/>
        <v>-8226346.053044863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-8226346.053044863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-34311.423678227846</v>
      </c>
      <c r="L937" s="444">
        <f t="shared" ca="1" si="80"/>
        <v>-8269053.1064529112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-8269053.1064529112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-34489.369734094711</v>
      </c>
      <c r="L938" s="444">
        <f t="shared" ca="1" si="80"/>
        <v>-8311938.1059168261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-8311938.1059168261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-34668.057231861028</v>
      </c>
      <c r="L939" s="444">
        <f t="shared" ca="1" si="80"/>
        <v>-8355001.7928785076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-8355001.7928785076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-34847.489260868031</v>
      </c>
      <c r="L940" s="444">
        <f t="shared" ca="1" si="80"/>
        <v>-8398244.9118691962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-8398244.9118691962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-35027.668923329235</v>
      </c>
      <c r="L941" s="444">
        <f t="shared" ca="1" si="80"/>
        <v>-8441668.2105223462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-8441668.2105223462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-35208.599334384024</v>
      </c>
      <c r="L942" s="444">
        <f t="shared" ca="1" si="80"/>
        <v>-8485272.43958655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-8485272.43958655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-35390.283622151546</v>
      </c>
      <c r="L943" s="444">
        <f t="shared" ca="1" si="80"/>
        <v>-8529058.3529385217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-8529058.3529385217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-35572.724927784759</v>
      </c>
      <c r="L944" s="444">
        <f t="shared" ca="1" si="80"/>
        <v>-8573026.7075961269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-8573026.7075961269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-35755.926405524777</v>
      </c>
      <c r="L945" s="444">
        <f t="shared" ca="1" si="80"/>
        <v>-8617178.2637314722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-8617178.2637314722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-35939.891222755388</v>
      </c>
      <c r="L946" s="444">
        <f t="shared" ca="1" si="80"/>
        <v>-8661513.7846840471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-8661513.7846840471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-36124.622560057782</v>
      </c>
      <c r="L947" s="444">
        <f t="shared" ca="1" si="80"/>
        <v>-8706034.0369739253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-8706034.0369739253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-36310.123611265604</v>
      </c>
      <c r="L948" s="444">
        <f t="shared" ca="1" si="80"/>
        <v>-8750739.7903150115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-8750739.7903150115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-36496.397583520135</v>
      </c>
      <c r="L949" s="444">
        <f t="shared" ca="1" si="80"/>
        <v>-8795631.817628352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-8795631.817628352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-36683.447697325719</v>
      </c>
      <c r="L950" s="444">
        <f t="shared" ca="1" si="80"/>
        <v>-8840710.8950554989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-8840710.8950554989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-36871.277186605497</v>
      </c>
      <c r="L951" s="444">
        <f t="shared" ca="1" si="80"/>
        <v>-8885977.8019719254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-8885977.8019719254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-37059.889298757276</v>
      </c>
      <c r="L952" s="444">
        <f t="shared" ca="1" si="80"/>
        <v>-8931433.3210005034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-8931433.3210005034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-37249.287294709684</v>
      </c>
      <c r="L953" s="444">
        <f t="shared" ca="1" si="80"/>
        <v>-8977078.2380250338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-8977078.2380250338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-37439.474448978559</v>
      </c>
      <c r="L954" s="444">
        <f t="shared" ca="1" si="80"/>
        <v>-9022913.3422038332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-9022913.3422038332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-37630.454049723558</v>
      </c>
      <c r="L955" s="444">
        <f t="shared" ca="1" si="80"/>
        <v>-9068939.4259833768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-9068939.4259833768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-37822.229398804986</v>
      </c>
      <c r="L956" s="444">
        <f t="shared" ca="1" si="80"/>
        <v>-9115157.2851120029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-9115157.2851120029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-38014.803811840931</v>
      </c>
      <c r="L957" s="444">
        <f t="shared" ca="1" si="80"/>
        <v>-9161567.718653664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-9161567.718653664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-38208.180618264516</v>
      </c>
      <c r="L958" s="444">
        <f t="shared" ca="1" si="80"/>
        <v>-9208171.5290017482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-9208171.5290017482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-38402.363161381538</v>
      </c>
      <c r="L959" s="444">
        <f t="shared" ca="1" si="80"/>
        <v>-9254969.5218929499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-9254969.5218929499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-38597.354798428212</v>
      </c>
      <c r="L960" s="444">
        <f t="shared" ca="1" si="80"/>
        <v>-9301962.5064211991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-9301962.5064211991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-38793.158900629249</v>
      </c>
      <c r="L961" s="444">
        <f t="shared" ca="1" si="80"/>
        <v>-9349151.2950516492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-9349151.2950516492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-38989.778853256124</v>
      </c>
      <c r="L962" s="444">
        <f t="shared" ca="1" si="80"/>
        <v>-9396536.7036347259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-9396536.7036347259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-39187.218055685611</v>
      </c>
      <c r="L963" s="444">
        <f t="shared" ca="1" si="80"/>
        <v>-9444119.5514202323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-9444119.5514202323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-39385.479921458551</v>
      </c>
      <c r="L964" s="444">
        <f t="shared" ca="1" si="80"/>
        <v>-9491900.661071511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-9491900.661071511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-39584.567878338879</v>
      </c>
      <c r="L965" s="444">
        <f t="shared" ca="1" si="80"/>
        <v>-9539880.8586796708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-9539880.8586796708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-39784.48536837288</v>
      </c>
      <c r="L966" s="444">
        <f t="shared" ca="1" si="80"/>
        <v>-9588060.9737778641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-9588060.9737778641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-39985.235847948687</v>
      </c>
      <c r="L967" s="444">
        <f t="shared" ca="1" si="80"/>
        <v>-9636441.8393556327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-9636441.8393556327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-40186.822787856057</v>
      </c>
      <c r="L968" s="444">
        <f t="shared" ca="1" si="80"/>
        <v>-9685024.2918733098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-9685024.2918733098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-40389.249673346378</v>
      </c>
      <c r="L969" s="444">
        <f t="shared" ca="1" si="80"/>
        <v>-9733809.1712764762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-9733809.1712764762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-40592.520004192906</v>
      </c>
      <c r="L970" s="444">
        <f t="shared" ca="1" si="80"/>
        <v>-9782797.321010489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-9782797.321010489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-40796.637294751286</v>
      </c>
      <c r="L971" s="444">
        <f t="shared" ca="1" si="80"/>
        <v>-9831989.5880350601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-9831989.5880350601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-41001.605074020335</v>
      </c>
      <c r="L972" s="444">
        <f t="shared" ca="1" si="80"/>
        <v>-9881386.8228389006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-9881386.8228389006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-41207.426885703004</v>
      </c>
      <c r="L973" s="444">
        <f t="shared" ca="1" si="80"/>
        <v>-9930989.8794544246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-9930989.8794544246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-41414.106288267685</v>
      </c>
      <c r="L974" s="444">
        <f t="shared" ca="1" si="80"/>
        <v>-9980799.6154725123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-9980799.6154725123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-41621.64685500972</v>
      </c>
      <c r="L975" s="444">
        <f t="shared" ca="1" si="80"/>
        <v>-10030816.892057342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-10030816.892057342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-41830.052174113182</v>
      </c>
      <c r="L976" s="444">
        <f t="shared" ca="1" si="80"/>
        <v>-10081042.573961277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-10081042.573961277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-42039.325848712906</v>
      </c>
      <c r="L977" s="444">
        <f t="shared" ca="1" si="80"/>
        <v>-10131477.52953981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-10131477.52953981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-42249.471496956794</v>
      </c>
      <c r="L978" s="444">
        <f t="shared" ca="1" si="80"/>
        <v>-10182122.630766587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-10182122.630766587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-42460.492752068363</v>
      </c>
      <c r="L979" s="444">
        <f t="shared" ca="1" si="80"/>
        <v>-10232978.753248475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-10232978.753248475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-42672.393262409569</v>
      </c>
      <c r="L980" s="444">
        <f t="shared" ca="1" si="80"/>
        <v>-10284046.776240705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-10284046.776240705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-42885.176691543857</v>
      </c>
      <c r="L981" s="444">
        <f t="shared" ca="1" si="80"/>
        <v>-10335327.582662068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-10335327.582662068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-43098.846718299537</v>
      </c>
      <c r="L982" s="444">
        <f t="shared" ca="1" si="80"/>
        <v>-10386822.059110189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-10386822.059110189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-43313.407036833371</v>
      </c>
      <c r="L983" s="444">
        <f t="shared" ca="1" si="80"/>
        <v>-10438531.095876843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-10438531.095876843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-43528.861356694426</v>
      </c>
      <c r="L984" s="444">
        <f t="shared" ca="1" si="80"/>
        <v>-10490455.586963357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-10490455.586963357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-43745.213402888243</v>
      </c>
      <c r="L985" s="444">
        <f t="shared" ca="1" si="80"/>
        <v>-10542596.430096066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-10542596.430096066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-43962.466915941193</v>
      </c>
      <c r="L986" s="444">
        <f t="shared" ca="1" si="80"/>
        <v>-10594954.526741827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-10594954.526741827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-44180.625651965194</v>
      </c>
      <c r="L987" s="444">
        <f t="shared" ca="1" si="80"/>
        <v>-10647530.782123612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-10647530.782123612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-44399.693382722638</v>
      </c>
      <c r="L988" s="444">
        <f t="shared" ca="1" si="80"/>
        <v>-10700326.105236156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-10700326.105236156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-44619.673895691565</v>
      </c>
      <c r="L989" s="444">
        <f t="shared" ca="1" si="80"/>
        <v>-10753341.408861669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-10753341.408861669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-44840.570994131202</v>
      </c>
      <c r="L990" s="444">
        <f t="shared" ca="1" si="80"/>
        <v>-10806577.60958562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-10806577.60958562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-45062.388497147673</v>
      </c>
      <c r="L991" s="444">
        <f t="shared" ca="1" si="80"/>
        <v>-10860035.627812589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-10860035.627812589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-45285.130239760038</v>
      </c>
      <c r="L992" s="444">
        <f t="shared" ca="1" si="80"/>
        <v>-10913716.38778217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-10913716.38778217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-45508.800072966624</v>
      </c>
      <c r="L993" s="444">
        <f t="shared" ca="1" si="80"/>
        <v>-10967620.817584956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-10967620.817584956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-45733.401863811567</v>
      </c>
      <c r="L994" s="444">
        <f t="shared" ca="1" si="80"/>
        <v>-11021749.849178588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-11021749.849178588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-45958.939495451705</v>
      </c>
      <c r="L995" s="444">
        <f t="shared" ca="1" si="80"/>
        <v>-11076104.41840386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-11076104.41840386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-46185.41686722367</v>
      </c>
      <c r="L996" s="444">
        <f t="shared" ca="1" si="80"/>
        <v>-11130685.465000905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-11130685.465000905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-46412.837894711352</v>
      </c>
      <c r="L997" s="444">
        <f t="shared" ca="1" si="80"/>
        <v>-11185493.932625437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-11185493.932625437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-46641.206509813572</v>
      </c>
      <c r="L998" s="444">
        <f t="shared" ca="1" si="80"/>
        <v>-11240530.768865071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-11240530.768865071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-46870.526660812051</v>
      </c>
      <c r="L999" s="444">
        <f t="shared" ca="1" si="80"/>
        <v>-11295796.925255703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-11295796.925255703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-47100.802312439679</v>
      </c>
      <c r="L1000" s="444">
        <f t="shared" ca="1" si="80"/>
        <v>-11351293.357297963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-11351293.357297963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-47332.037445949092</v>
      </c>
      <c r="L1001" s="444">
        <f t="shared" ca="1" si="80"/>
        <v>-11407021.024473732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-11407021.024473732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-47564.236059181472</v>
      </c>
      <c r="L1002" s="444">
        <f t="shared" ca="1" si="80"/>
        <v>-11462980.890262734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-11462980.890262734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-47797.402166635642</v>
      </c>
      <c r="L1003" s="444">
        <f t="shared" ca="1" si="80"/>
        <v>-11519173.922159189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-11519173.922159189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-48031.539799537539</v>
      </c>
      <c r="L1004" s="444">
        <f t="shared" ca="1" si="80"/>
        <v>-11575601.091688547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-11575601.091688547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-48266.653005909866</v>
      </c>
      <c r="L1005" s="444">
        <f t="shared" ca="1" si="80"/>
        <v>-11632263.374424277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-11632263.374424277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-48502.745850642073</v>
      </c>
      <c r="L1006" s="444">
        <f t="shared" ca="1" si="80"/>
        <v>-11689161.750004739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-11689161.750004739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-48739.822415560659</v>
      </c>
      <c r="L1007" s="444">
        <f t="shared" ca="1" si="80"/>
        <v>-11746297.202150119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-11746297.202150119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-48977.886799499749</v>
      </c>
      <c r="L1008" s="444">
        <f t="shared" ca="1" si="80"/>
        <v>-11803670.718679439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-11803670.718679439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-49216.943118371913</v>
      </c>
      <c r="L1009" s="444">
        <f t="shared" ca="1" si="80"/>
        <v>-11861283.291527631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-11861283.291527631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-49456.995505239378</v>
      </c>
      <c r="L1010" s="444">
        <f t="shared" ca="1" si="80"/>
        <v>-11919135.916762691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-11919135.916762691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-49698.048110385462</v>
      </c>
      <c r="L1011" s="444">
        <f t="shared" ca="1" si="80"/>
        <v>-11977229.594602898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-11977229.594602898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-49940.105101386325</v>
      </c>
      <c r="L1012" s="444">
        <f t="shared" ca="1" si="80"/>
        <v>-12035565.329434104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-12035565.329434104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-50183.170663183017</v>
      </c>
      <c r="L1013" s="444">
        <f t="shared" ca="1" si="80"/>
        <v>-12094144.129827108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-12094144.129827108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-50427.248998153867</v>
      </c>
      <c r="L1014" s="444">
        <f t="shared" ca="1" si="80"/>
        <v>-12152967.008555083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-12152967.008555083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-50672.344326187093</v>
      </c>
      <c r="L1015" s="444">
        <f t="shared" ca="1" si="80"/>
        <v>-12212034.98261109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-12212034.98261109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-50918.460884753789</v>
      </c>
      <c r="L1016" s="444">
        <f t="shared" ca="1" si="80"/>
        <v>-12271349.073225664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-12271349.073225664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-51165.602928981185</v>
      </c>
      <c r="L1017" s="444">
        <f t="shared" ca="1" si="80"/>
        <v>-12330910.305884466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-12330910.305884466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-51413.774731726189</v>
      </c>
      <c r="L1018" s="444">
        <f t="shared" ca="1" si="80"/>
        <v>-12390719.710346011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-12390719.710346011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-51662.980583649296</v>
      </c>
      <c r="L1019" s="444">
        <f t="shared" ca="1" si="80"/>
        <v>-12450778.320659481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-12450778.320659481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-51913.224793288755</v>
      </c>
      <c r="L1020" s="444">
        <f t="shared" ca="1" si="80"/>
        <v>-12511087.17518259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-12511087.17518259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-52164.511687135047</v>
      </c>
      <c r="L1021" s="444">
        <f t="shared" ca="1" si="80"/>
        <v>-12571647.316599546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-12571647.316599546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-52416.845609705691</v>
      </c>
      <c r="L1022" s="444">
        <f t="shared" ca="1" si="80"/>
        <v>-12632459.791939072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-12632459.791939072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-52670.230923620387</v>
      </c>
      <c r="L1023" s="444">
        <f t="shared" ca="1" si="80"/>
        <v>-12693525.652592514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-12693525.652592514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-52924.672009676389</v>
      </c>
      <c r="L1024" s="444">
        <f t="shared" ca="1" si="80"/>
        <v>-12754845.954332011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-12754845.954332011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-53180.173266924299</v>
      </c>
      <c r="L1025" s="444">
        <f t="shared" ca="1" si="80"/>
        <v>-12816421.757328756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-12816421.757328756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-53436.739112744071</v>
      </c>
      <c r="L1026" s="444">
        <f t="shared" ca="1" si="80"/>
        <v>-12878254.126171321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-12878254.126171321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-53694.373982921417</v>
      </c>
      <c r="L1027" s="444">
        <f t="shared" ca="1" si="80"/>
        <v>-12940344.129884062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-12940344.129884062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-53953.082331724509</v>
      </c>
      <c r="L1028" s="444">
        <f t="shared" ref="L1028:L1282" ca="1" si="106">I1028-J1028+K1028</f>
        <v>-13002692.841945607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-13002692.841945607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-54212.868631980949</v>
      </c>
      <c r="L1029" s="444">
        <f t="shared" ca="1" si="106"/>
        <v>-13065301.340307409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-13065301.340307409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-54473.73737515512</v>
      </c>
      <c r="L1030" s="444">
        <f t="shared" ca="1" si="106"/>
        <v>-13128170.707412384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-13128170.707412384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-54735.693071425863</v>
      </c>
      <c r="L1031" s="444">
        <f t="shared" ca="1" si="106"/>
        <v>-13191302.03021363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-13191302.03021363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-54998.740249764385</v>
      </c>
      <c r="L1032" s="444">
        <f t="shared" ca="1" si="106"/>
        <v>-13254696.400193214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-13254696.400193214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-55262.883458012642</v>
      </c>
      <c r="L1033" s="444">
        <f t="shared" ca="1" si="106"/>
        <v>-13318354.913381048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-13318354.913381048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-55528.127262961942</v>
      </c>
      <c r="L1034" s="444">
        <f t="shared" ca="1" si="106"/>
        <v>-13382278.670373829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-13382278.670373829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-55794.476250431879</v>
      </c>
      <c r="L1035" s="444">
        <f t="shared" ca="1" si="106"/>
        <v>-13446468.776354082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-13446468.776354082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-56061.935025349594</v>
      </c>
      <c r="L1036" s="444">
        <f t="shared" ca="1" si="106"/>
        <v>-13510926.341109252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-13510926.341109252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-56330.508211829474</v>
      </c>
      <c r="L1037" s="444">
        <f t="shared" ca="1" si="106"/>
        <v>-13575652.479050901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-13575652.479050901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-56600.200453253005</v>
      </c>
      <c r="L1038" s="444">
        <f t="shared" ca="1" si="106"/>
        <v>-13640648.309233975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-13640648.309233975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-56871.016412349149</v>
      </c>
      <c r="L1039" s="444">
        <f t="shared" ca="1" si="106"/>
        <v>-13705914.955376144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-13705914.955376144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-57142.960771274855</v>
      </c>
      <c r="L1040" s="444">
        <f t="shared" ca="1" si="106"/>
        <v>-13771453.545877241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-13771453.545877241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-57416.038231696089</v>
      </c>
      <c r="L1041" s="444">
        <f t="shared" ca="1" si="106"/>
        <v>-13837265.213838758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-13837265.213838758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-57690.253514869073</v>
      </c>
      <c r="L1042" s="444">
        <f t="shared" ca="1" si="106"/>
        <v>-13903351.097083448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-13903351.097083448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-57965.611361721938</v>
      </c>
      <c r="L1043" s="444">
        <f t="shared" ca="1" si="106"/>
        <v>-13969712.338174989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-13969712.338174989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-58242.1165329367</v>
      </c>
      <c r="L1044" s="444">
        <f t="shared" ca="1" si="106"/>
        <v>-14036350.084437747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-14036350.084437747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-58519.773809031532</v>
      </c>
      <c r="L1045" s="444">
        <f t="shared" ca="1" si="106"/>
        <v>-14103265.487976598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-14103265.487976598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-58798.587990443404</v>
      </c>
      <c r="L1046" s="444">
        <f t="shared" ca="1" si="106"/>
        <v>-14170459.705696862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-14170459.705696862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-59078.563897611188</v>
      </c>
      <c r="L1047" s="444">
        <f t="shared" ca="1" si="106"/>
        <v>-14237933.899324294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-14237933.899324294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-59359.706371058805</v>
      </c>
      <c r="L1048" s="444">
        <f t="shared" ca="1" si="106"/>
        <v>-14305689.235425174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-14305689.235425174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-59642.020271479145</v>
      </c>
      <c r="L1049" s="444">
        <f t="shared" ca="1" si="106"/>
        <v>-14373726.885426473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-14373726.885426473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-59925.510479817887</v>
      </c>
      <c r="L1050" s="444">
        <f t="shared" ca="1" si="106"/>
        <v>-14442048.02563611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-14442048.02563611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-60210.181897358045</v>
      </c>
      <c r="L1051" s="444">
        <f t="shared" ca="1" si="106"/>
        <v>-14510653.83726329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-14510653.83726329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-60496.039445804636</v>
      </c>
      <c r="L1052" s="444">
        <f t="shared" ca="1" si="106"/>
        <v>-14579545.506438915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-14579545.506438915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-60783.088067369717</v>
      </c>
      <c r="L1053" s="444">
        <f t="shared" ca="1" si="106"/>
        <v>-14648724.224236105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-14648724.224236105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-61071.332724858017</v>
      </c>
      <c r="L1054" s="444">
        <f t="shared" ca="1" si="106"/>
        <v>-14718191.186690783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-14718191.186690783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-61360.778401752519</v>
      </c>
      <c r="L1055" s="444">
        <f t="shared" ca="1" si="106"/>
        <v>-14787947.594822356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-14787947.594822356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-61651.430102300728</v>
      </c>
      <c r="L1056" s="444">
        <f t="shared" ca="1" si="106"/>
        <v>-14857994.654654477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-14857994.654654477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-61943.29285160124</v>
      </c>
      <c r="L1057" s="444">
        <f t="shared" ca="1" si="106"/>
        <v>-14928333.577235898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-14928333.577235898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-62236.37169569049</v>
      </c>
      <c r="L1058" s="444">
        <f t="shared" ca="1" si="106"/>
        <v>-14998965.578661408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-14998965.578661408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-62530.671701630119</v>
      </c>
      <c r="L1059" s="444">
        <f t="shared" ca="1" si="106"/>
        <v>-15069891.880092859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-15069891.880092859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-62826.197957594501</v>
      </c>
      <c r="L1060" s="444">
        <f t="shared" ca="1" si="106"/>
        <v>-15141113.707780274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-15141113.707780274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-63122.95557295873</v>
      </c>
      <c r="L1061" s="444">
        <f t="shared" ca="1" si="106"/>
        <v>-15212632.293083053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-15212632.293083053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-63420.949678386969</v>
      </c>
      <c r="L1062" s="444">
        <f t="shared" ca="1" si="106"/>
        <v>-15284448.872491261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-15284448.872491261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-63720.185425921169</v>
      </c>
      <c r="L1063" s="444">
        <f t="shared" ca="1" si="106"/>
        <v>-15356564.687647002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-15356564.687647002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-64020.667989070091</v>
      </c>
      <c r="L1064" s="444">
        <f t="shared" ca="1" si="106"/>
        <v>-15428980.985365892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-15428980.985365892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-64322.402562898802</v>
      </c>
      <c r="L1065" s="444">
        <f t="shared" ca="1" si="106"/>
        <v>-15501699.017658612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-15501699.017658612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-64625.394364118467</v>
      </c>
      <c r="L1066" s="444">
        <f t="shared" ca="1" si="106"/>
        <v>-15574720.041752551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-15574720.041752551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-64929.648631176555</v>
      </c>
      <c r="L1067" s="444">
        <f t="shared" ca="1" si="106"/>
        <v>-15648045.320113547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-15648045.320113547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-65235.170624347375</v>
      </c>
      <c r="L1068" s="444">
        <f t="shared" ca="1" si="106"/>
        <v>-15721676.120467715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-15721676.120467715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-65541.965625823068</v>
      </c>
      <c r="L1069" s="444">
        <f t="shared" ca="1" si="106"/>
        <v>-15795613.715823358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-15795613.715823358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-65850.038939804901</v>
      </c>
      <c r="L1070" s="444">
        <f t="shared" ca="1" si="106"/>
        <v>-15869859.384492984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-15869859.384492984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-66159.395892595014</v>
      </c>
      <c r="L1071" s="444">
        <f t="shared" ca="1" si="106"/>
        <v>-15944414.4101154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-15944414.4101154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-66470.04183268841</v>
      </c>
      <c r="L1072" s="444">
        <f t="shared" ca="1" si="106"/>
        <v>-16019280.08167791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-16019280.08167791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-66781.982130865537</v>
      </c>
      <c r="L1073" s="444">
        <f t="shared" ca="1" si="106"/>
        <v>-16094457.693538595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-16094457.693538595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-67095.222180285069</v>
      </c>
      <c r="L1074" s="444">
        <f t="shared" ca="1" si="106"/>
        <v>-16169948.5454487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-16169948.5454487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-67409.767396577168</v>
      </c>
      <c r="L1075" s="444">
        <f t="shared" ca="1" si="106"/>
        <v>-16245753.942575097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-16245753.942575097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-67725.623217937158</v>
      </c>
      <c r="L1076" s="444">
        <f t="shared" ca="1" si="106"/>
        <v>-16321875.195522854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-16321875.195522854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-68042.795105219484</v>
      </c>
      <c r="L1077" s="444">
        <f t="shared" ca="1" si="106"/>
        <v>-16398313.620357893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-16398313.620357893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-68361.288542032155</v>
      </c>
      <c r="L1078" s="444">
        <f t="shared" ca="1" si="106"/>
        <v>-16475070.538629746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-16475070.538629746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-68681.109034831519</v>
      </c>
      <c r="L1079" s="444">
        <f t="shared" ca="1" si="106"/>
        <v>-16552147.277394397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-16552147.277394397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-69002.262113017583</v>
      </c>
      <c r="L1080" s="444">
        <f t="shared" ca="1" si="106"/>
        <v>-16629545.169237236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-16629545.169237236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-69324.753329029394</v>
      </c>
      <c r="L1081" s="444">
        <f t="shared" ca="1" si="106"/>
        <v>-16707265.552296085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-16707265.552296085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-69648.588258441276</v>
      </c>
      <c r="L1082" s="444">
        <f t="shared" ca="1" si="106"/>
        <v>-16785309.770284347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-16785309.770284347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-69973.772500059029</v>
      </c>
      <c r="L1083" s="444">
        <f t="shared" ca="1" si="106"/>
        <v>-16863679.172514226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-16863679.172514226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-70300.311676016849</v>
      </c>
      <c r="L1084" s="444">
        <f t="shared" ca="1" si="106"/>
        <v>-16942375.113920063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-16942375.113920063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-70628.211431874501</v>
      </c>
      <c r="L1085" s="444">
        <f t="shared" ca="1" si="106"/>
        <v>-17021398.955081757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-17021398.955081757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-70957.477436714893</v>
      </c>
      <c r="L1086" s="444">
        <f t="shared" ca="1" si="106"/>
        <v>-17100752.06224829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-17100752.06224829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-71288.115383242111</v>
      </c>
      <c r="L1087" s="444">
        <f t="shared" ca="1" si="106"/>
        <v>-17180435.807361349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-17180435.807361349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-71620.130987879864</v>
      </c>
      <c r="L1088" s="444">
        <f t="shared" ca="1" si="106"/>
        <v>-17260451.568079047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-17260451.568079047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-71953.529990870273</v>
      </c>
      <c r="L1089" s="444">
        <f t="shared" ca="1" si="106"/>
        <v>-17340800.727799736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-17340800.727799736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-72288.318156373149</v>
      </c>
      <c r="L1090" s="444">
        <f t="shared" ca="1" si="106"/>
        <v>-17421484.675685927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-17421484.675685927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-72624.501272565612</v>
      </c>
      <c r="L1091" s="444">
        <f t="shared" ca="1" si="106"/>
        <v>-17502504.806688312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-17502504.806688312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-72962.085151742212</v>
      </c>
      <c r="L1092" s="444">
        <f t="shared" ca="1" si="106"/>
        <v>-17583862.521569874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-17583862.521569874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-73301.075630415391</v>
      </c>
      <c r="L1093" s="444">
        <f t="shared" ca="1" si="106"/>
        <v>-17665559.226930108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-17665559.226930108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-73641.478569416358</v>
      </c>
      <c r="L1094" s="444">
        <f t="shared" ca="1" si="106"/>
        <v>-17747596.335229345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-17747596.335229345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-73983.299853996519</v>
      </c>
      <c r="L1095" s="444">
        <f t="shared" ca="1" si="106"/>
        <v>-17829975.264813159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-17829975.264813159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-74326.545393929075</v>
      </c>
      <c r="L1096" s="444">
        <f t="shared" ca="1" si="106"/>
        <v>-17912697.439936906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-17912697.439936906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-74671.221123611351</v>
      </c>
      <c r="L1097" s="444">
        <f t="shared" ca="1" si="106"/>
        <v>-17995764.290790334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-17995764.290790334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-75017.333002167303</v>
      </c>
      <c r="L1098" s="444">
        <f t="shared" ca="1" si="106"/>
        <v>-18079177.253522322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-18079177.253522322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-75364.887013550586</v>
      </c>
      <c r="L1099" s="444">
        <f t="shared" ca="1" si="106"/>
        <v>-18162937.770265691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-18162937.770265691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-75713.889166647961</v>
      </c>
      <c r="L1100" s="444">
        <f t="shared" ca="1" si="106"/>
        <v>-18247047.289162159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-18247047.289162159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-76064.345495383241</v>
      </c>
      <c r="L1101" s="444">
        <f t="shared" ca="1" si="106"/>
        <v>-18331507.264387362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-18331507.264387362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-76416.26205882158</v>
      </c>
      <c r="L1102" s="444">
        <f t="shared" ca="1" si="106"/>
        <v>-18416319.156176001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-18416319.156176001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-76769.644941274251</v>
      </c>
      <c r="L1103" s="444">
        <f t="shared" ca="1" si="106"/>
        <v>-18501484.430847093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-18501484.430847093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-77124.500252403799</v>
      </c>
      <c r="L1104" s="444">
        <f t="shared" ca="1" si="106"/>
        <v>-18587004.560829315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-18587004.560829315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-77480.834127329726</v>
      </c>
      <c r="L1105" s="444">
        <f t="shared" ca="1" si="106"/>
        <v>-18672881.024686463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-18672881.024686463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-77838.652726734508</v>
      </c>
      <c r="L1106" s="444">
        <f t="shared" ca="1" si="106"/>
        <v>-18759115.307143018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-18759115.307143018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-78197.962236970154</v>
      </c>
      <c r="L1107" s="444">
        <f t="shared" ca="1" si="106"/>
        <v>-18845708.899109807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-18845708.899109807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-78558.768870165106</v>
      </c>
      <c r="L1108" s="444">
        <f t="shared" ca="1" si="106"/>
        <v>-18932663.297709789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-18932663.297709789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-78921.078864331692</v>
      </c>
      <c r="L1109" s="444">
        <f t="shared" ca="1" si="106"/>
        <v>-19019980.00630394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-19019980.00630394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-79284.898483473997</v>
      </c>
      <c r="L1110" s="444">
        <f t="shared" ca="1" si="106"/>
        <v>-19107660.534517232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-19107660.534517232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-79650.234017696042</v>
      </c>
      <c r="L1111" s="444">
        <f t="shared" ca="1" si="106"/>
        <v>-19195706.398264747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-19195706.398264747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-80017.091783310694</v>
      </c>
      <c r="L1112" s="444">
        <f t="shared" ca="1" si="106"/>
        <v>-19284119.119777877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-19284119.119777877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-80385.478122948727</v>
      </c>
      <c r="L1113" s="444">
        <f t="shared" ca="1" si="106"/>
        <v>-19372900.227630645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-19372900.227630645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-80755.399405668591</v>
      </c>
      <c r="L1114" s="444">
        <f t="shared" ca="1" si="106"/>
        <v>-19462051.256766133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-19462051.256766133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-81126.862027066469</v>
      </c>
      <c r="L1115" s="444">
        <f t="shared" ca="1" si="106"/>
        <v>-19551573.748523019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-19551573.748523019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-81499.872409386822</v>
      </c>
      <c r="L1116" s="444">
        <f t="shared" ca="1" si="106"/>
        <v>-19641469.250662226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-19641469.250662226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-81874.437001633516</v>
      </c>
      <c r="L1117" s="444">
        <f t="shared" ca="1" si="106"/>
        <v>-19731739.317393679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-19731739.317393679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-82250.562279681239</v>
      </c>
      <c r="L1118" s="444">
        <f t="shared" ca="1" si="106"/>
        <v>-19822385.50940318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-19822385.50940318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-82628.254746387494</v>
      </c>
      <c r="L1119" s="444">
        <f t="shared" ca="1" si="106"/>
        <v>-19913409.393879388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-19913409.393879388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-83007.520931705018</v>
      </c>
      <c r="L1120" s="444">
        <f t="shared" ca="1" si="106"/>
        <v>-20004812.544540912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-20004812.544540912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-83388.367392794709</v>
      </c>
      <c r="L1121" s="444">
        <f t="shared" ca="1" si="106"/>
        <v>-20096596.541663524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-20096596.541663524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-83770.800714138924</v>
      </c>
      <c r="L1122" s="444">
        <f t="shared" ca="1" si="106"/>
        <v>-20188762.972107481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-20188762.972107481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-84154.827507655413</v>
      </c>
      <c r="L1123" s="444">
        <f t="shared" ca="1" si="106"/>
        <v>-20281313.429344956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-20281313.429344956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-84540.454412811552</v>
      </c>
      <c r="L1124" s="444">
        <f t="shared" ca="1" si="106"/>
        <v>-20374249.513487585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-20374249.513487585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-84927.688096739177</v>
      </c>
      <c r="L1125" s="444">
        <f t="shared" ca="1" si="106"/>
        <v>-20467572.831314143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-20467572.831314143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-85316.535254349845</v>
      </c>
      <c r="L1126" s="444">
        <f t="shared" ca="1" si="106"/>
        <v>-20561284.996298309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-20561284.996298309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-85707.002608450537</v>
      </c>
      <c r="L1127" s="444">
        <f t="shared" ca="1" si="106"/>
        <v>-20655387.62863658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-20655387.62863658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-86099.096909859989</v>
      </c>
      <c r="L1128" s="444">
        <f t="shared" ca="1" si="106"/>
        <v>-20749882.355276257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-20749882.355276257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-86492.824937525307</v>
      </c>
      <c r="L1129" s="444">
        <f t="shared" ca="1" si="106"/>
        <v>-20844770.809943601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-20844770.809943601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-86888.193498639244</v>
      </c>
      <c r="L1130" s="444">
        <f t="shared" ca="1" si="106"/>
        <v>-20940054.633172058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-20940054.633172058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-87285.209428757822</v>
      </c>
      <c r="L1131" s="444">
        <f t="shared" ca="1" si="106"/>
        <v>-21035735.472330634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-21035735.472330634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-87683.87959191855</v>
      </c>
      <c r="L1132" s="444">
        <f t="shared" ca="1" si="106"/>
        <v>-21131814.981652372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-21131814.981652372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-88084.210880759128</v>
      </c>
      <c r="L1133" s="444">
        <f t="shared" ca="1" si="106"/>
        <v>-21228294.82226295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-21228294.82226295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-88486.210216636537</v>
      </c>
      <c r="L1134" s="444">
        <f t="shared" ca="1" si="106"/>
        <v>-21325176.662209406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-21325176.662209406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-88889.88454974677</v>
      </c>
      <c r="L1135" s="444">
        <f t="shared" ca="1" si="106"/>
        <v>-21422462.176488973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-21422462.176488973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-89295.240859244965</v>
      </c>
      <c r="L1136" s="444">
        <f t="shared" ca="1" si="106"/>
        <v>-21520153.047078036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-21520153.047078036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-89702.286153366062</v>
      </c>
      <c r="L1137" s="444">
        <f t="shared" ca="1" si="106"/>
        <v>-21618250.962961219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-21618250.962961219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-90111.027469545996</v>
      </c>
      <c r="L1138" s="444">
        <f t="shared" ca="1" si="106"/>
        <v>-21716757.620160583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-21716757.620160583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-90521.471874543335</v>
      </c>
      <c r="L1139" s="444">
        <f t="shared" ca="1" si="106"/>
        <v>-21815674.721764944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-21815674.721764944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-90933.626464561516</v>
      </c>
      <c r="L1140" s="444">
        <f t="shared" ca="1" si="106"/>
        <v>-21915003.977959324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-21915003.977959324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-91347.49836537143</v>
      </c>
      <c r="L1141" s="444">
        <f t="shared" ca="1" si="106"/>
        <v>-22014747.106054515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-22014747.106054515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-91763.094732434722</v>
      </c>
      <c r="L1142" s="444">
        <f t="shared" ca="1" si="106"/>
        <v>-22114905.830516767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-22114905.830516767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-92180.422751027436</v>
      </c>
      <c r="L1143" s="444">
        <f t="shared" ca="1" si="106"/>
        <v>-22215481.882997613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-22215481.882997613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-92599.489636364306</v>
      </c>
      <c r="L1144" s="444">
        <f t="shared" ca="1" si="106"/>
        <v>-22316477.002363797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-22316477.002363797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-93020.302633723404</v>
      </c>
      <c r="L1145" s="444">
        <f t="shared" ca="1" si="106"/>
        <v>-22417892.934727341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-22417892.934727341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-93442.869018571495</v>
      </c>
      <c r="L1146" s="444">
        <f t="shared" ca="1" si="106"/>
        <v>-22519731.433475733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-22519731.433475733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-93867.19609668979</v>
      </c>
      <c r="L1147" s="444">
        <f t="shared" ca="1" si="106"/>
        <v>-22621994.25930224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-22621994.25930224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-94293.291204300243</v>
      </c>
      <c r="L1148" s="444">
        <f t="shared" ca="1" si="106"/>
        <v>-22724683.180236358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-22724683.180236358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-94721.161708192405</v>
      </c>
      <c r="L1149" s="444">
        <f t="shared" ca="1" si="106"/>
        <v>-22827799.971674368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-22827799.971674368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-95150.815005850774</v>
      </c>
      <c r="L1150" s="444">
        <f t="shared" ca="1" si="106"/>
        <v>-22931346.416410036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-22931346.416410036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-95582.258525582729</v>
      </c>
      <c r="L1151" s="444">
        <f t="shared" ca="1" si="106"/>
        <v>-23035324.304665439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-23035324.304665439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-96015.4997266469</v>
      </c>
      <c r="L1152" s="444">
        <f t="shared" ca="1" si="106"/>
        <v>-23139735.434121903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-23139735.434121903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-96450.546099382176</v>
      </c>
      <c r="L1153" s="444">
        <f t="shared" ca="1" si="106"/>
        <v>-23244581.609951105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-23244581.609951105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-96887.405165337186</v>
      </c>
      <c r="L1154" s="444">
        <f t="shared" ca="1" si="106"/>
        <v>-23349864.644846261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-23349864.644846261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-97326.084477400334</v>
      </c>
      <c r="L1155" s="444">
        <f t="shared" ca="1" si="106"/>
        <v>-23455586.359053478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-23455586.359053478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-97766.591619930405</v>
      </c>
      <c r="L1156" s="444">
        <f t="shared" ca="1" si="106"/>
        <v>-23561748.580403227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-23561748.580403227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-98208.934208887687</v>
      </c>
      <c r="L1157" s="444">
        <f t="shared" ca="1" si="106"/>
        <v>-23668353.144341934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-23668353.144341934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-98653.119891965631</v>
      </c>
      <c r="L1158" s="444">
        <f t="shared" ca="1" si="106"/>
        <v>-23775401.893963717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-23775401.893963717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-99099.15634872306</v>
      </c>
      <c r="L1159" s="444">
        <f t="shared" ca="1" si="106"/>
        <v>-23882896.680042259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-23882896.680042259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-99547.05129071699</v>
      </c>
      <c r="L1160" s="444">
        <f t="shared" ca="1" si="106"/>
        <v>-23990839.361062795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-23990839.361062795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-99996.812461635884</v>
      </c>
      <c r="L1161" s="444">
        <f t="shared" ca="1" si="106"/>
        <v>-24099231.80325425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-24099231.80325425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-100448.44763743362</v>
      </c>
      <c r="L1162" s="444">
        <f t="shared" ca="1" si="106"/>
        <v>-24208075.880621504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-24208075.880621504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-100901.96462646384</v>
      </c>
      <c r="L1163" s="444">
        <f t="shared" ca="1" si="106"/>
        <v>-24317373.474977788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-24317373.474977788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-101357.37126961502</v>
      </c>
      <c r="L1164" s="444">
        <f t="shared" ca="1" si="106"/>
        <v>-24427126.47597722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-24427126.47597722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-101814.67544044599</v>
      </c>
      <c r="L1165" s="444">
        <f t="shared" ca="1" si="106"/>
        <v>-24537336.781147484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-24537336.781147484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-102273.88504532209</v>
      </c>
      <c r="L1166" s="444">
        <f t="shared" ca="1" si="106"/>
        <v>-24648006.295922626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-24648006.295922626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-102735.00802355185</v>
      </c>
      <c r="L1167" s="444">
        <f t="shared" ca="1" si="106"/>
        <v>-24759136.933675997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-24759136.933675997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-103198.05234752424</v>
      </c>
      <c r="L1168" s="444">
        <f t="shared" ca="1" si="106"/>
        <v>-24870730.615753341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-24870730.615753341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-103628.04423230559</v>
      </c>
      <c r="L1169" s="444">
        <f t="shared" ca="1" si="106"/>
        <v>-24974358.659985647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-24974358.659985647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-104059.82774994019</v>
      </c>
      <c r="L1170" s="444">
        <f t="shared" ca="1" si="106"/>
        <v>-25078418.487735588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-25078418.487735588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-104493.41036556495</v>
      </c>
      <c r="L1171" s="444">
        <f t="shared" ca="1" si="106"/>
        <v>-25182911.898101155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-25182911.898101155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-104928.79957542148</v>
      </c>
      <c r="L1172" s="444">
        <f t="shared" ca="1" si="106"/>
        <v>-25287840.697676577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-25287840.697676577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-105366.00290698574</v>
      </c>
      <c r="L1173" s="444">
        <f t="shared" ca="1" si="106"/>
        <v>-25393206.700583562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-25393206.700583562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-105805.02791909817</v>
      </c>
      <c r="L1174" s="444">
        <f t="shared" ca="1" si="106"/>
        <v>-25499011.728502661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-25499011.728502661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-106245.88220209442</v>
      </c>
      <c r="L1175" s="444">
        <f t="shared" ca="1" si="106"/>
        <v>-25605257.610704757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-25605257.610704757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-106688.57337793648</v>
      </c>
      <c r="L1176" s="444">
        <f t="shared" ca="1" si="106"/>
        <v>-25711946.184082694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-25711946.184082694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-107133.10910034456</v>
      </c>
      <c r="L1177" s="444">
        <f t="shared" ca="1" si="106"/>
        <v>-25819079.29318304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-25819079.29318304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-107579.49705492934</v>
      </c>
      <c r="L1178" s="444">
        <f t="shared" ca="1" si="106"/>
        <v>-25926658.790237971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-25926658.790237971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-108027.74495932487</v>
      </c>
      <c r="L1179" s="444">
        <f t="shared" ca="1" si="106"/>
        <v>-26034686.535197295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-26034686.535197295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-108477.86056332206</v>
      </c>
      <c r="L1180" s="444">
        <f t="shared" ca="1" si="106"/>
        <v>-26143164.395760618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-26143164.395760618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-108929.85164900258</v>
      </c>
      <c r="L1181" s="444">
        <f t="shared" ca="1" si="106"/>
        <v>-26252094.247409619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-26252094.247409619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-109383.72603087341</v>
      </c>
      <c r="L1182" s="444">
        <f t="shared" ca="1" si="106"/>
        <v>-26361477.973440494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-26361477.973440494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-109839.49155600206</v>
      </c>
      <c r="L1183" s="444">
        <f t="shared" ca="1" si="106"/>
        <v>-26471317.464996498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-26471317.464996498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-110297.15610415209</v>
      </c>
      <c r="L1184" s="444">
        <f t="shared" ca="1" si="106"/>
        <v>-26581614.621100649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-26581614.621100649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-110756.72758791938</v>
      </c>
      <c r="L1185" s="444">
        <f t="shared" ca="1" si="106"/>
        <v>-26692371.348688569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-26692371.348688569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-111218.21395286902</v>
      </c>
      <c r="L1186" s="444">
        <f t="shared" ca="1" si="106"/>
        <v>-26803589.562641438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-26803589.562641438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-111681.62317767263</v>
      </c>
      <c r="L1187" s="444">
        <f t="shared" ca="1" si="106"/>
        <v>-26915271.185819112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-26915271.185819112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-112146.9632742463</v>
      </c>
      <c r="L1188" s="444">
        <f t="shared" ca="1" si="106"/>
        <v>-27027418.14909336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-27027418.14909336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-112614.24228788899</v>
      </c>
      <c r="L1189" s="444">
        <f t="shared" ca="1" si="106"/>
        <v>-27140032.391381249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-27140032.391381249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-113083.46829742189</v>
      </c>
      <c r="L1190" s="444">
        <f t="shared" ca="1" si="106"/>
        <v>-27253115.859678671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-27253115.859678671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-113554.64941532779</v>
      </c>
      <c r="L1191" s="444">
        <f t="shared" ca="1" si="106"/>
        <v>-27366670.509094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-27366670.509094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-114027.79378789169</v>
      </c>
      <c r="L1192" s="444">
        <f t="shared" ca="1" si="106"/>
        <v>-27480698.302881893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-27480698.302881893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-114502.90959534122</v>
      </c>
      <c r="L1193" s="444">
        <f t="shared" ca="1" si="106"/>
        <v>-27595201.212477233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-27595201.212477233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-114980.00505198847</v>
      </c>
      <c r="L1194" s="444">
        <f t="shared" ca="1" si="106"/>
        <v>-27710181.217529222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-27710181.217529222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-115459.08840637174</v>
      </c>
      <c r="L1195" s="444">
        <f t="shared" ca="1" si="106"/>
        <v>-27825640.305935595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-27825640.305935595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-115940.16794139829</v>
      </c>
      <c r="L1196" s="444">
        <f t="shared" ca="1" si="106"/>
        <v>-27941580.473876994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-27941580.473876994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-116423.25197448749</v>
      </c>
      <c r="L1197" s="444">
        <f t="shared" ca="1" si="106"/>
        <v>-28058003.72585148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-28058003.72585148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-116908.3488577145</v>
      </c>
      <c r="L1198" s="444">
        <f t="shared" ca="1" si="106"/>
        <v>-28174912.074709196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-28174912.074709196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-117395.46697795497</v>
      </c>
      <c r="L1199" s="444">
        <f t="shared" ca="1" si="106"/>
        <v>-28292307.54168715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-28292307.54168715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-117884.61475702979</v>
      </c>
      <c r="L1200" s="444">
        <f t="shared" ca="1" si="106"/>
        <v>-28410192.156444181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-28410192.156444181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-118375.80065185075</v>
      </c>
      <c r="L1201" s="444">
        <f t="shared" ca="1" si="106"/>
        <v>-28528567.957096033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-28528567.957096033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-118869.0331545668</v>
      </c>
      <c r="L1202" s="444">
        <f t="shared" ca="1" si="106"/>
        <v>-28647436.990250599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-28647436.990250599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-119364.32079271083</v>
      </c>
      <c r="L1203" s="444">
        <f t="shared" ca="1" si="106"/>
        <v>-28766801.311043311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-28766801.311043311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-119861.67212934712</v>
      </c>
      <c r="L1204" s="444">
        <f t="shared" ca="1" si="106"/>
        <v>-28886662.983172659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-28886662.983172659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-120361.09576321939</v>
      </c>
      <c r="L1205" s="444">
        <f t="shared" ca="1" si="106"/>
        <v>-29007024.078935876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-29007024.078935876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-120862.60032889948</v>
      </c>
      <c r="L1206" s="444">
        <f t="shared" ca="1" si="106"/>
        <v>-29127886.679264776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-29127886.679264776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-121366.19449693657</v>
      </c>
      <c r="L1207" s="444">
        <f t="shared" ca="1" si="106"/>
        <v>-29249252.873761714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-29249252.873761714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-121871.88697400714</v>
      </c>
      <c r="L1208" s="444">
        <f t="shared" ca="1" si="106"/>
        <v>-29371124.76073572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-29371124.76073572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-122379.68650306552</v>
      </c>
      <c r="L1209" s="444">
        <f t="shared" ca="1" si="106"/>
        <v>-29493504.447238784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-29493504.447238784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-122889.60186349493</v>
      </c>
      <c r="L1210" s="444">
        <f t="shared" ca="1" si="106"/>
        <v>-29616394.04910228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-29616394.04910228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-123401.6418712595</v>
      </c>
      <c r="L1211" s="444">
        <f t="shared" ca="1" si="106"/>
        <v>-29739795.690973539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-29739795.690973539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-123915.81537905641</v>
      </c>
      <c r="L1212" s="444">
        <f t="shared" ca="1" si="106"/>
        <v>-29863711.506352596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-29863711.506352596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-124432.13127646914</v>
      </c>
      <c r="L1213" s="444">
        <f t="shared" ca="1" si="106"/>
        <v>-29988143.637629066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-29988143.637629066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-124950.5984901211</v>
      </c>
      <c r="L1214" s="444">
        <f t="shared" ca="1" si="106"/>
        <v>-30113094.236119188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-30113094.236119188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-125471.22598382995</v>
      </c>
      <c r="L1215" s="444">
        <f t="shared" ca="1" si="106"/>
        <v>-30238565.462103017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-30238565.462103017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-125994.02275876257</v>
      </c>
      <c r="L1216" s="444">
        <f t="shared" ca="1" si="106"/>
        <v>-30364559.48486178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-30364559.48486178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-126518.99785359074</v>
      </c>
      <c r="L1217" s="444">
        <f t="shared" ca="1" si="106"/>
        <v>-30491078.482715372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-30491078.482715372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-127046.16034464736</v>
      </c>
      <c r="L1218" s="444">
        <f t="shared" ca="1" si="106"/>
        <v>-30618124.643060021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-30618124.643060021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-127575.51934608341</v>
      </c>
      <c r="L1219" s="444">
        <f t="shared" ca="1" si="106"/>
        <v>-30745700.162406106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-30745700.162406106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-128107.08401002544</v>
      </c>
      <c r="L1220" s="444">
        <f t="shared" ca="1" si="106"/>
        <v>-30873807.246416129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-30873807.246416129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-128640.86352673385</v>
      </c>
      <c r="L1221" s="444">
        <f t="shared" ca="1" si="106"/>
        <v>-31002448.109942865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-31002448.109942865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-129176.86712476193</v>
      </c>
      <c r="L1222" s="444">
        <f t="shared" ca="1" si="106"/>
        <v>-31131624.977067627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-31131624.977067627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-129715.10407111511</v>
      </c>
      <c r="L1223" s="444">
        <f t="shared" ca="1" si="106"/>
        <v>-31261340.081138741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-31261340.081138741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-130255.58367141143</v>
      </c>
      <c r="L1224" s="444">
        <f t="shared" ca="1" si="106"/>
        <v>-31391595.664810151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-31391595.664810151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-130798.31527004231</v>
      </c>
      <c r="L1225" s="444">
        <f t="shared" ca="1" si="106"/>
        <v>-31522393.980080195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-31522393.980080195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-131343.30825033417</v>
      </c>
      <c r="L1226" s="444">
        <f t="shared" ca="1" si="106"/>
        <v>-31653737.288330529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-31653737.288330529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-131890.57203471052</v>
      </c>
      <c r="L1227" s="444">
        <f t="shared" ca="1" si="106"/>
        <v>-31785627.860365238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-31785627.860365238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-132440.11608485517</v>
      </c>
      <c r="L1228" s="444">
        <f t="shared" ca="1" si="106"/>
        <v>-31918067.976450093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-31918067.976450093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-132991.9499018754</v>
      </c>
      <c r="L1229" s="444">
        <f t="shared" ca="1" si="106"/>
        <v>-32051059.926351968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-32051059.926351968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-133546.08302646654</v>
      </c>
      <c r="L1230" s="444">
        <f t="shared" ca="1" si="106"/>
        <v>-32184606.009378433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-32184606.009378433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-134102.52503907678</v>
      </c>
      <c r="L1231" s="444">
        <f t="shared" ca="1" si="106"/>
        <v>-32318708.53441751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-32318708.53441751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-134661.28556007298</v>
      </c>
      <c r="L1232" s="444">
        <f t="shared" ca="1" si="106"/>
        <v>-32453369.819977582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-32453369.819977582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-135222.37424990657</v>
      </c>
      <c r="L1233" s="444">
        <f t="shared" ca="1" si="106"/>
        <v>-32588592.194227487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-32588592.194227487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-135785.80080928118</v>
      </c>
      <c r="L1234" s="444">
        <f t="shared" ca="1" si="106"/>
        <v>-32724377.99503677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-32724377.99503677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-136351.57497931988</v>
      </c>
      <c r="L1235" s="444">
        <f t="shared" ca="1" si="106"/>
        <v>-32860729.57001609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-32860729.57001609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-136919.7065417337</v>
      </c>
      <c r="L1236" s="444">
        <f t="shared" ca="1" si="106"/>
        <v>-32997649.276557822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-32997649.276557822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-137490.20531899092</v>
      </c>
      <c r="L1237" s="444">
        <f t="shared" ca="1" si="106"/>
        <v>-33135139.481876813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-33135139.481876813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-138063.08117448672</v>
      </c>
      <c r="L1238" s="444">
        <f t="shared" ca="1" si="106"/>
        <v>-33273202.563051298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-33273202.563051298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-138638.34401271376</v>
      </c>
      <c r="L1239" s="444">
        <f t="shared" ca="1" si="106"/>
        <v>-33411840.907064013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-33411840.907064013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-139216.00377943338</v>
      </c>
      <c r="L1240" s="444">
        <f t="shared" ca="1" si="106"/>
        <v>-33551056.910843447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-33551056.910843447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-139796.0704618477</v>
      </c>
      <c r="L1241" s="444">
        <f t="shared" ca="1" si="106"/>
        <v>-33690852.981305294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-33690852.981305294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-140378.55408877204</v>
      </c>
      <c r="L1242" s="444">
        <f t="shared" ca="1" si="106"/>
        <v>-33831231.535394065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-33831231.535394065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-140963.4647308086</v>
      </c>
      <c r="L1243" s="444">
        <f t="shared" ca="1" si="106"/>
        <v>-33972195.000124872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-33972195.000124872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-141550.81250052029</v>
      </c>
      <c r="L1244" s="444">
        <f t="shared" ca="1" si="106"/>
        <v>-34113745.812625393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-34113745.812625393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-142140.6075526058</v>
      </c>
      <c r="L1245" s="444">
        <f t="shared" ca="1" si="106"/>
        <v>-34255886.420177996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-34255886.420177996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-142732.86008407499</v>
      </c>
      <c r="L1246" s="444">
        <f t="shared" ca="1" si="106"/>
        <v>-34398619.280262068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-34398619.280262068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-143327.58033442529</v>
      </c>
      <c r="L1247" s="444">
        <f t="shared" ca="1" si="106"/>
        <v>-34541946.860596493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-34541946.860596493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-143924.77858581871</v>
      </c>
      <c r="L1248" s="444">
        <f t="shared" ca="1" si="106"/>
        <v>-34685871.639182314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-34685871.639182314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-144524.46516325965</v>
      </c>
      <c r="L1249" s="444">
        <f t="shared" ca="1" si="106"/>
        <v>-34830396.104345575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-34830396.104345575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-145126.65043477324</v>
      </c>
      <c r="L1250" s="444">
        <f t="shared" ca="1" si="106"/>
        <v>-34975522.754780345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-34975522.754780345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-145731.34481158477</v>
      </c>
      <c r="L1251" s="444">
        <f t="shared" ca="1" si="106"/>
        <v>-35121254.099591926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-35121254.099591926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-146338.55874829969</v>
      </c>
      <c r="L1252" s="444">
        <f t="shared" ca="1" si="106"/>
        <v>-35267592.658340223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-35267592.658340223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-146948.30274308426</v>
      </c>
      <c r="L1253" s="444">
        <f t="shared" ca="1" si="106"/>
        <v>-35414540.961083308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-35414540.961083308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-147560.5873378471</v>
      </c>
      <c r="L1254" s="444">
        <f t="shared" ca="1" si="106"/>
        <v>-35562101.548421152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-35562101.548421152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-148175.42311842146</v>
      </c>
      <c r="L1255" s="444">
        <f t="shared" ca="1" si="106"/>
        <v>-35710276.971539572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-35710276.971539572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-148792.8207147482</v>
      </c>
      <c r="L1256" s="444">
        <f t="shared" ca="1" si="106"/>
        <v>-35859069.792254321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-35859069.792254321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-149412.79080105966</v>
      </c>
      <c r="L1257" s="444">
        <f t="shared" ca="1" si="106"/>
        <v>-36008482.583055384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-36008482.583055384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-150035.3440960641</v>
      </c>
      <c r="L1258" s="444">
        <f t="shared" ca="1" si="106"/>
        <v>-36158517.927151449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-36158517.927151449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-150660.49136313103</v>
      </c>
      <c r="L1259" s="444">
        <f t="shared" ca="1" si="106"/>
        <v>-36309178.41851458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-36309178.41851458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-151288.24341047741</v>
      </c>
      <c r="L1260" s="444">
        <f t="shared" ca="1" si="106"/>
        <v>-36460466.661925055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-36460466.661925055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-151918.6110913544</v>
      </c>
      <c r="L1261" s="444">
        <f t="shared" ca="1" si="106"/>
        <v>-36612385.273016408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-36612385.273016408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-152551.60530423504</v>
      </c>
      <c r="L1262" s="444">
        <f t="shared" ca="1" si="106"/>
        <v>-36764936.878320642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-36764936.878320642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-153187.23699300268</v>
      </c>
      <c r="L1263" s="444">
        <f t="shared" ca="1" si="106"/>
        <v>-36918124.115313642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-36918124.115313642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-153825.51714714017</v>
      </c>
      <c r="L1264" s="444">
        <f t="shared" ca="1" si="106"/>
        <v>-37071949.63246078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-37071949.63246078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-154466.45680191991</v>
      </c>
      <c r="L1265" s="444">
        <f t="shared" ca="1" si="106"/>
        <v>-37226416.089262702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-37226416.089262702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-155110.0670385946</v>
      </c>
      <c r="L1266" s="444">
        <f t="shared" ca="1" si="106"/>
        <v>-37381526.156301297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-37381526.156301297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-155756.35898458873</v>
      </c>
      <c r="L1267" s="444">
        <f t="shared" ca="1" si="106"/>
        <v>-37537282.515285887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-37537282.515285887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-156405.3438136912</v>
      </c>
      <c r="L1268" s="444">
        <f t="shared" ca="1" si="106"/>
        <v>-37693687.859099574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-37693687.859099574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-157057.03274624824</v>
      </c>
      <c r="L1269" s="444">
        <f t="shared" ca="1" si="106"/>
        <v>-37850744.891845822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-37850744.891845822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-157711.4370493576</v>
      </c>
      <c r="L1270" s="444">
        <f t="shared" ca="1" si="106"/>
        <v>-38008456.328895181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-38008456.328895181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-158368.56803706326</v>
      </c>
      <c r="L1271" s="444">
        <f t="shared" ca="1" si="106"/>
        <v>-38166824.896932244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-38166824.896932244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-159028.43707055101</v>
      </c>
      <c r="L1272" s="444">
        <f t="shared" ca="1" si="106"/>
        <v>-38325853.334002793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-38325853.334002793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-159691.05555834496</v>
      </c>
      <c r="L1273" s="444">
        <f t="shared" ca="1" si="106"/>
        <v>-38485544.389561139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-38485544.389561139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-160356.43495650473</v>
      </c>
      <c r="L1274" s="444">
        <f t="shared" ca="1" si="106"/>
        <v>-38645900.824517645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-38645900.824517645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-161024.58676882353</v>
      </c>
      <c r="L1275" s="444">
        <f t="shared" ca="1" si="106"/>
        <v>-38806925.411286466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-38806925.411286466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-161695.52254702695</v>
      </c>
      <c r="L1276" s="444">
        <f t="shared" ca="1" si="106"/>
        <v>-38968620.933833495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-38968620.933833495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-162369.2538909729</v>
      </c>
      <c r="L1277" s="444">
        <f t="shared" ca="1" si="106"/>
        <v>-39130990.187724471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-39130990.187724471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-163045.79244885195</v>
      </c>
      <c r="L1278" s="444">
        <f t="shared" ca="1" si="106"/>
        <v>-39294035.98017332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-39294035.98017332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-163725.14991738883</v>
      </c>
      <c r="L1279" s="444">
        <f t="shared" ca="1" si="106"/>
        <v>-39457761.130090706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-39457761.130090706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-164407.3380420446</v>
      </c>
      <c r="L1280" s="444">
        <f t="shared" ca="1" si="106"/>
        <v>-39622168.468132749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-39622168.468132749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-165092.36861721979</v>
      </c>
      <c r="L1281" s="444">
        <f t="shared" ca="1" si="106"/>
        <v>-39787260.836749971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-39787260.836749971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-165780.25348645821</v>
      </c>
      <c r="L1282" s="444">
        <f t="shared" ca="1" si="106"/>
        <v>-39953041.090236425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-39953041.090236425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-166471.00454265176</v>
      </c>
      <c r="L1283" s="444">
        <f t="shared" ref="L1283:L1537" ca="1" si="127">I1283-J1283+K1283</f>
        <v>-40119512.094779074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-40119512.094779074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-167164.63372824615</v>
      </c>
      <c r="L1284" s="444">
        <f t="shared" ca="1" si="127"/>
        <v>-40286676.728507318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-40286676.728507318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-167861.15303544715</v>
      </c>
      <c r="L1285" s="444">
        <f t="shared" ca="1" si="127"/>
        <v>-40454537.881542765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-40454537.881542765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-168560.57450642818</v>
      </c>
      <c r="L1286" s="444">
        <f t="shared" ca="1" si="127"/>
        <v>-40623098.456049196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-40623098.456049196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-169262.91023353831</v>
      </c>
      <c r="L1287" s="444">
        <f t="shared" ca="1" si="127"/>
        <v>-40792361.366282731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-40792361.366282731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-169968.17235951137</v>
      </c>
      <c r="L1288" s="444">
        <f t="shared" ca="1" si="127"/>
        <v>-40962329.538642243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-40962329.538642243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-170676.37307767602</v>
      </c>
      <c r="L1289" s="444">
        <f t="shared" ca="1" si="127"/>
        <v>-41133005.911719918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-41133005.911719918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-171387.52463216631</v>
      </c>
      <c r="L1290" s="444">
        <f t="shared" ca="1" si="127"/>
        <v>-41304393.436352082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-41304393.436352082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-172101.63931813368</v>
      </c>
      <c r="L1291" s="444">
        <f t="shared" ca="1" si="127"/>
        <v>-41476495.075670213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-41476495.075670213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-172818.72948195922</v>
      </c>
      <c r="L1292" s="444">
        <f t="shared" ca="1" si="127"/>
        <v>-41649313.80515217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-41649313.80515217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-173538.80752146739</v>
      </c>
      <c r="L1293" s="444">
        <f t="shared" ca="1" si="127"/>
        <v>-41822852.61267364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-41822852.61267364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-174261.88588614017</v>
      </c>
      <c r="L1294" s="444">
        <f t="shared" ca="1" si="127"/>
        <v>-41997114.49855978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-41997114.49855978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-174987.97707733241</v>
      </c>
      <c r="L1295" s="444">
        <f t="shared" ca="1" si="127"/>
        <v>-42172102.475637116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-42172102.475637116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-175717.09364848799</v>
      </c>
      <c r="L1296" s="444">
        <f t="shared" ca="1" si="127"/>
        <v>-42347819.569285601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-42347819.569285601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-176449.24820535668</v>
      </c>
      <c r="L1297" s="444">
        <f t="shared" ca="1" si="127"/>
        <v>-42524268.817490958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-42524268.817490958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-177184.45340621233</v>
      </c>
      <c r="L1298" s="444">
        <f t="shared" ca="1" si="127"/>
        <v>-42701453.270897172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-42701453.270897172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-177922.72196207155</v>
      </c>
      <c r="L1299" s="444">
        <f t="shared" ca="1" si="127"/>
        <v>-42879375.992859244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-42879375.992859244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-178664.06663691351</v>
      </c>
      <c r="L1300" s="444">
        <f t="shared" ca="1" si="127"/>
        <v>-43058040.059496157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-43058040.059496157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-179408.50024790067</v>
      </c>
      <c r="L1301" s="444">
        <f t="shared" ca="1" si="127"/>
        <v>-43237448.55974406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-43237448.55974406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-180156.03566560024</v>
      </c>
      <c r="L1302" s="444">
        <f t="shared" ca="1" si="127"/>
        <v>-43417604.595409662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-43417604.595409662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-180906.68581420692</v>
      </c>
      <c r="L1303" s="444">
        <f t="shared" ca="1" si="127"/>
        <v>-43598511.281223871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-43598511.281223871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-181660.46367176613</v>
      </c>
      <c r="L1304" s="444">
        <f t="shared" ca="1" si="127"/>
        <v>-43780171.744895637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-43780171.744895637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-182417.38227039849</v>
      </c>
      <c r="L1305" s="444">
        <f t="shared" ca="1" si="127"/>
        <v>-43962589.127166033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-43962589.127166033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-183177.45469652512</v>
      </c>
      <c r="L1306" s="444">
        <f t="shared" ca="1" si="127"/>
        <v>-44145766.581862561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-44145766.581862561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-183940.69409109402</v>
      </c>
      <c r="L1307" s="444">
        <f t="shared" ca="1" si="127"/>
        <v>-44329707.275953658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-44329707.275953658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-184707.11364980691</v>
      </c>
      <c r="L1308" s="444">
        <f t="shared" ca="1" si="127"/>
        <v>-44514414.389603466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-44514414.389603466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-185476.72662334779</v>
      </c>
      <c r="L1309" s="444">
        <f t="shared" ca="1" si="127"/>
        <v>-44699891.116226815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-44699891.116226815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-186249.54631761173</v>
      </c>
      <c r="L1310" s="444">
        <f t="shared" ca="1" si="127"/>
        <v>-44886140.662544429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-44886140.662544429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-187025.58609393513</v>
      </c>
      <c r="L1311" s="444">
        <f t="shared" ca="1" si="127"/>
        <v>-45073166.248638362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-45073166.248638362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-187804.8593693265</v>
      </c>
      <c r="L1312" s="444">
        <f t="shared" ca="1" si="127"/>
        <v>-45260971.108007692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-45260971.108007692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-188587.37961669872</v>
      </c>
      <c r="L1313" s="444">
        <f t="shared" ca="1" si="127"/>
        <v>-45449558.487624392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-45449558.487624392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-189373.16036510162</v>
      </c>
      <c r="L1314" s="444">
        <f t="shared" ca="1" si="127"/>
        <v>-45638931.647989497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-45638931.647989497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-190162.21519995623</v>
      </c>
      <c r="L1315" s="444">
        <f t="shared" ca="1" si="127"/>
        <v>-45829093.863189451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-45829093.863189451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-190954.55776328937</v>
      </c>
      <c r="L1316" s="444">
        <f t="shared" ca="1" si="127"/>
        <v>-46020048.420952737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-46020048.420952737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-191750.20175396974</v>
      </c>
      <c r="L1317" s="444">
        <f t="shared" ca="1" si="127"/>
        <v>-46211798.622706704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-46211798.622706704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-192549.16092794458</v>
      </c>
      <c r="L1318" s="444">
        <f t="shared" ca="1" si="127"/>
        <v>-46404347.783634648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-46404347.783634648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-193351.44909847769</v>
      </c>
      <c r="L1319" s="444">
        <f t="shared" ca="1" si="127"/>
        <v>-46597699.232733123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-46597699.232733123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-194157.08013638802</v>
      </c>
      <c r="L1320" s="444">
        <f t="shared" ca="1" si="127"/>
        <v>-46791856.312869512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-46791856.312869512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-194966.06797028962</v>
      </c>
      <c r="L1321" s="444">
        <f t="shared" ca="1" si="127"/>
        <v>-46986822.380839802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-46986822.380839802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-195778.4265868325</v>
      </c>
      <c r="L1322" s="444">
        <f t="shared" ca="1" si="127"/>
        <v>-47182600.807426631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-47182600.807426631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-196594.17003094428</v>
      </c>
      <c r="L1323" s="444">
        <f t="shared" ca="1" si="127"/>
        <v>-47379194.977457576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-47379194.977457576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-197413.31240607324</v>
      </c>
      <c r="L1324" s="444">
        <f t="shared" ca="1" si="127"/>
        <v>-47576608.289863646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-47576608.289863646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-198235.86787443186</v>
      </c>
      <c r="L1325" s="444">
        <f t="shared" ca="1" si="127"/>
        <v>-47774844.157738075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-47774844.157738075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-199061.85065724197</v>
      </c>
      <c r="L1326" s="444">
        <f t="shared" ca="1" si="127"/>
        <v>-47973906.008395314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-47973906.008395314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-199891.27503498047</v>
      </c>
      <c r="L1327" s="444">
        <f t="shared" ca="1" si="127"/>
        <v>-48173797.283430293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-48173797.283430293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-200724.15534762622</v>
      </c>
      <c r="L1328" s="444">
        <f t="shared" ca="1" si="127"/>
        <v>-48374521.438777916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-48374521.438777916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-201560.50599490799</v>
      </c>
      <c r="L1329" s="444">
        <f t="shared" ca="1" si="127"/>
        <v>-48576081.944772825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-48576081.944772825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-202400.34143655343</v>
      </c>
      <c r="L1330" s="444">
        <f t="shared" ca="1" si="127"/>
        <v>-48778482.286209375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-48778482.286209375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-203243.67619253905</v>
      </c>
      <c r="L1331" s="444">
        <f t="shared" ca="1" si="127"/>
        <v>-48981725.962401912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-48981725.962401912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-204090.52484334129</v>
      </c>
      <c r="L1332" s="444">
        <f t="shared" ca="1" si="127"/>
        <v>-49185816.487245254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-49185816.487245254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-204940.90203018856</v>
      </c>
      <c r="L1333" s="444">
        <f t="shared" ca="1" si="127"/>
        <v>-49390757.389275439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-49390757.389275439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-205794.82245531434</v>
      </c>
      <c r="L1334" s="444">
        <f t="shared" ca="1" si="127"/>
        <v>-49596552.211730756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-49596552.211730756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-206652.30088221148</v>
      </c>
      <c r="L1335" s="444">
        <f t="shared" ca="1" si="127"/>
        <v>-49803204.512612969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-49803204.512612969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-207513.35213588737</v>
      </c>
      <c r="L1336" s="444">
        <f t="shared" ca="1" si="127"/>
        <v>-50010717.864748858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-50010717.864748858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-208377.99110312024</v>
      </c>
      <c r="L1337" s="444">
        <f t="shared" ca="1" si="127"/>
        <v>-50219095.855851978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-50219095.855851978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-209246.23273271657</v>
      </c>
      <c r="L1338" s="444">
        <f t="shared" ca="1" si="127"/>
        <v>-50428342.088584691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-50428342.088584691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-210118.09203576954</v>
      </c>
      <c r="L1339" s="444">
        <f t="shared" ca="1" si="127"/>
        <v>-50638460.180620462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-50638460.180620462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-210993.58408591858</v>
      </c>
      <c r="L1340" s="444">
        <f t="shared" ca="1" si="127"/>
        <v>-50849453.764706381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-50849453.764706381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-211872.72401960992</v>
      </c>
      <c r="L1341" s="444">
        <f t="shared" ca="1" si="127"/>
        <v>-51061326.48872599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-51061326.48872599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-212755.52703635828</v>
      </c>
      <c r="L1342" s="444">
        <f t="shared" ca="1" si="127"/>
        <v>-51274082.015762351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-51274082.015762351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-213642.00839900979</v>
      </c>
      <c r="L1343" s="444">
        <f t="shared" ca="1" si="127"/>
        <v>-51487724.024161361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-51487724.024161361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-214532.18343400568</v>
      </c>
      <c r="L1344" s="444">
        <f t="shared" ca="1" si="127"/>
        <v>-51702256.207595363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-51702256.207595363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-215426.06753164734</v>
      </c>
      <c r="L1345" s="444">
        <f t="shared" ca="1" si="127"/>
        <v>-51917682.275127009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-51917682.275127009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-216323.67614636253</v>
      </c>
      <c r="L1346" s="444">
        <f t="shared" ca="1" si="127"/>
        <v>-52134005.951273374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-52134005.951273374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-217225.0247969724</v>
      </c>
      <c r="L1347" s="444">
        <f t="shared" ca="1" si="127"/>
        <v>-52351230.976070344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-52351230.976070344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-218130.12906695975</v>
      </c>
      <c r="L1348" s="444">
        <f t="shared" ca="1" si="127"/>
        <v>-52569361.105137303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-52569361.105137303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-219039.00460473879</v>
      </c>
      <c r="L1349" s="444">
        <f t="shared" ca="1" si="127"/>
        <v>-52788400.109742045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-52788400.109742045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-219951.66712392517</v>
      </c>
      <c r="L1350" s="444">
        <f t="shared" ca="1" si="127"/>
        <v>-53008351.776865974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-53008351.776865974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-220868.13240360821</v>
      </c>
      <c r="L1351" s="444">
        <f t="shared" ca="1" si="127"/>
        <v>-53229219.909269579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-53229219.909269579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-221788.41628862324</v>
      </c>
      <c r="L1352" s="444">
        <f t="shared" ca="1" si="127"/>
        <v>-53451008.3255582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-53451008.3255582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-222712.53468982584</v>
      </c>
      <c r="L1353" s="444">
        <f t="shared" ca="1" si="127"/>
        <v>-53673720.860248029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-53673720.860248029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-223640.50358436679</v>
      </c>
      <c r="L1354" s="444">
        <f t="shared" ca="1" si="127"/>
        <v>-53897361.363832399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-53897361.363832399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-224572.33901596832</v>
      </c>
      <c r="L1355" s="444">
        <f t="shared" ca="1" si="127"/>
        <v>-54121933.702848367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-54121933.702848367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-225508.05709520154</v>
      </c>
      <c r="L1356" s="444">
        <f t="shared" ca="1" si="127"/>
        <v>-54347441.759943567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-54347441.759943567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-226447.6739997649</v>
      </c>
      <c r="L1357" s="444">
        <f t="shared" ca="1" si="127"/>
        <v>-54573889.433943331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-54573889.433943331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-227391.20597476384</v>
      </c>
      <c r="L1358" s="444">
        <f t="shared" ca="1" si="127"/>
        <v>-54801280.639918096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-54801280.639918096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-228338.66933299205</v>
      </c>
      <c r="L1359" s="444">
        <f t="shared" ca="1" si="127"/>
        <v>-55029619.309251085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-55029619.309251085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-229290.08045521288</v>
      </c>
      <c r="L1360" s="444">
        <f t="shared" ca="1" si="127"/>
        <v>-55258909.389706299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-55258909.389706299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-230245.45579044294</v>
      </c>
      <c r="L1361" s="444">
        <f t="shared" ca="1" si="127"/>
        <v>-55489154.845496744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-55489154.845496744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-231204.81185623643</v>
      </c>
      <c r="L1362" s="444">
        <f t="shared" ca="1" si="127"/>
        <v>-55720359.657352984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-55720359.657352984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-232168.16523897077</v>
      </c>
      <c r="L1363" s="444">
        <f t="shared" ca="1" si="127"/>
        <v>-55952527.822591953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-55952527.822591953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-233135.53259413311</v>
      </c>
      <c r="L1364" s="444">
        <f t="shared" ca="1" si="127"/>
        <v>-56185663.355186082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-56185663.355186082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-234106.93064660867</v>
      </c>
      <c r="L1365" s="444">
        <f t="shared" ca="1" si="127"/>
        <v>-56419770.285832688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-56419770.285832688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-235082.37619096952</v>
      </c>
      <c r="L1366" s="444">
        <f t="shared" ca="1" si="127"/>
        <v>-56654852.662023656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-56654852.662023656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-236061.88609176525</v>
      </c>
      <c r="L1367" s="444">
        <f t="shared" ca="1" si="127"/>
        <v>-56890914.548115425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-56890914.548115425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-237045.47728381431</v>
      </c>
      <c r="L1368" s="444">
        <f t="shared" ca="1" si="127"/>
        <v>-57127960.025399238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-57127960.025399238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-238033.1667724968</v>
      </c>
      <c r="L1369" s="444">
        <f t="shared" ca="1" si="127"/>
        <v>-57365993.192171738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-57365993.192171738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-239024.97163404891</v>
      </c>
      <c r="L1370" s="444">
        <f t="shared" ca="1" si="127"/>
        <v>-57605018.163805783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-57605018.163805783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-240020.90901585741</v>
      </c>
      <c r="L1371" s="444">
        <f t="shared" ca="1" si="127"/>
        <v>-57845039.072821639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-57845039.072821639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-241020.99613675685</v>
      </c>
      <c r="L1372" s="444">
        <f t="shared" ca="1" si="127"/>
        <v>-58086060.068958394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-58086060.068958394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-242025.25028732666</v>
      </c>
      <c r="L1373" s="444">
        <f t="shared" ca="1" si="127"/>
        <v>-58328085.319245718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-58328085.319245718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-243033.68883019051</v>
      </c>
      <c r="L1374" s="444">
        <f t="shared" ca="1" si="127"/>
        <v>-58571119.008075908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-58571119.008075908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-244046.32920031628</v>
      </c>
      <c r="L1375" s="444">
        <f t="shared" ca="1" si="127"/>
        <v>-58815165.337276228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-58815165.337276228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-245063.1889053176</v>
      </c>
      <c r="L1376" s="444">
        <f t="shared" ca="1" si="127"/>
        <v>-59060228.526181549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-59060228.526181549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-246084.28552575645</v>
      </c>
      <c r="L1377" s="444">
        <f t="shared" ca="1" si="127"/>
        <v>-59306312.811707303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-59306312.811707303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-247109.63671544709</v>
      </c>
      <c r="L1378" s="444">
        <f t="shared" ca="1" si="127"/>
        <v>-59553422.448422752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-59553422.448422752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-248139.26020176147</v>
      </c>
      <c r="L1379" s="444">
        <f t="shared" ca="1" si="127"/>
        <v>-59801561.708624512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-59801561.708624512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-249173.17378593548</v>
      </c>
      <c r="L1380" s="444">
        <f t="shared" ca="1" si="127"/>
        <v>-60050734.882410444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-60050734.882410444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-250211.39534337685</v>
      </c>
      <c r="L1381" s="444">
        <f t="shared" ca="1" si="127"/>
        <v>-60300946.277753823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-60300946.277753823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-251253.9428239743</v>
      </c>
      <c r="L1382" s="444">
        <f t="shared" ca="1" si="127"/>
        <v>-60552200.220577799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-60552200.220577799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-252300.83425240748</v>
      </c>
      <c r="L1383" s="444">
        <f t="shared" ca="1" si="127"/>
        <v>-60804501.054830208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-60804501.054830208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-253352.08772845918</v>
      </c>
      <c r="L1384" s="444">
        <f t="shared" ca="1" si="127"/>
        <v>-61057853.142558664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-61057853.142558664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-254407.72142732775</v>
      </c>
      <c r="L1385" s="444">
        <f t="shared" ca="1" si="127"/>
        <v>-61312260.863985993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-61312260.863985993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-255467.75359994164</v>
      </c>
      <c r="L1386" s="444">
        <f t="shared" ca="1" si="127"/>
        <v>-61567728.617585935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-61567728.617585935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-256532.20257327473</v>
      </c>
      <c r="L1387" s="444">
        <f t="shared" ca="1" si="127"/>
        <v>-61824260.820159212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-61824260.820159212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-257601.08675066338</v>
      </c>
      <c r="L1388" s="444">
        <f t="shared" ca="1" si="127"/>
        <v>-62081861.906909876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-62081861.906909876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-258674.42461212448</v>
      </c>
      <c r="L1389" s="444">
        <f t="shared" ca="1" si="127"/>
        <v>-62340536.331522003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-62340536.331522003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-259752.23471467497</v>
      </c>
      <c r="L1390" s="444">
        <f t="shared" ca="1" si="127"/>
        <v>-62600288.566236675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-62600288.566236675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-260834.5356926528</v>
      </c>
      <c r="L1391" s="444">
        <f t="shared" ca="1" si="127"/>
        <v>-62861123.101929329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-62861123.101929329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-261921.34625803886</v>
      </c>
      <c r="L1392" s="444">
        <f t="shared" ca="1" si="127"/>
        <v>-63123044.448187366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-63123044.448187366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-263012.68520078069</v>
      </c>
      <c r="L1393" s="444">
        <f t="shared" ca="1" si="127"/>
        <v>-63386057.133388147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-63386057.133388147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-264108.57138911722</v>
      </c>
      <c r="L1394" s="444">
        <f t="shared" ca="1" si="127"/>
        <v>-63650165.704777263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-63650165.704777263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-265209.02376990521</v>
      </c>
      <c r="L1395" s="444">
        <f t="shared" ca="1" si="127"/>
        <v>-63915374.728547171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-63915374.728547171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-266314.06136894657</v>
      </c>
      <c r="L1396" s="444">
        <f t="shared" ca="1" si="127"/>
        <v>-64181688.78991612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-64181688.78991612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-267423.70329131716</v>
      </c>
      <c r="L1397" s="444">
        <f t="shared" ca="1" si="127"/>
        <v>-64449112.49320744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-64449112.49320744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-268537.96872169769</v>
      </c>
      <c r="L1398" s="444">
        <f t="shared" ca="1" si="127"/>
        <v>-64717650.461929135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-64717650.461929135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-269656.8769247047</v>
      </c>
      <c r="L1399" s="444">
        <f t="shared" ca="1" si="127"/>
        <v>-64987307.338853836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-64987307.338853836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-270780.44724522432</v>
      </c>
      <c r="L1400" s="444">
        <f t="shared" ca="1" si="127"/>
        <v>-65258087.786099061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-65258087.786099061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-271908.69910874608</v>
      </c>
      <c r="L1401" s="444">
        <f t="shared" ca="1" si="127"/>
        <v>-65529996.485207811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-65529996.485207811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-273041.65202169924</v>
      </c>
      <c r="L1402" s="444">
        <f t="shared" ca="1" si="127"/>
        <v>-65803038.13722951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-65803038.13722951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-274179.32557178964</v>
      </c>
      <c r="L1403" s="444">
        <f t="shared" ca="1" si="127"/>
        <v>-66077217.4628013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-66077217.4628013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-275321.73942833877</v>
      </c>
      <c r="L1404" s="444">
        <f t="shared" ca="1" si="127"/>
        <v>-66352539.202229641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-66352539.202229641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-276468.91334262351</v>
      </c>
      <c r="L1405" s="444">
        <f t="shared" ca="1" si="127"/>
        <v>-66629008.115572266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-66629008.115572266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-277620.86714821775</v>
      </c>
      <c r="L1406" s="444">
        <f t="shared" ca="1" si="127"/>
        <v>-66906628.982720487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-66906628.982720487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-278777.62076133536</v>
      </c>
      <c r="L1407" s="444">
        <f t="shared" ca="1" si="127"/>
        <v>-67185406.603481829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-67185406.603481829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-279939.19418117427</v>
      </c>
      <c r="L1408" s="444">
        <f t="shared" ca="1" si="127"/>
        <v>-67465345.797663003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-67465345.797663003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-281105.60749026248</v>
      </c>
      <c r="L1409" s="444">
        <f t="shared" ca="1" si="127"/>
        <v>-67746451.40515326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-67746451.40515326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-282276.88085480523</v>
      </c>
      <c r="L1410" s="444">
        <f t="shared" ca="1" si="127"/>
        <v>-68028728.28600806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-68028728.28600806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-283453.03452503355</v>
      </c>
      <c r="L1411" s="444">
        <f t="shared" ca="1" si="127"/>
        <v>-68312181.320533097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-68312181.320533097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-284634.08883555455</v>
      </c>
      <c r="L1412" s="444">
        <f t="shared" ca="1" si="127"/>
        <v>-68596815.409368649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-68596815.409368649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-285820.06420570269</v>
      </c>
      <c r="L1413" s="444">
        <f t="shared" ca="1" si="127"/>
        <v>-68882635.473574355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-68882635.473574355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-287010.98113989312</v>
      </c>
      <c r="L1414" s="444">
        <f t="shared" ca="1" si="127"/>
        <v>-69169646.454714254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-69169646.454714254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-288206.86022797605</v>
      </c>
      <c r="L1415" s="444">
        <f t="shared" ca="1" si="127"/>
        <v>-69457853.314942226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-69457853.314942226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-289407.72214559262</v>
      </c>
      <c r="L1416" s="444">
        <f t="shared" ca="1" si="127"/>
        <v>-69747261.037087813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-69747261.037087813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-290613.58765453257</v>
      </c>
      <c r="L1417" s="444">
        <f t="shared" ca="1" si="127"/>
        <v>-70037874.624742344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-70037874.624742344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-291824.47760309308</v>
      </c>
      <c r="L1418" s="444">
        <f t="shared" ca="1" si="127"/>
        <v>-70329699.102345437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-70329699.102345437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-293040.41292643931</v>
      </c>
      <c r="L1419" s="444">
        <f t="shared" ca="1" si="127"/>
        <v>-70622739.515271872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-70622739.515271872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-294261.41464696615</v>
      </c>
      <c r="L1420" s="444">
        <f t="shared" ca="1" si="127"/>
        <v>-70917000.929918841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-70917000.929918841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-295487.50387466181</v>
      </c>
      <c r="L1421" s="444">
        <f t="shared" ca="1" si="127"/>
        <v>-71212488.4337935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-71212488.4337935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-296718.70180747291</v>
      </c>
      <c r="L1422" s="444">
        <f t="shared" ca="1" si="127"/>
        <v>-71509207.135600969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-71509207.135600969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-297955.02973167069</v>
      </c>
      <c r="L1423" s="444">
        <f t="shared" ca="1" si="127"/>
        <v>-71807162.165332645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-71807162.165332645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-299196.50902221934</v>
      </c>
      <c r="L1424" s="444">
        <f t="shared" ca="1" si="127"/>
        <v>-72106358.674354866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-72106358.674354866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-300443.16114314529</v>
      </c>
      <c r="L1425" s="444">
        <f t="shared" ca="1" si="127"/>
        <v>-72406801.835498005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-72406801.835498005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-301695.00764790835</v>
      </c>
      <c r="L1426" s="444">
        <f t="shared" ca="1" si="127"/>
        <v>-72708496.843145907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-72708496.843145907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-302952.0701797746</v>
      </c>
      <c r="L1427" s="444">
        <f t="shared" ca="1" si="127"/>
        <v>-73011448.913325682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-73011448.913325682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-304214.37047219032</v>
      </c>
      <c r="L1428" s="444">
        <f t="shared" ca="1" si="127"/>
        <v>-73315663.283797875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-73315663.283797875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-305481.93034915783</v>
      </c>
      <c r="L1429" s="444">
        <f t="shared" ca="1" si="127"/>
        <v>-73621145.214147031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-73621145.214147031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-306754.77172561263</v>
      </c>
      <c r="L1430" s="444">
        <f t="shared" ca="1" si="127"/>
        <v>-73927899.985872641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-73927899.985872641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-308032.91660780268</v>
      </c>
      <c r="L1431" s="444">
        <f t="shared" ca="1" si="127"/>
        <v>-74235932.902480438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-74235932.902480438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-309316.38709366851</v>
      </c>
      <c r="L1432" s="444">
        <f t="shared" ca="1" si="127"/>
        <v>-74545249.289574102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-74545249.289574102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-310605.20537322544</v>
      </c>
      <c r="L1433" s="444">
        <f t="shared" ca="1" si="127"/>
        <v>-74855854.494947329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-74855854.494947329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-311899.39372894721</v>
      </c>
      <c r="L1434" s="444">
        <f t="shared" ca="1" si="127"/>
        <v>-75167753.888676271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-75167753.888676271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-313198.9745361511</v>
      </c>
      <c r="L1435" s="444">
        <f t="shared" ca="1" si="127"/>
        <v>-75480952.863212422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-75480952.863212422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-314503.9702633851</v>
      </c>
      <c r="L1436" s="444">
        <f t="shared" ca="1" si="127"/>
        <v>-75795456.833475813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-75795456.833475813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-315814.40347281587</v>
      </c>
      <c r="L1437" s="444">
        <f t="shared" ca="1" si="127"/>
        <v>-76111271.236948624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-76111271.236948624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-317130.29682061926</v>
      </c>
      <c r="L1438" s="444">
        <f t="shared" ca="1" si="127"/>
        <v>-76428401.53376925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-76428401.53376925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-318451.67305737187</v>
      </c>
      <c r="L1439" s="444">
        <f t="shared" ca="1" si="127"/>
        <v>-76746853.206826627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-76746853.206826627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-319778.55502844427</v>
      </c>
      <c r="L1440" s="444">
        <f t="shared" ca="1" si="127"/>
        <v>-77066631.761855066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-77066631.761855066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-321110.96567439608</v>
      </c>
      <c r="L1441" s="444">
        <f t="shared" ca="1" si="127"/>
        <v>-77387742.727529466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-77387742.727529466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-322448.92803137278</v>
      </c>
      <c r="L1442" s="444">
        <f t="shared" ca="1" si="127"/>
        <v>-77710191.655560836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-77710191.655560836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-323792.46523150348</v>
      </c>
      <c r="L1443" s="444">
        <f t="shared" ca="1" si="127"/>
        <v>-78033984.120792344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-78033984.120792344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-325141.60050330142</v>
      </c>
      <c r="L1444" s="444">
        <f t="shared" ca="1" si="127"/>
        <v>-78359125.72129564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-78359125.72129564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-326496.35717206518</v>
      </c>
      <c r="L1445" s="444">
        <f t="shared" ca="1" si="127"/>
        <v>-78685622.078467712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-78685622.078467712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-327856.75866028212</v>
      </c>
      <c r="L1446" s="444">
        <f t="shared" ca="1" si="127"/>
        <v>-79013478.837127998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-79013478.837127998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-329222.82848803332</v>
      </c>
      <c r="L1447" s="444">
        <f t="shared" ca="1" si="127"/>
        <v>-79342701.665616035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-79342701.665616035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-330594.59027340013</v>
      </c>
      <c r="L1448" s="444">
        <f t="shared" ca="1" si="127"/>
        <v>-79673296.255889431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-79673296.255889431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-331972.06773287262</v>
      </c>
      <c r="L1449" s="444">
        <f t="shared" ca="1" si="127"/>
        <v>-80005268.323622301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-80005268.323622301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-333355.2846817596</v>
      </c>
      <c r="L1450" s="444">
        <f t="shared" ca="1" si="127"/>
        <v>-80338623.608304054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-80338623.608304054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-334744.26503460022</v>
      </c>
      <c r="L1451" s="444">
        <f t="shared" ca="1" si="127"/>
        <v>-80673367.873338655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-80673367.873338655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-336139.03280557774</v>
      </c>
      <c r="L1452" s="444">
        <f t="shared" ca="1" si="127"/>
        <v>-81009506.906144232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-81009506.906144232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-337539.61210893432</v>
      </c>
      <c r="L1453" s="444">
        <f t="shared" ca="1" si="127"/>
        <v>-81347046.518253163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-81347046.518253163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-338946.02715938818</v>
      </c>
      <c r="L1454" s="444">
        <f t="shared" ca="1" si="127"/>
        <v>-81685992.545412555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-81685992.545412555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-340358.30227255233</v>
      </c>
      <c r="L1455" s="444">
        <f t="shared" ca="1" si="127"/>
        <v>-82026350.847685114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-82026350.847685114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-341776.46186535462</v>
      </c>
      <c r="L1456" s="444">
        <f t="shared" ca="1" si="127"/>
        <v>-82368127.309550464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-82368127.309550464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-343200.53045646026</v>
      </c>
      <c r="L1457" s="444">
        <f t="shared" ca="1" si="127"/>
        <v>-82711327.840006918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-82711327.840006918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-344630.53266669548</v>
      </c>
      <c r="L1458" s="444">
        <f t="shared" ca="1" si="127"/>
        <v>-83055958.372673616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-83055958.372673616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-346066.4932194734</v>
      </c>
      <c r="L1459" s="444">
        <f t="shared" ca="1" si="127"/>
        <v>-83402024.865893096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-83402024.865893096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-347508.43694122124</v>
      </c>
      <c r="L1460" s="444">
        <f t="shared" ca="1" si="127"/>
        <v>-83749533.302834317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-83749533.302834317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-348956.38876180968</v>
      </c>
      <c r="L1461" s="444">
        <f t="shared" ca="1" si="127"/>
        <v>-84098489.691596121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-84098489.691596121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-350410.37371498381</v>
      </c>
      <c r="L1462" s="444">
        <f t="shared" ca="1" si="127"/>
        <v>-84448900.065311104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-84448900.065311104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-351870.41693879629</v>
      </c>
      <c r="L1463" s="444">
        <f t="shared" ca="1" si="127"/>
        <v>-84800770.482249901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-84800770.482249901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-353336.54367604124</v>
      </c>
      <c r="L1464" s="444">
        <f t="shared" ca="1" si="127"/>
        <v>-85154107.025925949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-85154107.025925949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-354808.77927469148</v>
      </c>
      <c r="L1465" s="444">
        <f t="shared" ca="1" si="127"/>
        <v>-85508915.805200636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-85508915.805200636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-356287.14918833598</v>
      </c>
      <c r="L1466" s="444">
        <f t="shared" ca="1" si="127"/>
        <v>-85865202.954388976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-85865202.954388976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-357771.67897662072</v>
      </c>
      <c r="L1467" s="444">
        <f t="shared" ca="1" si="127"/>
        <v>-86222974.633365601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-86222974.633365601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-359262.39430569002</v>
      </c>
      <c r="L1468" s="444">
        <f t="shared" ca="1" si="127"/>
        <v>-86582237.027671292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-86582237.027671292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-360759.3209486304</v>
      </c>
      <c r="L1469" s="444">
        <f t="shared" ca="1" si="127"/>
        <v>-86942996.348619923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-86942996.348619923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-362262.48478591634</v>
      </c>
      <c r="L1470" s="444">
        <f t="shared" ca="1" si="127"/>
        <v>-87305258.833405837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-87305258.833405837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-363771.91180585767</v>
      </c>
      <c r="L1471" s="444">
        <f t="shared" ca="1" si="127"/>
        <v>-87669030.745211691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-87669030.745211691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-365287.62810504873</v>
      </c>
      <c r="L1472" s="444">
        <f t="shared" ca="1" si="127"/>
        <v>-88034318.373316735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-88034318.373316735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-366809.65988881973</v>
      </c>
      <c r="L1473" s="444">
        <f t="shared" ca="1" si="127"/>
        <v>-88401128.033205554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-88401128.033205554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-368338.03347168979</v>
      </c>
      <c r="L1474" s="444">
        <f t="shared" ca="1" si="127"/>
        <v>-88769466.066677243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-88769466.066677243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-369872.77527782181</v>
      </c>
      <c r="L1475" s="444">
        <f t="shared" ca="1" si="127"/>
        <v>-89139338.841955066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-89139338.841955066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-371413.91184147942</v>
      </c>
      <c r="L1476" s="444">
        <f t="shared" ca="1" si="127"/>
        <v>-89510752.753796548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-89510752.753796548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-372961.46980748558</v>
      </c>
      <c r="L1477" s="444">
        <f t="shared" ca="1" si="127"/>
        <v>-89883714.223604038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-89883714.223604038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-374515.4759316835</v>
      </c>
      <c r="L1478" s="444">
        <f t="shared" ca="1" si="127"/>
        <v>-90258229.699535728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-90258229.699535728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-376075.95708139887</v>
      </c>
      <c r="L1479" s="444">
        <f t="shared" ca="1" si="127"/>
        <v>-90634305.65661712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-90634305.65661712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-377642.94023590465</v>
      </c>
      <c r="L1480" s="444">
        <f t="shared" ca="1" si="127"/>
        <v>-91011948.596853018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-91011948.596853018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-379216.45248688757</v>
      </c>
      <c r="L1481" s="444">
        <f t="shared" ca="1" si="127"/>
        <v>-91391165.049339905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-91391165.049339905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-380796.52103891625</v>
      </c>
      <c r="L1482" s="444">
        <f t="shared" ca="1" si="127"/>
        <v>-91771961.570378825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-91771961.570378825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-382383.17320991179</v>
      </c>
      <c r="L1483" s="444">
        <f t="shared" ca="1" si="127"/>
        <v>-92154344.743588731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-92154344.743588731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-383976.43643161969</v>
      </c>
      <c r="L1484" s="444">
        <f t="shared" ca="1" si="127"/>
        <v>-92538321.180020347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-92538321.180020347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-385576.33825008478</v>
      </c>
      <c r="L1485" s="444">
        <f t="shared" ca="1" si="127"/>
        <v>-92923897.518270433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-92923897.518270433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-387182.90632612677</v>
      </c>
      <c r="L1486" s="444">
        <f t="shared" ca="1" si="127"/>
        <v>-93311080.424596563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-93311080.424596563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-388796.16843581898</v>
      </c>
      <c r="L1487" s="444">
        <f t="shared" ca="1" si="127"/>
        <v>-93699876.593032375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-93699876.593032375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-390416.1524709682</v>
      </c>
      <c r="L1488" s="444">
        <f t="shared" ca="1" si="127"/>
        <v>-94090292.745503336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-94090292.745503336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-392042.88643959723</v>
      </c>
      <c r="L1489" s="444">
        <f t="shared" ca="1" si="127"/>
        <v>-94482335.631942928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-94482335.631942928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-393676.39846642886</v>
      </c>
      <c r="L1490" s="444">
        <f t="shared" ca="1" si="127"/>
        <v>-94876012.030409351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-94876012.030409351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-395316.7167933723</v>
      </c>
      <c r="L1491" s="444">
        <f t="shared" ca="1" si="127"/>
        <v>-95271328.747202724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-95271328.747202724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-396963.86978001136</v>
      </c>
      <c r="L1492" s="444">
        <f t="shared" ca="1" si="127"/>
        <v>-95668292.616982728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-95668292.616982728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-398617.88590409467</v>
      </c>
      <c r="L1493" s="444">
        <f t="shared" ca="1" si="127"/>
        <v>-96066910.502886817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-96066910.502886817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-400278.79376202839</v>
      </c>
      <c r="L1494" s="444">
        <f t="shared" ca="1" si="127"/>
        <v>-96467189.296648845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-96467189.296648845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-401946.62206937018</v>
      </c>
      <c r="L1495" s="444">
        <f t="shared" ca="1" si="127"/>
        <v>-96869135.918718219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-96869135.918718219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-403621.39966132591</v>
      </c>
      <c r="L1496" s="444">
        <f t="shared" ca="1" si="127"/>
        <v>-97272757.318379551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-97272757.318379551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-405303.15549324814</v>
      </c>
      <c r="L1497" s="444">
        <f t="shared" ca="1" si="127"/>
        <v>-97678060.473872796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-97678060.473872796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-406991.91864113667</v>
      </c>
      <c r="L1498" s="444">
        <f t="shared" ca="1" si="127"/>
        <v>-98085052.392513931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-98085052.392513931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-408687.71830214135</v>
      </c>
      <c r="L1499" s="444">
        <f t="shared" ca="1" si="127"/>
        <v>-98493740.110816076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-98493740.110816076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-410390.58379506698</v>
      </c>
      <c r="L1500" s="444">
        <f t="shared" ca="1" si="127"/>
        <v>-98904130.694611147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-98904130.694611147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-412100.54456087976</v>
      </c>
      <c r="L1501" s="444">
        <f t="shared" ca="1" si="127"/>
        <v>-99316231.239172027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-99316231.239172027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-413817.63016321679</v>
      </c>
      <c r="L1502" s="444">
        <f t="shared" ca="1" si="127"/>
        <v>-99730048.869335249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-99730048.869335249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-415541.87028889684</v>
      </c>
      <c r="L1503" s="444">
        <f t="shared" ca="1" si="127"/>
        <v>-100145590.73962414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-100145590.73962414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-417273.29474843392</v>
      </c>
      <c r="L1504" s="444">
        <f t="shared" ca="1" si="127"/>
        <v>-100562864.03437258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-100562864.03437258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-419011.93347655243</v>
      </c>
      <c r="L1505" s="444">
        <f t="shared" ca="1" si="127"/>
        <v>-100981875.96784914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-100981875.96784914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-420757.81653270475</v>
      </c>
      <c r="L1506" s="444">
        <f t="shared" ca="1" si="127"/>
        <v>-101402633.78438184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-101402633.78438184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-422510.97410159098</v>
      </c>
      <c r="L1507" s="444">
        <f t="shared" ca="1" si="127"/>
        <v>-101825144.75848342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-101825144.75848342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-424271.43649368093</v>
      </c>
      <c r="L1508" s="444">
        <f t="shared" ca="1" si="127"/>
        <v>-102249416.1949771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-102249416.1949771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-426039.23414573795</v>
      </c>
      <c r="L1509" s="444">
        <f t="shared" ca="1" si="127"/>
        <v>-102675455.42912284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-102675455.42912284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-427814.39762134512</v>
      </c>
      <c r="L1510" s="444">
        <f t="shared" ca="1" si="127"/>
        <v>-103103269.82674418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-103103269.82674418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-429596.9576114341</v>
      </c>
      <c r="L1511" s="444">
        <f t="shared" ca="1" si="127"/>
        <v>-103532866.78435561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-103532866.78435561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-431386.94493481505</v>
      </c>
      <c r="L1512" s="444">
        <f t="shared" ca="1" si="127"/>
        <v>-103964253.72929043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-103964253.72929043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-433184.39053871011</v>
      </c>
      <c r="L1513" s="444">
        <f t="shared" ca="1" si="127"/>
        <v>-104397438.11982913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-104397438.11982913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-434989.32549928804</v>
      </c>
      <c r="L1514" s="444">
        <f t="shared" ca="1" si="127"/>
        <v>-104832427.44532841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-104832427.44532841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-436801.78102220164</v>
      </c>
      <c r="L1515" s="444">
        <f t="shared" ca="1" si="127"/>
        <v>-105269229.22635062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-105269229.22635062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-438621.78844312753</v>
      </c>
      <c r="L1516" s="444">
        <f t="shared" ca="1" si="127"/>
        <v>-105707851.01479375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-105707851.01479375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-440449.37922830723</v>
      </c>
      <c r="L1517" s="444">
        <f t="shared" ca="1" si="127"/>
        <v>-106148300.39402206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-106148300.39402206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-442284.58497509197</v>
      </c>
      <c r="L1518" s="444">
        <f t="shared" ca="1" si="127"/>
        <v>-106590584.97899716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-106590584.97899716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-444127.43741248816</v>
      </c>
      <c r="L1519" s="444">
        <f t="shared" ca="1" si="127"/>
        <v>-107034712.41640964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-107034712.41640964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-445977.96840170689</v>
      </c>
      <c r="L1520" s="444">
        <f t="shared" ca="1" si="127"/>
        <v>-107480690.38481134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-107480690.38481134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-447836.20993671386</v>
      </c>
      <c r="L1521" s="444">
        <f t="shared" ca="1" si="127"/>
        <v>-107928526.59474805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-107928526.59474805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-449702.19414478348</v>
      </c>
      <c r="L1522" s="444">
        <f t="shared" ca="1" si="127"/>
        <v>-108378228.78889284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-108378228.78889284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-451575.95328705345</v>
      </c>
      <c r="L1523" s="444">
        <f t="shared" ca="1" si="127"/>
        <v>-108829804.74217989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-108829804.74217989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-453457.51975908288</v>
      </c>
      <c r="L1524" s="444">
        <f t="shared" ca="1" si="127"/>
        <v>-109283262.26193897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-109283262.26193897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-455346.92609141237</v>
      </c>
      <c r="L1525" s="444">
        <f t="shared" ca="1" si="127"/>
        <v>-109738609.18803039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-109738609.18803039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-457244.20495012659</v>
      </c>
      <c r="L1526" s="444">
        <f t="shared" ca="1" si="127"/>
        <v>-110195853.39298052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-110195853.39298052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-459149.38913741877</v>
      </c>
      <c r="L1527" s="444">
        <f t="shared" ca="1" si="127"/>
        <v>-110655002.78211793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-110655002.78211793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-461062.51159215812</v>
      </c>
      <c r="L1528" s="444">
        <f t="shared" ca="1" si="127"/>
        <v>-111116065.2937101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-111116065.2937101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-462983.60539045872</v>
      </c>
      <c r="L1529" s="444">
        <f t="shared" ca="1" si="127"/>
        <v>-111579048.89910056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-111579048.89910056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-464912.70374625229</v>
      </c>
      <c r="L1530" s="444">
        <f t="shared" ca="1" si="127"/>
        <v>-112043961.60284682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-112043961.60284682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-466849.8400118617</v>
      </c>
      <c r="L1531" s="444">
        <f t="shared" ca="1" si="127"/>
        <v>-112510811.44285868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-112510811.44285868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-468795.04767857783</v>
      </c>
      <c r="L1532" s="444">
        <f t="shared" ca="1" si="127"/>
        <v>-112979606.49053726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-112979606.49053726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-470748.36037723854</v>
      </c>
      <c r="L1533" s="444">
        <f t="shared" ca="1" si="127"/>
        <v>-113450354.85091449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-113450354.85091449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-472709.8118788104</v>
      </c>
      <c r="L1534" s="444">
        <f t="shared" ca="1" si="127"/>
        <v>-113923064.66279331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-113923064.66279331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-474679.43609497207</v>
      </c>
      <c r="L1535" s="444">
        <f t="shared" ca="1" si="127"/>
        <v>-114397744.09888828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-114397744.09888828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-476657.26707870123</v>
      </c>
      <c r="L1536" s="444">
        <f t="shared" ca="1" si="127"/>
        <v>-114874401.36596698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-114874401.36596698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-478643.33902486239</v>
      </c>
      <c r="L1537" s="444">
        <f t="shared" ca="1" si="127"/>
        <v>-115353044.70499183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-115353044.70499183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-480637.68627079937</v>
      </c>
      <c r="L1538" s="444">
        <f t="shared" ref="L1538:L1792" ca="1" si="132">I1538-J1538+K1538</f>
        <v>-115833682.39126264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-115833682.39126264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-482640.34329692763</v>
      </c>
      <c r="L1539" s="444">
        <f t="shared" ca="1" si="132"/>
        <v>-116316322.73455957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-116316322.73455957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-484651.34472733154</v>
      </c>
      <c r="L1540" s="444">
        <f t="shared" ca="1" si="132"/>
        <v>-116800974.0792869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-116800974.0792869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-486670.72533036204</v>
      </c>
      <c r="L1541" s="444">
        <f t="shared" ca="1" si="132"/>
        <v>-117287644.80461727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-117287644.80461727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-488698.5200192387</v>
      </c>
      <c r="L1542" s="444">
        <f t="shared" ca="1" si="132"/>
        <v>-117776343.3246365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-117776343.3246365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-490734.7638526521</v>
      </c>
      <c r="L1543" s="444">
        <f t="shared" ca="1" si="132"/>
        <v>-118267078.08848916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-118267078.08848916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-492779.49203537143</v>
      </c>
      <c r="L1544" s="444">
        <f t="shared" ca="1" si="132"/>
        <v>-118759857.58052453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-118759857.58052453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-494832.73991885222</v>
      </c>
      <c r="L1545" s="444">
        <f t="shared" ca="1" si="132"/>
        <v>-119254690.32044339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-119254690.32044339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-496894.5430018474</v>
      </c>
      <c r="L1546" s="444">
        <f t="shared" ca="1" si="132"/>
        <v>-119751584.86344524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-119751584.86344524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-498964.9369310218</v>
      </c>
      <c r="L1547" s="444">
        <f t="shared" ca="1" si="132"/>
        <v>-120250549.80037627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-120250549.80037627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-501043.95750156778</v>
      </c>
      <c r="L1548" s="444">
        <f t="shared" ca="1" si="132"/>
        <v>-120751593.75787783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-120751593.75787783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-503131.64065782423</v>
      </c>
      <c r="L1549" s="444">
        <f t="shared" ca="1" si="132"/>
        <v>-121254725.39853565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-121254725.39853565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-505228.02249389864</v>
      </c>
      <c r="L1550" s="444">
        <f t="shared" ca="1" si="132"/>
        <v>-121759953.42102955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-121759953.42102955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-507333.1392542898</v>
      </c>
      <c r="L1551" s="444">
        <f t="shared" ca="1" si="132"/>
        <v>-122267286.56028384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-122267286.56028384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-509447.02733451599</v>
      </c>
      <c r="L1552" s="444">
        <f t="shared" ca="1" si="132"/>
        <v>-122776733.58761835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-122776733.58761835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-511569.72328174312</v>
      </c>
      <c r="L1553" s="444">
        <f t="shared" ca="1" si="132"/>
        <v>-123288303.31090009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-123288303.31090009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-513701.26379541703</v>
      </c>
      <c r="L1554" s="444">
        <f t="shared" ca="1" si="132"/>
        <v>-123802004.57469551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-123802004.57469551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-515841.68572789797</v>
      </c>
      <c r="L1555" s="444">
        <f t="shared" ca="1" si="132"/>
        <v>-124317846.26042341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-124317846.26042341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-517991.02608509752</v>
      </c>
      <c r="L1556" s="444">
        <f t="shared" ca="1" si="132"/>
        <v>-124835837.2865085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-124835837.2865085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-520149.3220271187</v>
      </c>
      <c r="L1557" s="444">
        <f t="shared" ca="1" si="132"/>
        <v>-125355986.60853562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-125355986.60853562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-522316.61086889845</v>
      </c>
      <c r="L1558" s="444">
        <f t="shared" ca="1" si="132"/>
        <v>-125878303.21940452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-125878303.21940452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-524492.93008085212</v>
      </c>
      <c r="L1559" s="444">
        <f t="shared" ca="1" si="132"/>
        <v>-126402796.14948536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-126402796.14948536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-526678.31728952238</v>
      </c>
      <c r="L1560" s="444">
        <f t="shared" ca="1" si="132"/>
        <v>-126929474.46677488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-126929474.46677488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-528872.8102782286</v>
      </c>
      <c r="L1561" s="444">
        <f t="shared" ca="1" si="132"/>
        <v>-127458347.2770531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-127458347.2770531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-531076.44698772125</v>
      </c>
      <c r="L1562" s="444">
        <f t="shared" ca="1" si="132"/>
        <v>-127989423.72404082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-127989423.72404082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-533289.26551683678</v>
      </c>
      <c r="L1563" s="444">
        <f t="shared" ca="1" si="132"/>
        <v>-128522712.98955765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-128522712.98955765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-535511.30412315694</v>
      </c>
      <c r="L1564" s="444">
        <f t="shared" ca="1" si="132"/>
        <v>-129058224.29368082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-129058224.29368082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-537742.60122367006</v>
      </c>
      <c r="L1565" s="444">
        <f t="shared" ca="1" si="132"/>
        <v>-129595966.89490449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-129595966.89490449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-539983.19539543532</v>
      </c>
      <c r="L1566" s="444">
        <f t="shared" ca="1" si="132"/>
        <v>-130135950.09029993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-130135950.09029993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-542233.12537624966</v>
      </c>
      <c r="L1567" s="444">
        <f t="shared" ca="1" si="132"/>
        <v>-130678183.21567619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-130678183.21567619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-544492.43006531743</v>
      </c>
      <c r="L1568" s="444">
        <f t="shared" ca="1" si="132"/>
        <v>-131222675.64574151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-131222675.64574151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-546761.14852392301</v>
      </c>
      <c r="L1569" s="444">
        <f t="shared" ca="1" si="132"/>
        <v>-131769436.79426543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-131769436.79426543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-549039.31997610594</v>
      </c>
      <c r="L1570" s="444">
        <f t="shared" ca="1" si="132"/>
        <v>-132318476.11424154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-132318476.11424154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-551326.9838093397</v>
      </c>
      <c r="L1571" s="444">
        <f t="shared" ca="1" si="132"/>
        <v>-132869803.09805088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-132869803.09805088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-553624.17957521207</v>
      </c>
      <c r="L1572" s="444">
        <f t="shared" ca="1" si="132"/>
        <v>-133423427.27762608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-133423427.27762608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-555930.9469901087</v>
      </c>
      <c r="L1573" s="444">
        <f t="shared" ca="1" si="132"/>
        <v>-133979358.22461618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-133979358.22461618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-558247.32593590068</v>
      </c>
      <c r="L1574" s="444">
        <f t="shared" ca="1" si="132"/>
        <v>-134537605.5505521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-134537605.5505521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-560573.35646063369</v>
      </c>
      <c r="L1575" s="444">
        <f t="shared" ca="1" si="132"/>
        <v>-135098178.90701273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-135098178.90701273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-562909.07877921965</v>
      </c>
      <c r="L1576" s="444">
        <f t="shared" ca="1" si="132"/>
        <v>-135661087.98579195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-135661087.98579195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-565254.53327413311</v>
      </c>
      <c r="L1577" s="444">
        <f t="shared" ca="1" si="132"/>
        <v>-136226342.5190661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-136226342.5190661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-567609.76049610868</v>
      </c>
      <c r="L1578" s="444">
        <f t="shared" ca="1" si="132"/>
        <v>-136793952.27956221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-136793952.27956221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-569974.80116484256</v>
      </c>
      <c r="L1579" s="444">
        <f t="shared" ca="1" si="132"/>
        <v>-137363927.08072704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-137363927.08072704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-572349.69616969605</v>
      </c>
      <c r="L1580" s="444">
        <f t="shared" ca="1" si="132"/>
        <v>-137936276.77689674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-137936276.77689674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-574734.4865704031</v>
      </c>
      <c r="L1581" s="444">
        <f t="shared" ca="1" si="132"/>
        <v>-138511011.26346716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-138511011.26346716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-577129.21359777986</v>
      </c>
      <c r="L1582" s="444">
        <f t="shared" ca="1" si="132"/>
        <v>-139088140.47706494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-139088140.47706494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-579533.91865443718</v>
      </c>
      <c r="L1583" s="444">
        <f t="shared" ca="1" si="132"/>
        <v>-139667674.39571938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-139667674.39571938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-581948.64331549744</v>
      </c>
      <c r="L1584" s="444">
        <f t="shared" ca="1" si="132"/>
        <v>-140249623.03903487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-140249623.03903487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-584373.42932931194</v>
      </c>
      <c r="L1585" s="444">
        <f t="shared" ca="1" si="132"/>
        <v>-140833996.46836418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-140833996.46836418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-586808.31861818407</v>
      </c>
      <c r="L1586" s="444">
        <f t="shared" ca="1" si="132"/>
        <v>-141420804.78698236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-141420804.78698236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-589253.35327909316</v>
      </c>
      <c r="L1587" s="444">
        <f t="shared" ca="1" si="132"/>
        <v>-142010058.14026144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-142010058.14026144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-591708.57558442268</v>
      </c>
      <c r="L1588" s="444">
        <f t="shared" ca="1" si="132"/>
        <v>-142601766.71584585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-142601766.71584585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-594174.02798269107</v>
      </c>
      <c r="L1589" s="444">
        <f t="shared" ca="1" si="132"/>
        <v>-143195940.74382854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-143195940.74382854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-596649.75309928553</v>
      </c>
      <c r="L1590" s="444">
        <f t="shared" ca="1" si="132"/>
        <v>-143792590.49692783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-143792590.49692783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-599135.79373719927</v>
      </c>
      <c r="L1591" s="444">
        <f t="shared" ca="1" si="132"/>
        <v>-144391726.29066503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-144391726.29066503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-601632.19287777098</v>
      </c>
      <c r="L1592" s="444">
        <f t="shared" ca="1" si="132"/>
        <v>-144993358.4835428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-144993358.4835428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-604138.99368142837</v>
      </c>
      <c r="L1593" s="444">
        <f t="shared" ca="1" si="132"/>
        <v>-145597497.47722423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-145597497.47722423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-606656.23948843428</v>
      </c>
      <c r="L1594" s="444">
        <f t="shared" ca="1" si="132"/>
        <v>-146204153.71671265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-146204153.71671265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-609183.97381963604</v>
      </c>
      <c r="L1595" s="444">
        <f t="shared" ca="1" si="132"/>
        <v>-146813337.6905323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-146813337.6905323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-611722.24037721788</v>
      </c>
      <c r="L1596" s="444">
        <f t="shared" ca="1" si="132"/>
        <v>-147425059.93090951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-147425059.93090951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-614271.08304545633</v>
      </c>
      <c r="L1597" s="444">
        <f t="shared" ca="1" si="132"/>
        <v>-148039331.01395497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-148039331.01395497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-616830.54589147901</v>
      </c>
      <c r="L1598" s="444">
        <f t="shared" ca="1" si="132"/>
        <v>-148656161.55984646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-148656161.55984646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-619400.67316602694</v>
      </c>
      <c r="L1599" s="444">
        <f t="shared" ca="1" si="132"/>
        <v>-149275562.2330125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-149275562.2330125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-621981.50930421869</v>
      </c>
      <c r="L1600" s="444">
        <f t="shared" ca="1" si="132"/>
        <v>-149897543.74231672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-149897543.74231672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-624573.09892631962</v>
      </c>
      <c r="L1601" s="444">
        <f t="shared" ca="1" si="132"/>
        <v>-150522116.84124303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-150522116.84124303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-627175.48683851259</v>
      </c>
      <c r="L1602" s="444">
        <f t="shared" ca="1" si="132"/>
        <v>-151149292.32808155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-151149292.32808155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-629788.71803367313</v>
      </c>
      <c r="L1603" s="444">
        <f t="shared" ca="1" si="132"/>
        <v>-151779081.04611522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-151779081.04611522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-632412.83769214677</v>
      </c>
      <c r="L1604" s="444">
        <f t="shared" ca="1" si="132"/>
        <v>-152411493.88380736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-152411493.88380736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-635047.89118253067</v>
      </c>
      <c r="L1605" s="444">
        <f t="shared" ca="1" si="132"/>
        <v>-153046541.7749899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-153046541.7749899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-637693.92406245787</v>
      </c>
      <c r="L1606" s="444">
        <f t="shared" ca="1" si="132"/>
        <v>-153684235.69905236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-153684235.69905236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-640350.98207938485</v>
      </c>
      <c r="L1607" s="444">
        <f t="shared" ca="1" si="132"/>
        <v>-154324586.68113175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-154324586.68113175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-643019.11117138225</v>
      </c>
      <c r="L1608" s="444">
        <f t="shared" ca="1" si="132"/>
        <v>-154967605.79230314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-154967605.79230314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-645698.35746792972</v>
      </c>
      <c r="L1609" s="444">
        <f t="shared" ca="1" si="132"/>
        <v>-155613304.14977106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-155613304.14977106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-648388.7672907128</v>
      </c>
      <c r="L1610" s="444">
        <f t="shared" ca="1" si="132"/>
        <v>-156261692.91706178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-156261692.91706178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-651090.3871544241</v>
      </c>
      <c r="L1611" s="444">
        <f t="shared" ca="1" si="132"/>
        <v>-156912783.30421621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-156912783.30421621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-653803.26376756746</v>
      </c>
      <c r="L1612" s="444">
        <f t="shared" ca="1" si="132"/>
        <v>-157566586.56798378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-157566586.56798378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-656527.4440332657</v>
      </c>
      <c r="L1613" s="444">
        <f t="shared" ca="1" si="132"/>
        <v>-158223114.01201704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-158223114.01201704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-659262.97505007102</v>
      </c>
      <c r="L1614" s="444">
        <f t="shared" ca="1" si="132"/>
        <v>-158882376.9870671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-158882376.9870671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-662009.90411277954</v>
      </c>
      <c r="L1615" s="444">
        <f t="shared" ca="1" si="132"/>
        <v>-159544386.89117989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-159544386.89117989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-664768.27871324949</v>
      </c>
      <c r="L1616" s="444">
        <f t="shared" ca="1" si="132"/>
        <v>-160209155.16989315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-160209155.16989315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-667538.14654122142</v>
      </c>
      <c r="L1617" s="444">
        <f t="shared" ca="1" si="132"/>
        <v>-160876693.31643435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-160876693.31643435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-670319.55548514309</v>
      </c>
      <c r="L1618" s="444">
        <f t="shared" ca="1" si="132"/>
        <v>-161547012.87191948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-161547012.87191948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-673112.55363299779</v>
      </c>
      <c r="L1619" s="444">
        <f t="shared" ca="1" si="132"/>
        <v>-162220125.42555249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-162220125.42555249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-675917.18927313539</v>
      </c>
      <c r="L1620" s="444">
        <f t="shared" ca="1" si="132"/>
        <v>-162896042.61482564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-162896042.61482564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-678733.51089510683</v>
      </c>
      <c r="L1621" s="444">
        <f t="shared" ca="1" si="132"/>
        <v>-163574776.12572074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-163574776.12572074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-681561.56719050312</v>
      </c>
      <c r="L1622" s="444">
        <f t="shared" ca="1" si="132"/>
        <v>-164256337.69291124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-164256337.69291124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-684401.40705379681</v>
      </c>
      <c r="L1623" s="444">
        <f t="shared" ca="1" si="132"/>
        <v>-164940739.09996504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-164940739.09996504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-687253.07958318759</v>
      </c>
      <c r="L1624" s="444">
        <f t="shared" ca="1" si="132"/>
        <v>-165627992.17954823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-165627992.17954823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-690116.63408145099</v>
      </c>
      <c r="L1625" s="444">
        <f t="shared" ca="1" si="132"/>
        <v>-166318108.81362969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-166318108.81362969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-692992.1200567903</v>
      </c>
      <c r="L1626" s="444">
        <f t="shared" ca="1" si="132"/>
        <v>-167011100.93368647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-167011100.93368647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-695879.58722369361</v>
      </c>
      <c r="L1627" s="444">
        <f t="shared" ca="1" si="132"/>
        <v>-167706980.52091014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-167706980.52091014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-698779.08550379227</v>
      </c>
      <c r="L1628" s="444">
        <f t="shared" ca="1" si="132"/>
        <v>-168405759.60641393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-168405759.60641393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-701690.66502672469</v>
      </c>
      <c r="L1629" s="444">
        <f t="shared" ca="1" si="132"/>
        <v>-169107450.27144065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-169107450.27144065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-704614.37613100267</v>
      </c>
      <c r="L1630" s="444">
        <f t="shared" ca="1" si="132"/>
        <v>-169812064.64757165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-169812064.64757165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-707550.26936488191</v>
      </c>
      <c r="L1631" s="444">
        <f t="shared" ca="1" si="132"/>
        <v>-170519614.91693655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-170519614.91693655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-710498.39548723563</v>
      </c>
      <c r="L1632" s="444">
        <f t="shared" ca="1" si="132"/>
        <v>-171230113.3124238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-171230113.3124238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-713458.80546843249</v>
      </c>
      <c r="L1633" s="444">
        <f t="shared" ca="1" si="132"/>
        <v>-171943572.11789224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-171943572.11789224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-716431.55049121764</v>
      </c>
      <c r="L1634" s="444">
        <f t="shared" ca="1" si="132"/>
        <v>-172660003.66838345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-172660003.66838345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-719416.68195159768</v>
      </c>
      <c r="L1635" s="444">
        <f t="shared" ca="1" si="132"/>
        <v>-173379420.35033506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-173379420.35033506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-722414.25145972939</v>
      </c>
      <c r="L1636" s="444">
        <f t="shared" ca="1" si="132"/>
        <v>-174101834.60179478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-174101834.60179478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-725424.31084081158</v>
      </c>
      <c r="L1637" s="444">
        <f t="shared" ca="1" si="132"/>
        <v>-174827258.91263559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-174827258.91263559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-728446.91213598161</v>
      </c>
      <c r="L1638" s="444">
        <f t="shared" ca="1" si="132"/>
        <v>-175555705.82477158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-175555705.82477158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-731482.10760321491</v>
      </c>
      <c r="L1639" s="444">
        <f t="shared" ca="1" si="132"/>
        <v>-176287187.93237481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-176287187.93237481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-734529.94971822831</v>
      </c>
      <c r="L1640" s="444">
        <f t="shared" ca="1" si="132"/>
        <v>-177021717.88209304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-177021717.88209304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-737590.49117538764</v>
      </c>
      <c r="L1641" s="444">
        <f t="shared" ca="1" si="132"/>
        <v>-177759308.37326843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-177759308.37326843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-740663.78488861839</v>
      </c>
      <c r="L1642" s="444">
        <f t="shared" ca="1" si="132"/>
        <v>-178499972.15815705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-178499972.15815705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-743749.88399232109</v>
      </c>
      <c r="L1643" s="444">
        <f t="shared" ca="1" si="132"/>
        <v>-179243722.04214936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-179243722.04214936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-746848.84184228897</v>
      </c>
      <c r="L1644" s="444">
        <f t="shared" ca="1" si="132"/>
        <v>-179990570.88399166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-179990570.88399166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-749960.71201663185</v>
      </c>
      <c r="L1645" s="444">
        <f t="shared" ca="1" si="132"/>
        <v>-180740531.5960083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-180740531.5960083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-753085.5483167012</v>
      </c>
      <c r="L1646" s="444">
        <f t="shared" ca="1" si="132"/>
        <v>-181493617.14432499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-181493617.14432499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-756223.40476802073</v>
      </c>
      <c r="L1647" s="444">
        <f t="shared" ca="1" si="132"/>
        <v>-182249840.54909301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-182249840.54909301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-759374.33562122087</v>
      </c>
      <c r="L1648" s="444">
        <f t="shared" ca="1" si="132"/>
        <v>-183009214.88471422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-183009214.88471422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-762538.39535297593</v>
      </c>
      <c r="L1649" s="444">
        <f t="shared" ca="1" si="132"/>
        <v>-183771753.28006721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-183771753.28006721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-765715.63866694667</v>
      </c>
      <c r="L1650" s="444">
        <f t="shared" ca="1" si="132"/>
        <v>-184537468.91873416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-184537468.91873416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-768906.12049472565</v>
      </c>
      <c r="L1651" s="444">
        <f t="shared" ca="1" si="132"/>
        <v>-185306375.03922889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-185306375.03922889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-772109.895996787</v>
      </c>
      <c r="L1652" s="444">
        <f t="shared" ca="1" si="132"/>
        <v>-186078484.93522567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-186078484.93522567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-775327.02056344028</v>
      </c>
      <c r="L1653" s="444">
        <f t="shared" ca="1" si="132"/>
        <v>-186853811.95578912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-186853811.95578912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-778557.54981578793</v>
      </c>
      <c r="L1654" s="444">
        <f t="shared" ca="1" si="132"/>
        <v>-187632369.50560489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-187632369.50560489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-781801.53960668703</v>
      </c>
      <c r="L1655" s="444">
        <f t="shared" ca="1" si="132"/>
        <v>-188414171.04521158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-188414171.04521158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-785059.04602171492</v>
      </c>
      <c r="L1656" s="444">
        <f t="shared" ca="1" si="132"/>
        <v>-189199230.09123331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-189199230.09123331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-788330.12538013875</v>
      </c>
      <c r="L1657" s="444">
        <f t="shared" ca="1" si="132"/>
        <v>-189987560.21661344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-189987560.21661344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-791614.83423588937</v>
      </c>
      <c r="L1658" s="444">
        <f t="shared" ca="1" si="132"/>
        <v>-190779175.05084932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-190779175.05084932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-794913.22937853879</v>
      </c>
      <c r="L1659" s="444">
        <f t="shared" ca="1" si="132"/>
        <v>-191574088.28022787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-191574088.28022787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-798225.36783428281</v>
      </c>
      <c r="L1660" s="444">
        <f t="shared" ca="1" si="132"/>
        <v>-192372313.64806214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-192372313.64806214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-801551.30686692556</v>
      </c>
      <c r="L1661" s="444">
        <f t="shared" ca="1" si="132"/>
        <v>-193173864.95492905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-193173864.95492905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-804891.10397887102</v>
      </c>
      <c r="L1662" s="444">
        <f t="shared" ca="1" si="132"/>
        <v>-193978756.05890793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-193978756.05890793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-808244.81691211637</v>
      </c>
      <c r="L1663" s="444">
        <f t="shared" ca="1" si="132"/>
        <v>-194787000.87582004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-194787000.87582004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-811612.50364925014</v>
      </c>
      <c r="L1664" s="444">
        <f t="shared" ca="1" si="132"/>
        <v>-195598613.37946931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-195598613.37946931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-814994.22241445538</v>
      </c>
      <c r="L1665" s="444">
        <f t="shared" ca="1" si="132"/>
        <v>-196413607.60188377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-196413607.60188377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-818390.03167451569</v>
      </c>
      <c r="L1666" s="444">
        <f t="shared" ca="1" si="132"/>
        <v>-197231997.63355827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-197231997.63355827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-821799.99013982608</v>
      </c>
      <c r="L1667" s="444">
        <f t="shared" ca="1" si="132"/>
        <v>-198053797.62369809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-198053797.62369809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-825224.1567654087</v>
      </c>
      <c r="L1668" s="444">
        <f t="shared" ca="1" si="132"/>
        <v>-198879021.78046349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-198879021.78046349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-828662.59075193119</v>
      </c>
      <c r="L1669" s="444">
        <f t="shared" ca="1" si="132"/>
        <v>-199707684.37121543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-199707684.37121543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-832115.35154673096</v>
      </c>
      <c r="L1670" s="444">
        <f t="shared" ca="1" si="132"/>
        <v>-200539799.72276217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-200539799.72276217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-835582.49884484231</v>
      </c>
      <c r="L1671" s="444">
        <f t="shared" ca="1" si="132"/>
        <v>-201375382.221607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-201375382.221607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-839064.09259002912</v>
      </c>
      <c r="L1672" s="444">
        <f t="shared" ca="1" si="132"/>
        <v>-202214446.31419703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-202214446.31419703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-842560.19297582097</v>
      </c>
      <c r="L1673" s="444">
        <f t="shared" ca="1" si="132"/>
        <v>-203057006.50717285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-203057006.50717285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-846070.86044655356</v>
      </c>
      <c r="L1674" s="444">
        <f t="shared" ca="1" si="132"/>
        <v>-203903077.3676194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-203903077.3676194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-849596.15569841408</v>
      </c>
      <c r="L1675" s="444">
        <f t="shared" ca="1" si="132"/>
        <v>-204752673.52331781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-204752673.52331781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-853136.13968049083</v>
      </c>
      <c r="L1676" s="444">
        <f t="shared" ca="1" si="132"/>
        <v>-205605809.66299832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-205605809.66299832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-856690.87359582633</v>
      </c>
      <c r="L1677" s="444">
        <f t="shared" ca="1" si="132"/>
        <v>-206462500.53659415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-206462500.53659415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-860260.41890247562</v>
      </c>
      <c r="L1678" s="444">
        <f t="shared" ca="1" si="132"/>
        <v>-207322760.95549664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-207322760.95549664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-863844.83731456927</v>
      </c>
      <c r="L1679" s="444">
        <f t="shared" ca="1" si="132"/>
        <v>-208186605.79281121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-208186605.79281121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-867444.1908033801</v>
      </c>
      <c r="L1680" s="444">
        <f t="shared" ca="1" si="132"/>
        <v>-209054049.98361459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-209054049.98361459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-871058.54159839405</v>
      </c>
      <c r="L1681" s="444">
        <f t="shared" ca="1" si="132"/>
        <v>-209925108.52521297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-209925108.52521297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-874687.95218838751</v>
      </c>
      <c r="L1682" s="444">
        <f t="shared" ca="1" si="132"/>
        <v>-210799796.47740138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-210799796.47740138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-878332.4853225057</v>
      </c>
      <c r="L1683" s="444">
        <f t="shared" ca="1" si="132"/>
        <v>-211678128.96272388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-211678128.96272388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-881992.20401134936</v>
      </c>
      <c r="L1684" s="444">
        <f t="shared" ca="1" si="132"/>
        <v>-212560121.16673523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-212560121.16673523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-885667.17152806348</v>
      </c>
      <c r="L1685" s="444">
        <f t="shared" ca="1" si="132"/>
        <v>-213445788.3382633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-213445788.3382633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-889357.45140943059</v>
      </c>
      <c r="L1686" s="444">
        <f t="shared" ca="1" si="132"/>
        <v>-214335145.78967273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-214335145.78967273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-893063.10745696956</v>
      </c>
      <c r="L1687" s="444">
        <f t="shared" ca="1" si="132"/>
        <v>-215228208.89712971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-215228208.89712971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-896784.20373804064</v>
      </c>
      <c r="L1688" s="444">
        <f t="shared" ca="1" si="132"/>
        <v>-216124993.10086775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-216124993.10086775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-900520.80458694894</v>
      </c>
      <c r="L1689" s="444">
        <f t="shared" ca="1" si="132"/>
        <v>-217025513.9054547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-217025513.9054547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-904272.97460606135</v>
      </c>
      <c r="L1690" s="444">
        <f t="shared" ca="1" si="132"/>
        <v>-217929786.88006076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-217929786.88006076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-908040.7786669198</v>
      </c>
      <c r="L1691" s="444">
        <f t="shared" ca="1" si="132"/>
        <v>-218837827.65872768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-218837827.65872768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-911824.28191136546</v>
      </c>
      <c r="L1692" s="444">
        <f t="shared" ca="1" si="132"/>
        <v>-219749651.94063905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-219749651.94063905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-915623.54975266254</v>
      </c>
      <c r="L1693" s="444">
        <f t="shared" ca="1" si="132"/>
        <v>-220665275.4903917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-220665275.4903917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-919438.64787663205</v>
      </c>
      <c r="L1694" s="444">
        <f t="shared" ca="1" si="132"/>
        <v>-221584714.13826832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-221584714.13826832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-923269.64224278461</v>
      </c>
      <c r="L1695" s="444">
        <f t="shared" ca="1" si="132"/>
        <v>-222507983.78051111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-222507983.78051111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-927116.59908546298</v>
      </c>
      <c r="L1696" s="444">
        <f t="shared" ca="1" si="132"/>
        <v>-223435100.37959656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-223435100.37959656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-930979.58491498569</v>
      </c>
      <c r="L1697" s="444">
        <f t="shared" ca="1" si="132"/>
        <v>-224366079.96451154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-224366079.96451154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-934858.6665187981</v>
      </c>
      <c r="L1698" s="444">
        <f t="shared" ca="1" si="132"/>
        <v>-225300938.63103035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-225300938.63103035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-938753.91096262657</v>
      </c>
      <c r="L1699" s="444">
        <f t="shared" ca="1" si="132"/>
        <v>-226239692.54199299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-226239692.54199299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-942665.38559163746</v>
      </c>
      <c r="L1700" s="444">
        <f t="shared" ca="1" si="132"/>
        <v>-227182357.92758462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-227182357.92758462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-946593.15803160274</v>
      </c>
      <c r="L1701" s="444">
        <f t="shared" ca="1" si="132"/>
        <v>-228128951.08561623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-228128951.08561623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-950537.29619006778</v>
      </c>
      <c r="L1702" s="444">
        <f t="shared" ca="1" si="132"/>
        <v>-229079488.38180628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-229079488.38180628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-954497.86825752619</v>
      </c>
      <c r="L1703" s="444">
        <f t="shared" ca="1" si="132"/>
        <v>-230033986.25006381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-230033986.25006381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-958474.94270859915</v>
      </c>
      <c r="L1704" s="444">
        <f t="shared" ca="1" si="132"/>
        <v>-230992461.19277242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-230992461.19277242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-962468.58830321848</v>
      </c>
      <c r="L1705" s="444">
        <f t="shared" ca="1" si="132"/>
        <v>-231954929.78107563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-231954929.78107563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-966478.87408781506</v>
      </c>
      <c r="L1706" s="444">
        <f t="shared" ca="1" si="132"/>
        <v>-232921408.65516344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-232921408.65516344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-970505.86939651426</v>
      </c>
      <c r="L1707" s="444">
        <f t="shared" ca="1" si="132"/>
        <v>-233891914.52455994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-233891914.52455994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-974549.64385233307</v>
      </c>
      <c r="L1708" s="444">
        <f t="shared" ca="1" si="132"/>
        <v>-234866464.16841227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-234866464.16841227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-978610.2673683844</v>
      </c>
      <c r="L1709" s="444">
        <f t="shared" ca="1" si="132"/>
        <v>-235845074.43578064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-235845074.43578064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-982687.81014908617</v>
      </c>
      <c r="L1710" s="444">
        <f t="shared" ca="1" si="132"/>
        <v>-236827762.24592972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-236827762.24592972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-986782.34269137389</v>
      </c>
      <c r="L1711" s="444">
        <f t="shared" ca="1" si="132"/>
        <v>-237814544.58862108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-237814544.58862108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-990893.93578592117</v>
      </c>
      <c r="L1712" s="444">
        <f t="shared" ca="1" si="132"/>
        <v>-238805438.524407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-238805438.524407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-995022.66051836254</v>
      </c>
      <c r="L1713" s="444">
        <f t="shared" ca="1" si="132"/>
        <v>-239800461.18492535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-239800461.18492535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-999168.5882705223</v>
      </c>
      <c r="L1714" s="444">
        <f t="shared" ca="1" si="132"/>
        <v>-240799629.77319586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-240799629.77319586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-1003331.7907216494</v>
      </c>
      <c r="L1715" s="444">
        <f t="shared" ca="1" si="132"/>
        <v>-241802961.56391752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-241802961.56391752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-1007512.3398496563</v>
      </c>
      <c r="L1716" s="444">
        <f t="shared" ca="1" si="132"/>
        <v>-242810473.90376717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-242810473.90376717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-1011710.307932363</v>
      </c>
      <c r="L1717" s="444">
        <f t="shared" ca="1" si="132"/>
        <v>-243822184.21169955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-243822184.21169955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-1015925.7675487482</v>
      </c>
      <c r="L1718" s="444">
        <f t="shared" ca="1" si="132"/>
        <v>-244838109.97924829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-244838109.97924829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-1020158.7915802011</v>
      </c>
      <c r="L1719" s="444">
        <f t="shared" ca="1" si="132"/>
        <v>-245858268.77082849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-245858268.77082849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-1024409.4532117853</v>
      </c>
      <c r="L1720" s="444">
        <f t="shared" ca="1" si="132"/>
        <v>-246882678.22404027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-246882678.22404027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-1028677.8259335011</v>
      </c>
      <c r="L1721" s="444">
        <f t="shared" ca="1" si="132"/>
        <v>-247911356.04997379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-247911356.04997379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-1032963.9835415574</v>
      </c>
      <c r="L1722" s="444">
        <f t="shared" ca="1" si="132"/>
        <v>-248944320.03351533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-248944320.03351533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-1037268.0001396473</v>
      </c>
      <c r="L1723" s="444">
        <f t="shared" ca="1" si="132"/>
        <v>-249981588.03365499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-249981588.03365499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-1041589.950140229</v>
      </c>
      <c r="L1724" s="444">
        <f t="shared" ca="1" si="132"/>
        <v>-251023177.98379523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-251023177.98379523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-1045929.9082658134</v>
      </c>
      <c r="L1725" s="444">
        <f t="shared" ca="1" si="132"/>
        <v>-252069107.89206102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-252069107.89206102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-1050287.9495502543</v>
      </c>
      <c r="L1726" s="444">
        <f t="shared" ca="1" si="132"/>
        <v>-253119395.84161127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-253119395.84161127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-1054664.149340047</v>
      </c>
      <c r="L1727" s="444">
        <f t="shared" ca="1" si="132"/>
        <v>-254174059.9909513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-254174059.9909513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-1059058.5832956303</v>
      </c>
      <c r="L1728" s="444">
        <f t="shared" ca="1" si="132"/>
        <v>-255233118.57424694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-255233118.57424694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-1063471.3273926955</v>
      </c>
      <c r="L1729" s="444">
        <f t="shared" ca="1" si="132"/>
        <v>-256296589.90163964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-256296589.90163964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-1067902.4579234985</v>
      </c>
      <c r="L1730" s="444">
        <f t="shared" ca="1" si="132"/>
        <v>-257364492.35956314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-257364492.35956314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-1072352.0514981796</v>
      </c>
      <c r="L1731" s="444">
        <f t="shared" ca="1" si="132"/>
        <v>-258436844.41106132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-258436844.41106132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-1076820.1850460889</v>
      </c>
      <c r="L1732" s="444">
        <f t="shared" ca="1" si="132"/>
        <v>-259513664.59610739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-259513664.59610739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-1081306.9358171141</v>
      </c>
      <c r="L1733" s="444">
        <f t="shared" ca="1" si="132"/>
        <v>-260594971.53192452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-260594971.53192452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-1085812.3813830188</v>
      </c>
      <c r="L1734" s="444">
        <f t="shared" ca="1" si="132"/>
        <v>-261680783.91330755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-261680783.91330755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-1090336.5996387815</v>
      </c>
      <c r="L1735" s="444">
        <f t="shared" ca="1" si="132"/>
        <v>-262771120.51294634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-262771120.51294634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-1094879.6688039431</v>
      </c>
      <c r="L1736" s="444">
        <f t="shared" ca="1" si="132"/>
        <v>-263866000.18175027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-263866000.18175027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-1099441.6674239596</v>
      </c>
      <c r="L1737" s="444">
        <f t="shared" ca="1" si="132"/>
        <v>-264965441.84917423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-264965441.84917423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-1104022.6743715592</v>
      </c>
      <c r="L1738" s="444">
        <f t="shared" ca="1" si="132"/>
        <v>-266069464.5235458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-266069464.5235458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-1108622.7688481077</v>
      </c>
      <c r="L1739" s="444">
        <f t="shared" ca="1" si="132"/>
        <v>-267178087.29239392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-267178087.29239392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-1113242.0303849748</v>
      </c>
      <c r="L1740" s="444">
        <f t="shared" ca="1" si="132"/>
        <v>-268291329.32277891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-268291329.32277891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-1117880.5388449121</v>
      </c>
      <c r="L1741" s="444">
        <f t="shared" ca="1" si="132"/>
        <v>-269409209.86162382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-269409209.86162382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-1122538.3744234326</v>
      </c>
      <c r="L1742" s="444">
        <f t="shared" ca="1" si="132"/>
        <v>-270531748.23604727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-270531748.23604727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-1127215.6176501969</v>
      </c>
      <c r="L1743" s="444">
        <f t="shared" ca="1" si="132"/>
        <v>-271658963.85369748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-271658963.85369748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-1131912.3493904062</v>
      </c>
      <c r="L1744" s="444">
        <f t="shared" ca="1" si="132"/>
        <v>-272790876.20308787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-272790876.20308787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-1136628.6508461994</v>
      </c>
      <c r="L1745" s="444">
        <f t="shared" ca="1" si="132"/>
        <v>-273927504.85393405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-273927504.85393405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-1141364.6035580586</v>
      </c>
      <c r="L1746" s="444">
        <f t="shared" ca="1" si="132"/>
        <v>-275068869.45749211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-275068869.45749211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-1146120.2894062172</v>
      </c>
      <c r="L1747" s="444">
        <f t="shared" ca="1" si="132"/>
        <v>-276214989.74689835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-276214989.74689835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-1150895.7906120764</v>
      </c>
      <c r="L1748" s="444">
        <f t="shared" ca="1" si="132"/>
        <v>-277365885.53751045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-277365885.53751045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-1155691.1897396268</v>
      </c>
      <c r="L1749" s="444">
        <f t="shared" ca="1" si="132"/>
        <v>-278521576.7272501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-278521576.7272501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-1160506.5696968753</v>
      </c>
      <c r="L1750" s="444">
        <f t="shared" ca="1" si="132"/>
        <v>-279682083.296947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-279682083.296947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-1165342.0137372792</v>
      </c>
      <c r="L1751" s="444">
        <f t="shared" ca="1" si="132"/>
        <v>-280847425.31068426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-280847425.31068426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-1170197.6054611844</v>
      </c>
      <c r="L1752" s="444">
        <f t="shared" ca="1" si="132"/>
        <v>-282017622.91614544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-282017622.91614544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-1175073.4288172727</v>
      </c>
      <c r="L1753" s="444">
        <f t="shared" ca="1" si="132"/>
        <v>-283192696.34496272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-283192696.34496272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-1179969.5681040112</v>
      </c>
      <c r="L1754" s="444">
        <f t="shared" ca="1" si="132"/>
        <v>-284372665.91306674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-284372665.91306674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-1184886.1079711113</v>
      </c>
      <c r="L1755" s="444">
        <f t="shared" ca="1" si="132"/>
        <v>-285557552.02103788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-285557552.02103788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-1189823.1334209912</v>
      </c>
      <c r="L1756" s="444">
        <f t="shared" ca="1" si="132"/>
        <v>-286747375.15445888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-286747375.15445888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-1194780.7298102453</v>
      </c>
      <c r="L1757" s="444">
        <f t="shared" ca="1" si="132"/>
        <v>-287942155.88426912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-287942155.88426912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-1199758.9828511213</v>
      </c>
      <c r="L1758" s="444">
        <f t="shared" ca="1" si="132"/>
        <v>-289141914.86712027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-289141914.86712027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-1204757.9786130011</v>
      </c>
      <c r="L1759" s="444">
        <f t="shared" ca="1" si="132"/>
        <v>-290346672.84573328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-290346672.84573328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-1209777.8035238886</v>
      </c>
      <c r="L1760" s="444">
        <f t="shared" ca="1" si="132"/>
        <v>-291556450.64925718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-291556450.64925718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-1214818.5443719048</v>
      </c>
      <c r="L1761" s="444">
        <f t="shared" ca="1" si="132"/>
        <v>-292771269.19362909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-292771269.19362909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-1219880.2883067878</v>
      </c>
      <c r="L1762" s="444">
        <f t="shared" ca="1" si="132"/>
        <v>-293991149.48193586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-293991149.48193586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-1224963.1228413994</v>
      </c>
      <c r="L1763" s="444">
        <f t="shared" ca="1" si="132"/>
        <v>-295216112.60477728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-295216112.60477728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-1230067.1358532386</v>
      </c>
      <c r="L1764" s="444">
        <f t="shared" ca="1" si="132"/>
        <v>-296446179.74063051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-296446179.74063051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-1235192.4155859605</v>
      </c>
      <c r="L1765" s="444">
        <f t="shared" ca="1" si="132"/>
        <v>-297681372.15621644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-297681372.15621644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-1240339.0506509019</v>
      </c>
      <c r="L1766" s="444">
        <f t="shared" ca="1" si="132"/>
        <v>-298921711.20686734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-298921711.20686734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-1245507.1300286138</v>
      </c>
      <c r="L1767" s="444">
        <f t="shared" ca="1" si="132"/>
        <v>-300167218.33689594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-300167218.33689594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-1250696.7430703999</v>
      </c>
      <c r="L1768" s="444">
        <f t="shared" ca="1" si="132"/>
        <v>-301417915.07996637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-301417915.07996637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-1255907.9794998597</v>
      </c>
      <c r="L1769" s="444">
        <f t="shared" ca="1" si="132"/>
        <v>-302673823.05946624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-302673823.05946624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-1261140.9294144427</v>
      </c>
      <c r="L1770" s="444">
        <f t="shared" ca="1" si="132"/>
        <v>-303934963.98888069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-303934963.98888069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-1266395.6832870028</v>
      </c>
      <c r="L1771" s="444">
        <f t="shared" ca="1" si="132"/>
        <v>-305201359.67216772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-305201359.67216772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-1271672.3319673655</v>
      </c>
      <c r="L1772" s="444">
        <f t="shared" ca="1" si="132"/>
        <v>-306473032.00413507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-306473032.00413507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-1276970.966683896</v>
      </c>
      <c r="L1773" s="444">
        <f t="shared" ca="1" si="132"/>
        <v>-307750002.970819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-307750002.970819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-1282291.679045079</v>
      </c>
      <c r="L1774" s="444">
        <f t="shared" ca="1" si="132"/>
        <v>-309032294.64986408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-309032294.64986408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-1287634.5610411004</v>
      </c>
      <c r="L1775" s="444">
        <f t="shared" ca="1" si="132"/>
        <v>-310319929.21090519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-310319929.21090519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-1292999.7050454384</v>
      </c>
      <c r="L1776" s="444">
        <f t="shared" ca="1" si="132"/>
        <v>-311612928.91595066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-311612928.91595066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-1298387.2038164611</v>
      </c>
      <c r="L1777" s="444">
        <f t="shared" ca="1" si="132"/>
        <v>-312911316.11976713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-312911316.11976713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-1303797.1504990298</v>
      </c>
      <c r="L1778" s="444">
        <f t="shared" ca="1" si="132"/>
        <v>-314215113.27026618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-314215113.27026618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-1309229.6386261091</v>
      </c>
      <c r="L1779" s="444">
        <f t="shared" ca="1" si="132"/>
        <v>-315524342.90889227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-315524342.90889227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-1314684.7621203845</v>
      </c>
      <c r="L1780" s="444">
        <f t="shared" ca="1" si="132"/>
        <v>-316839027.67101264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-316839027.67101264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-1320162.6152958861</v>
      </c>
      <c r="L1781" s="444">
        <f t="shared" ca="1" si="132"/>
        <v>-318159190.28630853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-318159190.28630853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-1325663.2928596188</v>
      </c>
      <c r="L1782" s="444">
        <f t="shared" ca="1" si="132"/>
        <v>-319484853.57916814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-319484853.57916814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-1331186.8899132006</v>
      </c>
      <c r="L1783" s="444">
        <f t="shared" ca="1" si="132"/>
        <v>-320816040.46908134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-320816040.46908134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-1336733.5019545057</v>
      </c>
      <c r="L1784" s="444">
        <f t="shared" ca="1" si="132"/>
        <v>-322152773.97103584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-322152773.97103584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-1342303.2248793161</v>
      </c>
      <c r="L1785" s="444">
        <f t="shared" ca="1" si="132"/>
        <v>-323495077.19591516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-323495077.19591516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-1347896.1549829799</v>
      </c>
      <c r="L1786" s="444">
        <f t="shared" ca="1" si="132"/>
        <v>-324842973.35089815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-324842973.35089815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-1353512.3889620756</v>
      </c>
      <c r="L1787" s="444">
        <f t="shared" ca="1" si="132"/>
        <v>-326196485.73986024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-326196485.73986024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-1359152.0239160843</v>
      </c>
      <c r="L1788" s="444">
        <f t="shared" ca="1" si="132"/>
        <v>-327555637.7637763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-327555637.7637763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-1364815.157349068</v>
      </c>
      <c r="L1789" s="444">
        <f t="shared" ca="1" si="132"/>
        <v>-328920452.92112535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-328920452.92112535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-1370501.8871713555</v>
      </c>
      <c r="L1790" s="444">
        <f t="shared" ca="1" si="132"/>
        <v>-330290954.80829668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-330290954.80829668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-1376212.3117012361</v>
      </c>
      <c r="L1791" s="444">
        <f t="shared" ca="1" si="132"/>
        <v>-331667167.11999792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-331667167.11999792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-1381946.529666658</v>
      </c>
      <c r="L1792" s="444">
        <f t="shared" ca="1" si="132"/>
        <v>-333049113.64966458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-333049113.64966458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-1387704.6402069358</v>
      </c>
      <c r="L1793" s="444">
        <f t="shared" ref="L1793:L2047" ca="1" si="137">I1793-J1793+K1793</f>
        <v>-334436818.28987151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-334436818.28987151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-1393486.7428744647</v>
      </c>
      <c r="L1794" s="444">
        <f t="shared" ca="1" si="137"/>
        <v>-335830305.03274596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-335830305.03274596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-1399292.9376364416</v>
      </c>
      <c r="L1795" s="444">
        <f t="shared" ca="1" si="137"/>
        <v>-337229597.97038239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-337229597.97038239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-1405123.3248765932</v>
      </c>
      <c r="L1796" s="444">
        <f t="shared" ca="1" si="137"/>
        <v>-338634721.295259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-338634721.295259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-1410978.0053969126</v>
      </c>
      <c r="L1797" s="444">
        <f t="shared" ca="1" si="137"/>
        <v>-340045699.3006559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-340045699.3006559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-1416857.0804193995</v>
      </c>
      <c r="L1798" s="444">
        <f t="shared" ca="1" si="137"/>
        <v>-341462556.38107532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-341462556.38107532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-1422760.6515878139</v>
      </c>
      <c r="L1799" s="444">
        <f t="shared" ca="1" si="137"/>
        <v>-342885317.03266311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-342885317.03266311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-1428688.8209694296</v>
      </c>
      <c r="L1800" s="444">
        <f t="shared" ca="1" si="137"/>
        <v>-344314005.85363251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-344314005.85363251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-1434641.6910568022</v>
      </c>
      <c r="L1801" s="444">
        <f t="shared" ca="1" si="137"/>
        <v>-345748647.5446893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-345748647.5446893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-1440619.3647695386</v>
      </c>
      <c r="L1802" s="444">
        <f t="shared" ca="1" si="137"/>
        <v>-347189266.90945882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-347189266.90945882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-1446621.9454560783</v>
      </c>
      <c r="L1803" s="444">
        <f t="shared" ca="1" si="137"/>
        <v>-348635888.8549149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-348635888.8549149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-1452649.5368954788</v>
      </c>
      <c r="L1804" s="444">
        <f t="shared" ca="1" si="137"/>
        <v>-350088538.39181036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-350088538.39181036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-1458702.2432992097</v>
      </c>
      <c r="L1805" s="444">
        <f t="shared" ca="1" si="137"/>
        <v>-351547240.63510954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-351547240.63510954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-1464780.1693129565</v>
      </c>
      <c r="L1806" s="444">
        <f t="shared" ca="1" si="137"/>
        <v>-353012020.8044225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-353012020.8044225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-1470883.4200184271</v>
      </c>
      <c r="L1807" s="444">
        <f t="shared" ca="1" si="137"/>
        <v>-354482904.22444093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-354482904.22444093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-1477012.1009351704</v>
      </c>
      <c r="L1808" s="444">
        <f t="shared" ca="1" si="137"/>
        <v>-355959916.32537609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-355959916.32537609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-1483166.3180224004</v>
      </c>
      <c r="L1809" s="444">
        <f t="shared" ca="1" si="137"/>
        <v>-357443082.64339852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-357443082.64339852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-1489346.1776808272</v>
      </c>
      <c r="L1810" s="444">
        <f t="shared" ca="1" si="137"/>
        <v>-358932428.82107937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-358932428.82107937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-1495551.7867544973</v>
      </c>
      <c r="L1811" s="444">
        <f t="shared" ca="1" si="137"/>
        <v>-360427980.60783386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-360427980.60783386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-1501783.2525326412</v>
      </c>
      <c r="L1812" s="444">
        <f t="shared" ca="1" si="137"/>
        <v>-361929763.86036652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-361929763.86036652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-1508040.6827515271</v>
      </c>
      <c r="L1813" s="444">
        <f t="shared" ca="1" si="137"/>
        <v>-363437804.54311806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-363437804.54311806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-1514324.1855963252</v>
      </c>
      <c r="L1814" s="444">
        <f t="shared" ca="1" si="137"/>
        <v>-364952128.72871441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-364952128.72871441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-1520633.8697029767</v>
      </c>
      <c r="L1815" s="444">
        <f t="shared" ca="1" si="137"/>
        <v>-366472762.5984174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-366472762.5984174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-1526969.8441600725</v>
      </c>
      <c r="L1816" s="444">
        <f t="shared" ca="1" si="137"/>
        <v>-367999732.44257748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-367999732.44257748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-1533332.2185107395</v>
      </c>
      <c r="L1817" s="444">
        <f t="shared" ca="1" si="137"/>
        <v>-369533064.66108823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-369533064.66108823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-1539721.1027545342</v>
      </c>
      <c r="L1818" s="444">
        <f t="shared" ca="1" si="137"/>
        <v>-371072785.76384276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-371072785.76384276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-1546136.6073493448</v>
      </c>
      <c r="L1819" s="444">
        <f t="shared" ca="1" si="137"/>
        <v>-372618922.3711921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-372618922.3711921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-1552578.8432133005</v>
      </c>
      <c r="L1820" s="444">
        <f t="shared" ca="1" si="137"/>
        <v>-374171501.21440542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-374171501.21440542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-1559047.9217266892</v>
      </c>
      <c r="L1821" s="444">
        <f t="shared" ca="1" si="137"/>
        <v>-375730549.13613212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-375730549.13613212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-1565543.9547338837</v>
      </c>
      <c r="L1822" s="444">
        <f t="shared" ca="1" si="137"/>
        <v>-377296093.09086603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-377296093.09086603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-1572067.0545452752</v>
      </c>
      <c r="L1823" s="444">
        <f t="shared" ca="1" si="137"/>
        <v>-378868160.14541131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-378868160.14541131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-1578617.3339392138</v>
      </c>
      <c r="L1824" s="444">
        <f t="shared" ca="1" si="137"/>
        <v>-380446777.47935051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-380446777.47935051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-1585194.9061639605</v>
      </c>
      <c r="L1825" s="444">
        <f t="shared" ca="1" si="137"/>
        <v>-382031972.38551444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-382031972.38551444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-1591799.8849396436</v>
      </c>
      <c r="L1826" s="444">
        <f t="shared" ca="1" si="137"/>
        <v>-383623772.27045411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-383623772.27045411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-1598432.3844602255</v>
      </c>
      <c r="L1827" s="444">
        <f t="shared" ca="1" si="137"/>
        <v>-385222204.65491432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-385222204.65491432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-1605092.5193954762</v>
      </c>
      <c r="L1828" s="444">
        <f t="shared" ca="1" si="137"/>
        <v>-386827297.17430979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-386827297.17430979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-1611780.4048929575</v>
      </c>
      <c r="L1829" s="444">
        <f t="shared" ca="1" si="137"/>
        <v>-388439077.57920277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-388439077.57920277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-1618496.1565800116</v>
      </c>
      <c r="L1830" s="444">
        <f t="shared" ca="1" si="137"/>
        <v>-390057573.7357828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-390057573.7357828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-1625239.8905657616</v>
      </c>
      <c r="L1831" s="444">
        <f t="shared" ca="1" si="137"/>
        <v>-391682813.62634856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-391682813.62634856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-1632011.7234431189</v>
      </c>
      <c r="L1832" s="444">
        <f t="shared" ca="1" si="137"/>
        <v>-393314825.34979165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-393314825.34979165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-1638811.7722907986</v>
      </c>
      <c r="L1833" s="444">
        <f t="shared" ca="1" si="137"/>
        <v>-394953637.12208247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-394953637.12208247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-1645640.1546753435</v>
      </c>
      <c r="L1834" s="444">
        <f t="shared" ca="1" si="137"/>
        <v>-396599277.27675784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-396599277.27675784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-1652496.9886531576</v>
      </c>
      <c r="L1835" s="444">
        <f t="shared" ca="1" si="137"/>
        <v>-398251774.26541102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-398251774.26541102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-1659382.3927725458</v>
      </c>
      <c r="L1836" s="444">
        <f t="shared" ca="1" si="137"/>
        <v>-399911156.65818357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-399911156.65818357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-1666296.486075765</v>
      </c>
      <c r="L1837" s="444">
        <f t="shared" ca="1" si="137"/>
        <v>-401577453.14425933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-401577453.14425933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-1673239.3881010804</v>
      </c>
      <c r="L1838" s="444">
        <f t="shared" ca="1" si="137"/>
        <v>-403250692.53236043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-403250692.53236043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-1680211.218884835</v>
      </c>
      <c r="L1839" s="444">
        <f t="shared" ca="1" si="137"/>
        <v>-404930903.75124526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-404930903.75124526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-1687212.0989635219</v>
      </c>
      <c r="L1840" s="444">
        <f t="shared" ca="1" si="137"/>
        <v>-406618115.85020876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-406618115.85020876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-1694242.1493758699</v>
      </c>
      <c r="L1841" s="444">
        <f t="shared" ca="1" si="137"/>
        <v>-408312357.99958462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-408312357.99958462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-1701301.4916649358</v>
      </c>
      <c r="L1842" s="444">
        <f t="shared" ca="1" si="137"/>
        <v>-410013659.49124956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-410013659.49124956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-1708390.2478802064</v>
      </c>
      <c r="L1843" s="444">
        <f t="shared" ca="1" si="137"/>
        <v>-411722049.73912978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-411722049.73912978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-1715508.5405797074</v>
      </c>
      <c r="L1844" s="444">
        <f t="shared" ca="1" si="137"/>
        <v>-413437558.27970952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-413437558.27970952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-1722656.4928321231</v>
      </c>
      <c r="L1845" s="444">
        <f t="shared" ca="1" si="137"/>
        <v>-415160214.77254164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-415160214.77254164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-1729834.2282189236</v>
      </c>
      <c r="L1846" s="444">
        <f t="shared" ca="1" si="137"/>
        <v>-416890049.00076056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-416890049.00076056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-1737041.8708365022</v>
      </c>
      <c r="L1847" s="444">
        <f t="shared" ca="1" si="137"/>
        <v>-418627090.87159705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-418627090.87159705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-1744279.5452983209</v>
      </c>
      <c r="L1848" s="444">
        <f t="shared" ca="1" si="137"/>
        <v>-420371370.41689539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-420371370.41689539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-1751547.3767370638</v>
      </c>
      <c r="L1849" s="444">
        <f t="shared" ca="1" si="137"/>
        <v>-422122917.79363245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-422122917.79363245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-1758845.4908068022</v>
      </c>
      <c r="L1850" s="444">
        <f t="shared" ca="1" si="137"/>
        <v>-423881763.28443927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-423881763.28443927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-1766174.0136851636</v>
      </c>
      <c r="L1851" s="444">
        <f t="shared" ca="1" si="137"/>
        <v>-425647937.29812443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-425647937.29812443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-1773533.0720755185</v>
      </c>
      <c r="L1852" s="444">
        <f t="shared" ca="1" si="137"/>
        <v>-427421470.37019998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-427421470.37019998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-1780922.7932091665</v>
      </c>
      <c r="L1853" s="444">
        <f t="shared" ca="1" si="137"/>
        <v>-429202393.16340917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-429202393.16340917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-1788343.304847538</v>
      </c>
      <c r="L1854" s="444">
        <f t="shared" ca="1" si="137"/>
        <v>-430990736.46825671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-430990736.46825671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-1795794.7352844027</v>
      </c>
      <c r="L1855" s="444">
        <f t="shared" ca="1" si="137"/>
        <v>-432786531.2035411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-432786531.2035411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-1803277.2133480879</v>
      </c>
      <c r="L1856" s="444">
        <f t="shared" ca="1" si="137"/>
        <v>-434589808.41688919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-434589808.41688919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-1810790.8684037048</v>
      </c>
      <c r="L1857" s="444">
        <f t="shared" ca="1" si="137"/>
        <v>-436400599.28529292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-436400599.28529292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-1818335.8303553872</v>
      </c>
      <c r="L1858" s="444">
        <f t="shared" ca="1" si="137"/>
        <v>-438218935.11564833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-438218935.11564833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-1825912.2296485349</v>
      </c>
      <c r="L1859" s="444">
        <f t="shared" ca="1" si="137"/>
        <v>-440044847.34529686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-440044847.34529686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-1833520.19727207</v>
      </c>
      <c r="L1860" s="444">
        <f t="shared" ca="1" si="137"/>
        <v>-441878367.54256892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-441878367.54256892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-1841159.8647607039</v>
      </c>
      <c r="L1861" s="444">
        <f t="shared" ca="1" si="137"/>
        <v>-443719527.40732962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-443719527.40732962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-1848831.3641972069</v>
      </c>
      <c r="L1862" s="444">
        <f t="shared" ca="1" si="137"/>
        <v>-445568358.77152681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-445568358.77152681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-1856534.828214695</v>
      </c>
      <c r="L1863" s="444">
        <f t="shared" ca="1" si="137"/>
        <v>-447424893.59974152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-447424893.59974152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-1864270.3899989231</v>
      </c>
      <c r="L1864" s="444">
        <f t="shared" ca="1" si="137"/>
        <v>-449289163.98974043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-449289163.98974043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-1872038.1832905854</v>
      </c>
      <c r="L1865" s="444">
        <f t="shared" ca="1" si="137"/>
        <v>-451161202.17303103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-451161202.17303103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-1879838.3423876292</v>
      </c>
      <c r="L1866" s="444">
        <f t="shared" ca="1" si="137"/>
        <v>-453041040.51541865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-453041040.51541865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-1887671.0021475775</v>
      </c>
      <c r="L1867" s="444">
        <f t="shared" ca="1" si="137"/>
        <v>-454928711.5175662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-454928711.5175662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-1895536.2979898595</v>
      </c>
      <c r="L1868" s="444">
        <f t="shared" ca="1" si="137"/>
        <v>-456824247.81555605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-456824247.81555605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-1903434.3658981503</v>
      </c>
      <c r="L1869" s="444">
        <f t="shared" ca="1" si="137"/>
        <v>-458727682.18145418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-458727682.18145418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-1911365.3424227256</v>
      </c>
      <c r="L1870" s="444">
        <f t="shared" ca="1" si="137"/>
        <v>-460639047.52387691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-460639047.52387691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-1919329.3646828204</v>
      </c>
      <c r="L1871" s="444">
        <f t="shared" ca="1" si="137"/>
        <v>-462558376.8885597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-462558376.8885597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-1927326.5703689989</v>
      </c>
      <c r="L1872" s="444">
        <f t="shared" ca="1" si="137"/>
        <v>-464485703.4589287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-464485703.4589287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-1935357.0977455361</v>
      </c>
      <c r="L1873" s="444">
        <f t="shared" ca="1" si="137"/>
        <v>-466421060.55667424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-466421060.55667424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-1943421.0856528091</v>
      </c>
      <c r="L1874" s="444">
        <f t="shared" ca="1" si="137"/>
        <v>-468364481.64232707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-468364481.64232707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-1951518.6735096963</v>
      </c>
      <c r="L1875" s="444">
        <f t="shared" ca="1" si="137"/>
        <v>-470316000.31583679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-470316000.31583679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-1959650.0013159865</v>
      </c>
      <c r="L1876" s="444">
        <f t="shared" ca="1" si="137"/>
        <v>-472275650.3171528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-472275650.3171528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-1967815.2096548034</v>
      </c>
      <c r="L1877" s="444">
        <f t="shared" ca="1" si="137"/>
        <v>-474243465.52680761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-474243465.52680761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-1976014.4396950318</v>
      </c>
      <c r="L1878" s="444">
        <f t="shared" ca="1" si="137"/>
        <v>-476219479.96650267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-476219479.96650267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-1984247.8331937608</v>
      </c>
      <c r="L1879" s="444">
        <f t="shared" ca="1" si="137"/>
        <v>-478203727.79969645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-478203727.79969645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-1992515.5324987355</v>
      </c>
      <c r="L1880" s="444">
        <f t="shared" ca="1" si="137"/>
        <v>-480196243.33219516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-480196243.33219516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-2000817.6805508132</v>
      </c>
      <c r="L1881" s="444">
        <f t="shared" ca="1" si="137"/>
        <v>-482197061.01274598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-482197061.01274598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-2009154.4208864416</v>
      </c>
      <c r="L1882" s="444">
        <f t="shared" ca="1" si="137"/>
        <v>-484206215.43363243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-484206215.43363243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-2017525.8976401354</v>
      </c>
      <c r="L1883" s="444">
        <f t="shared" ca="1" si="137"/>
        <v>-486223741.33127254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-486223741.33127254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-2025932.2555469689</v>
      </c>
      <c r="L1884" s="444">
        <f t="shared" ca="1" si="137"/>
        <v>-488249673.58681953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-488249673.58681953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-2034373.6399450812</v>
      </c>
      <c r="L1885" s="444">
        <f t="shared" ca="1" si="137"/>
        <v>-490284047.22676462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-490284047.22676462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-2042850.1967781861</v>
      </c>
      <c r="L1886" s="444">
        <f t="shared" ca="1" si="137"/>
        <v>-492326897.4235428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-492326897.4235428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-2051362.0725980951</v>
      </c>
      <c r="L1887" s="444">
        <f t="shared" ca="1" si="137"/>
        <v>-494378259.4961409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-494378259.4961409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-2059909.4145672538</v>
      </c>
      <c r="L1888" s="444">
        <f t="shared" ca="1" si="137"/>
        <v>-496438168.91070813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-496438168.91070813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-2068492.3704612842</v>
      </c>
      <c r="L1889" s="444">
        <f t="shared" ca="1" si="137"/>
        <v>-498506661.28116941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-498506661.28116941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-2077111.0886715394</v>
      </c>
      <c r="L1890" s="444">
        <f t="shared" ca="1" si="137"/>
        <v>-500583772.36984098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-500583772.36984098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-2085765.7182076706</v>
      </c>
      <c r="L1891" s="444">
        <f t="shared" ca="1" si="137"/>
        <v>-502669538.08804864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-502669538.08804864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-2094456.4087002026</v>
      </c>
      <c r="L1892" s="444">
        <f t="shared" ca="1" si="137"/>
        <v>-504763994.49674886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-504763994.49674886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-2103183.3104031207</v>
      </c>
      <c r="L1893" s="444">
        <f t="shared" ca="1" si="137"/>
        <v>-506867177.80715197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-506867177.80715197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-2111946.5741964662</v>
      </c>
      <c r="L1894" s="444">
        <f t="shared" ca="1" si="137"/>
        <v>-508979124.38134843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-508979124.38134843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-2120746.3515889519</v>
      </c>
      <c r="L1895" s="444">
        <f t="shared" ca="1" si="137"/>
        <v>-511099870.7329374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-511099870.7329374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-2129582.7947205729</v>
      </c>
      <c r="L1896" s="444">
        <f t="shared" ca="1" si="137"/>
        <v>-513229453.52765799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-513229453.52765799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-2138456.0563652413</v>
      </c>
      <c r="L1897" s="444">
        <f t="shared" ca="1" si="137"/>
        <v>-515367909.58402324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-515367909.58402324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-2147366.28993343</v>
      </c>
      <c r="L1898" s="444">
        <f t="shared" ca="1" si="137"/>
        <v>-517515275.87395668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-517515275.87395668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-2156313.6494748197</v>
      </c>
      <c r="L1899" s="444">
        <f t="shared" ca="1" si="137"/>
        <v>-519671589.52343148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-519671589.52343148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-2165298.2896809643</v>
      </c>
      <c r="L1900" s="444">
        <f t="shared" ca="1" si="137"/>
        <v>-521836887.81311244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-521836887.81311244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-2174320.3658879683</v>
      </c>
      <c r="L1901" s="444">
        <f t="shared" ca="1" si="137"/>
        <v>-524011208.17900038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-524011208.17900038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-2183380.0340791685</v>
      </c>
      <c r="L1902" s="444">
        <f t="shared" ca="1" si="137"/>
        <v>-526194588.21307957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-526194588.21307957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-2192477.4508878314</v>
      </c>
      <c r="L1903" s="444">
        <f t="shared" ca="1" si="137"/>
        <v>-528387065.66396743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-528387065.66396743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-2201612.7735998644</v>
      </c>
      <c r="L1904" s="444">
        <f t="shared" ca="1" si="137"/>
        <v>-530588678.43756729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-530588678.43756729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-2210786.1601565303</v>
      </c>
      <c r="L1905" s="444">
        <f t="shared" ca="1" si="137"/>
        <v>-532799464.59772384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-532799464.59772384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-2219997.7691571829</v>
      </c>
      <c r="L1906" s="444">
        <f t="shared" ca="1" si="137"/>
        <v>-535019462.36688101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-535019462.36688101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-2229247.7598620043</v>
      </c>
      <c r="L1907" s="444">
        <f t="shared" ca="1" si="137"/>
        <v>-537248710.12674296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-537248710.12674296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-2238536.2921947623</v>
      </c>
      <c r="L1908" s="444">
        <f t="shared" ca="1" si="137"/>
        <v>-539487246.41893768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-539487246.41893768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-2247863.5267455736</v>
      </c>
      <c r="L1909" s="444">
        <f t="shared" ca="1" si="137"/>
        <v>-541735109.94568324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-541735109.94568324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-2257229.6247736802</v>
      </c>
      <c r="L1910" s="444">
        <f t="shared" ca="1" si="137"/>
        <v>-543992339.57045686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-543992339.57045686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-2266634.7482102369</v>
      </c>
      <c r="L1911" s="444">
        <f t="shared" ca="1" si="137"/>
        <v>-546258974.31866705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-546258974.31866705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-2276079.0596611127</v>
      </c>
      <c r="L1912" s="444">
        <f t="shared" ca="1" si="137"/>
        <v>-548535053.3783282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-548535053.3783282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-2285562.722409701</v>
      </c>
      <c r="L1913" s="444">
        <f t="shared" ca="1" si="137"/>
        <v>-550820616.10073793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-550820616.10073793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-2295085.9004197414</v>
      </c>
      <c r="L1914" s="444">
        <f t="shared" ca="1" si="137"/>
        <v>-553115702.00115764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-553115702.00115764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-2304648.7583381566</v>
      </c>
      <c r="L1915" s="444">
        <f t="shared" ca="1" si="137"/>
        <v>-555420350.75949585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-555420350.75949585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-2314251.4614978991</v>
      </c>
      <c r="L1916" s="444">
        <f t="shared" ca="1" si="137"/>
        <v>-557734602.22099376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-557734602.22099376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-2323894.1759208073</v>
      </c>
      <c r="L1917" s="444">
        <f t="shared" ca="1" si="137"/>
        <v>-560058496.3969146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-560058496.3969146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-2333577.0683204774</v>
      </c>
      <c r="L1918" s="444">
        <f t="shared" ca="1" si="137"/>
        <v>-562392073.46523511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-562392073.46523511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-2343300.3061051462</v>
      </c>
      <c r="L1919" s="444">
        <f t="shared" ca="1" si="137"/>
        <v>-564735373.77134025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-564735373.77134025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-2353064.0573805845</v>
      </c>
      <c r="L1920" s="444">
        <f t="shared" ca="1" si="137"/>
        <v>-567088437.82872081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-567088437.82872081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-2362868.4909530035</v>
      </c>
      <c r="L1921" s="444">
        <f t="shared" ca="1" si="137"/>
        <v>-569451306.31967378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-569451306.31967378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-2372713.7763319742</v>
      </c>
      <c r="L1922" s="444">
        <f t="shared" ca="1" si="137"/>
        <v>-571824020.0960058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-571824020.0960058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-2382600.0837333575</v>
      </c>
      <c r="L1923" s="444">
        <f t="shared" ca="1" si="137"/>
        <v>-574206620.17973912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-574206620.17973912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-2392527.5840822463</v>
      </c>
      <c r="L1924" s="444">
        <f t="shared" ca="1" si="137"/>
        <v>-576599147.76382136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-576599147.76382136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-2402496.4490159224</v>
      </c>
      <c r="L1925" s="444">
        <f t="shared" ca="1" si="137"/>
        <v>-579001644.21283734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-579001644.21283734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-2412506.8508868222</v>
      </c>
      <c r="L1926" s="444">
        <f t="shared" ca="1" si="137"/>
        <v>-581414151.06372416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-581414151.06372416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-2422558.9627655172</v>
      </c>
      <c r="L1927" s="444">
        <f t="shared" ca="1" si="137"/>
        <v>-583836710.02648973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-583836710.02648973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-2432652.9584437073</v>
      </c>
      <c r="L1928" s="444">
        <f t="shared" ca="1" si="137"/>
        <v>-586269362.9849335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-586269362.9849335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-2442789.012437223</v>
      </c>
      <c r="L1929" s="444">
        <f t="shared" ca="1" si="137"/>
        <v>-588712151.99737072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-588712151.99737072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-2452967.2999890447</v>
      </c>
      <c r="L1930" s="444">
        <f t="shared" ca="1" si="137"/>
        <v>-591165119.2973597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-591165119.2973597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-2463187.9970723321</v>
      </c>
      <c r="L1931" s="444">
        <f t="shared" ca="1" si="137"/>
        <v>-593628307.29443204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-593628307.29443204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-2473451.2803934668</v>
      </c>
      <c r="L1932" s="444">
        <f t="shared" ca="1" si="137"/>
        <v>-596101758.57482553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-596101758.57482553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-2483757.3273951062</v>
      </c>
      <c r="L1933" s="444">
        <f t="shared" ca="1" si="137"/>
        <v>-598585515.90222061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-598585515.90222061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-2494106.3162592524</v>
      </c>
      <c r="L1934" s="444">
        <f t="shared" ca="1" si="137"/>
        <v>-601079622.21847987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-601079622.21847987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-2504498.4259103327</v>
      </c>
      <c r="L1935" s="444">
        <f t="shared" ca="1" si="137"/>
        <v>-603584120.64439023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-603584120.64439023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-2514933.8360182927</v>
      </c>
      <c r="L1936" s="444">
        <f t="shared" ca="1" si="137"/>
        <v>-606099054.48040855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-606099054.48040855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-2525412.7270017024</v>
      </c>
      <c r="L1937" s="444">
        <f t="shared" ca="1" si="137"/>
        <v>-608624467.20741022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-608624467.20741022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-2535935.2800308759</v>
      </c>
      <c r="L1938" s="444">
        <f t="shared" ca="1" si="137"/>
        <v>-611160402.48744106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-611160402.48744106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-2546501.6770310043</v>
      </c>
      <c r="L1939" s="444">
        <f t="shared" ca="1" si="137"/>
        <v>-613706904.1644721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-613706904.1644721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-2557112.1006853003</v>
      </c>
      <c r="L1940" s="444">
        <f t="shared" ca="1" si="137"/>
        <v>-616264016.26515746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-616264016.26515746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-2567766.7344381562</v>
      </c>
      <c r="L1941" s="444">
        <f t="shared" ca="1" si="137"/>
        <v>-618831782.99959564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-618831782.99959564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-2578465.762498315</v>
      </c>
      <c r="L1942" s="444">
        <f t="shared" ca="1" si="137"/>
        <v>-621410248.7620939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-621410248.7620939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-2589209.369842058</v>
      </c>
      <c r="L1943" s="444">
        <f t="shared" ca="1" si="137"/>
        <v>-623999458.13193595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-623999458.13193595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-2599997.7422163999</v>
      </c>
      <c r="L1944" s="444">
        <f t="shared" ca="1" si="137"/>
        <v>-626599455.8741523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-626599455.8741523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-2610831.0661423011</v>
      </c>
      <c r="L1945" s="444">
        <f t="shared" ca="1" si="137"/>
        <v>-629210286.94029462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-629210286.94029462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-2621709.5289178942</v>
      </c>
      <c r="L1946" s="444">
        <f t="shared" ca="1" si="137"/>
        <v>-631831996.46921253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-631831996.46921253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-2632633.3186217188</v>
      </c>
      <c r="L1947" s="444">
        <f t="shared" ca="1" si="137"/>
        <v>-634464629.78783429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-634464629.78783429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-2643602.624115976</v>
      </c>
      <c r="L1948" s="444">
        <f t="shared" ca="1" si="137"/>
        <v>-637108232.41195023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-637108232.41195023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-2654617.6350497925</v>
      </c>
      <c r="L1949" s="444">
        <f t="shared" ca="1" si="137"/>
        <v>-639762850.04700005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-639762850.04700005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-2665678.5418625004</v>
      </c>
      <c r="L1950" s="444">
        <f t="shared" ca="1" si="137"/>
        <v>-642428528.58886254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-642428528.58886254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-2676785.5357869272</v>
      </c>
      <c r="L1951" s="444">
        <f t="shared" ca="1" si="137"/>
        <v>-645105314.12464952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-645105314.12464952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-2687938.8088527061</v>
      </c>
      <c r="L1952" s="444">
        <f t="shared" ca="1" si="137"/>
        <v>-647793252.9335022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-647793252.9335022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-2699138.5538895926</v>
      </c>
      <c r="L1953" s="444">
        <f t="shared" ca="1" si="137"/>
        <v>-650492391.48739183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-650492391.48739183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-2710384.9645307991</v>
      </c>
      <c r="L1954" s="444">
        <f t="shared" ca="1" si="137"/>
        <v>-653202776.45192266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-653202776.45192266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-2721678.2352163442</v>
      </c>
      <c r="L1955" s="444">
        <f t="shared" ca="1" si="137"/>
        <v>-655924454.68713903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-655924454.68713903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-2733018.5611964124</v>
      </c>
      <c r="L1956" s="444">
        <f t="shared" ca="1" si="137"/>
        <v>-658657473.24833548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-658657473.24833548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-2744406.1385347312</v>
      </c>
      <c r="L1957" s="444">
        <f t="shared" ca="1" si="137"/>
        <v>-661401879.38687027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-661401879.38687027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-2755841.1641119593</v>
      </c>
      <c r="L1958" s="444">
        <f t="shared" ca="1" si="137"/>
        <v>-664157720.55098224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-664157720.55098224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-2767323.8356290925</v>
      </c>
      <c r="L1959" s="444">
        <f t="shared" ca="1" si="137"/>
        <v>-666925044.38661134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-666925044.38661134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-2778854.3516108803</v>
      </c>
      <c r="L1960" s="444">
        <f t="shared" ca="1" si="137"/>
        <v>-669703898.73822224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-669703898.73822224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-2790432.9114092593</v>
      </c>
      <c r="L1961" s="444">
        <f t="shared" ca="1" si="137"/>
        <v>-672494331.6496315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-672494331.6496315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-2802059.7152067977</v>
      </c>
      <c r="L1962" s="444">
        <f t="shared" ca="1" si="137"/>
        <v>-675296391.36483824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-675296391.36483824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-2813734.9640201591</v>
      </c>
      <c r="L1963" s="444">
        <f t="shared" ca="1" si="137"/>
        <v>-678110126.32885838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-678110126.32885838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-2825458.8597035767</v>
      </c>
      <c r="L1964" s="444">
        <f t="shared" ca="1" si="137"/>
        <v>-680935585.18856192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-680935585.18856192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-2837231.6049523414</v>
      </c>
      <c r="L1965" s="444">
        <f t="shared" ca="1" si="137"/>
        <v>-683772816.79351425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-683772816.79351425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-2849053.4033063091</v>
      </c>
      <c r="L1966" s="444">
        <f t="shared" ca="1" si="137"/>
        <v>-686621870.19682062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-686621870.19682062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-2860924.4591534194</v>
      </c>
      <c r="L1967" s="444">
        <f t="shared" ca="1" si="137"/>
        <v>-689482794.65597403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-689482794.65597403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-2872844.9777332251</v>
      </c>
      <c r="L1968" s="444">
        <f t="shared" ca="1" si="137"/>
        <v>-692355639.63370728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-692355639.63370728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-2884815.1651404472</v>
      </c>
      <c r="L1969" s="444">
        <f t="shared" ca="1" si="137"/>
        <v>-695240454.79884768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-695240454.79884768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-2896835.2283285321</v>
      </c>
      <c r="L1970" s="444">
        <f t="shared" ca="1" si="137"/>
        <v>-698137290.02717626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-698137290.02717626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-2908905.3751132344</v>
      </c>
      <c r="L1971" s="444">
        <f t="shared" ca="1" si="137"/>
        <v>-701046195.40228951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-701046195.40228951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-2921025.8141762065</v>
      </c>
      <c r="L1972" s="444">
        <f t="shared" ca="1" si="137"/>
        <v>-703967221.21646571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-703967221.21646571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-2933196.7550686072</v>
      </c>
      <c r="L1973" s="444">
        <f t="shared" ca="1" si="137"/>
        <v>-706900417.97153437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-706900417.97153437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-2945418.4082147265</v>
      </c>
      <c r="L1974" s="444">
        <f t="shared" ca="1" si="137"/>
        <v>-709845836.37974906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-709845836.37974906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-2957690.9849156211</v>
      </c>
      <c r="L1975" s="444">
        <f t="shared" ca="1" si="137"/>
        <v>-712803527.36466467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-712803527.36466467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-2970014.6973527693</v>
      </c>
      <c r="L1976" s="444">
        <f t="shared" ca="1" si="137"/>
        <v>-715773542.06201744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-715773542.06201744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-2982389.7585917395</v>
      </c>
      <c r="L1977" s="444">
        <f t="shared" ca="1" si="137"/>
        <v>-718755931.82060921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-718755931.82060921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-2994816.3825858715</v>
      </c>
      <c r="L1978" s="444">
        <f t="shared" ca="1" si="137"/>
        <v>-721750748.2031951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-721750748.2031951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-3007294.7841799795</v>
      </c>
      <c r="L1979" s="444">
        <f t="shared" ca="1" si="137"/>
        <v>-724758042.98737502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-724758042.98737502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-3019825.1791140623</v>
      </c>
      <c r="L1980" s="444">
        <f t="shared" ca="1" si="137"/>
        <v>-727777868.16648912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-727777868.16648912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-3032407.7840270381</v>
      </c>
      <c r="L1981" s="444">
        <f t="shared" ca="1" si="137"/>
        <v>-730810275.9505161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-730810275.9505161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-3045042.8164604837</v>
      </c>
      <c r="L1982" s="444">
        <f t="shared" ca="1" si="137"/>
        <v>-733855318.76697659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-733855318.76697659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-3057730.4948624023</v>
      </c>
      <c r="L1983" s="444">
        <f t="shared" ca="1" si="137"/>
        <v>-736913049.26183903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-736913049.26183903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-3070471.0385909961</v>
      </c>
      <c r="L1984" s="444">
        <f t="shared" ca="1" si="137"/>
        <v>-739983520.30043006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-739983520.30043006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-3083264.6679184586</v>
      </c>
      <c r="L1985" s="444">
        <f t="shared" ca="1" si="137"/>
        <v>-743066784.9683485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-743066784.9683485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-3096111.6040347852</v>
      </c>
      <c r="L1986" s="444">
        <f t="shared" ca="1" si="137"/>
        <v>-746162896.57238328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-746162896.57238328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-3109012.0690515968</v>
      </c>
      <c r="L1987" s="444">
        <f t="shared" ca="1" si="137"/>
        <v>-749271908.64143491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-749271908.64143491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-3121966.2860059789</v>
      </c>
      <c r="L1988" s="444">
        <f t="shared" ca="1" si="137"/>
        <v>-752393874.92744088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-752393874.92744088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-3134974.4788643369</v>
      </c>
      <c r="L1989" s="444">
        <f t="shared" ca="1" si="137"/>
        <v>-755528849.40630519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-755528849.40630519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-3148036.8725262717</v>
      </c>
      <c r="L1990" s="444">
        <f t="shared" ca="1" si="137"/>
        <v>-758676886.27883148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-758676886.27883148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-3161153.6928284643</v>
      </c>
      <c r="L1991" s="444">
        <f t="shared" ca="1" si="137"/>
        <v>-761838039.9716599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-761838039.9716599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-3174325.1665485827</v>
      </c>
      <c r="L1992" s="444">
        <f t="shared" ca="1" si="137"/>
        <v>-765012365.13820851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-765012365.13820851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-3187551.5214092019</v>
      </c>
      <c r="L1993" s="444">
        <f t="shared" ca="1" si="137"/>
        <v>-768199916.65961766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-768199916.65961766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-3200832.9860817404</v>
      </c>
      <c r="L1994" s="444">
        <f t="shared" ca="1" si="137"/>
        <v>-771400749.64569938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-771400749.64569938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-3214169.7901904141</v>
      </c>
      <c r="L1995" s="444">
        <f t="shared" ca="1" si="137"/>
        <v>-774614919.43588984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-774614919.43588984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-3227562.1643162076</v>
      </c>
      <c r="L1996" s="444">
        <f t="shared" ca="1" si="137"/>
        <v>-777842481.60020602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-777842481.60020602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-3241010.3400008585</v>
      </c>
      <c r="L1997" s="444">
        <f t="shared" ca="1" si="137"/>
        <v>-781083491.94020689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-781083491.94020689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-3254514.5497508622</v>
      </c>
      <c r="L1998" s="444">
        <f t="shared" ca="1" si="137"/>
        <v>-784338006.48995769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-784338006.48995769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-3268075.0270414902</v>
      </c>
      <c r="L1999" s="444">
        <f t="shared" ca="1" si="137"/>
        <v>-787606081.51699913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-787606081.51699913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-3281692.0063208295</v>
      </c>
      <c r="L2000" s="444">
        <f t="shared" ca="1" si="137"/>
        <v>-790887773.52331996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-790887773.52331996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-3295365.7230138332</v>
      </c>
      <c r="L2001" s="444">
        <f t="shared" ca="1" si="137"/>
        <v>-794183139.24633384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-794183139.24633384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-3309096.4135263911</v>
      </c>
      <c r="L2002" s="444">
        <f t="shared" ca="1" si="137"/>
        <v>-797492235.65986025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-797492235.65986025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-3322884.3152494179</v>
      </c>
      <c r="L2003" s="444">
        <f t="shared" ca="1" si="137"/>
        <v>-800815119.9751097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-800815119.9751097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-3336729.6665629572</v>
      </c>
      <c r="L2004" s="444">
        <f t="shared" ca="1" si="137"/>
        <v>-804151849.64167261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-804151849.64167261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-3350632.7068403023</v>
      </c>
      <c r="L2005" s="444">
        <f t="shared" ca="1" si="137"/>
        <v>-807502482.34851289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-807502482.34851289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-3364593.6764521371</v>
      </c>
      <c r="L2006" s="444">
        <f t="shared" ca="1" si="137"/>
        <v>-810867076.02496505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-810867076.02496505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-3378612.8167706877</v>
      </c>
      <c r="L2007" s="444">
        <f t="shared" ca="1" si="137"/>
        <v>-814245688.84173572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-814245688.84173572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-3392690.370173899</v>
      </c>
      <c r="L2008" s="444">
        <f t="shared" ca="1" si="137"/>
        <v>-817638379.21190965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-817638379.21190965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-3406826.5800496233</v>
      </c>
      <c r="L2009" s="444">
        <f t="shared" ca="1" si="137"/>
        <v>-821045205.79195929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-821045205.79195929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-3421021.6907998305</v>
      </c>
      <c r="L2010" s="444">
        <f t="shared" ca="1" si="137"/>
        <v>-824466227.48275912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-824466227.48275912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-3435275.9478448294</v>
      </c>
      <c r="L2011" s="444">
        <f t="shared" ca="1" si="137"/>
        <v>-827901503.43060398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-827901503.43060398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-3449589.5976275164</v>
      </c>
      <c r="L2012" s="444">
        <f t="shared" ca="1" si="137"/>
        <v>-831351093.0282315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-831351093.0282315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-3463962.8876176313</v>
      </c>
      <c r="L2013" s="444">
        <f t="shared" ca="1" si="137"/>
        <v>-834815055.91584909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-834815055.91584909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-3478396.0663160379</v>
      </c>
      <c r="L2014" s="444">
        <f t="shared" ca="1" si="137"/>
        <v>-838293451.9821651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-838293451.9821651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-3492889.3832590212</v>
      </c>
      <c r="L2015" s="444">
        <f t="shared" ca="1" si="137"/>
        <v>-841786341.36542416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-841786341.36542416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-3507443.089022601</v>
      </c>
      <c r="L2016" s="444">
        <f t="shared" ca="1" si="137"/>
        <v>-845293784.45444679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-845293784.45444679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-3522057.4352268619</v>
      </c>
      <c r="L2017" s="444">
        <f t="shared" ca="1" si="137"/>
        <v>-848815841.88967371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-848815841.88967371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-3536732.6745403069</v>
      </c>
      <c r="L2018" s="444">
        <f t="shared" ca="1" si="137"/>
        <v>-852352574.56421399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-852352574.56421399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-3551469.0606842251</v>
      </c>
      <c r="L2019" s="444">
        <f t="shared" ca="1" si="137"/>
        <v>-855904043.6248982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-855904043.6248982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-3566266.848437075</v>
      </c>
      <c r="L2020" s="444">
        <f t="shared" ca="1" si="137"/>
        <v>-859470310.47333527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-859470310.47333527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-3581126.2936388976</v>
      </c>
      <c r="L2021" s="444">
        <f t="shared" ca="1" si="137"/>
        <v>-863051436.76697421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-863051436.76697421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-3596047.6531957258</v>
      </c>
      <c r="L2022" s="444">
        <f t="shared" ca="1" si="137"/>
        <v>-866647484.42016995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-866647484.42016995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-3611031.1850840412</v>
      </c>
      <c r="L2023" s="444">
        <f t="shared" ca="1" si="137"/>
        <v>-870258515.60525393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-870258515.60525393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-3626077.1483552251</v>
      </c>
      <c r="L2024" s="444">
        <f t="shared" ca="1" si="137"/>
        <v>-873884592.75360918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-873884592.75360918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-3641185.8031400377</v>
      </c>
      <c r="L2025" s="444">
        <f t="shared" ca="1" si="137"/>
        <v>-877525778.55674922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-877525778.55674922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-3656357.4106531218</v>
      </c>
      <c r="L2026" s="444">
        <f t="shared" ca="1" si="137"/>
        <v>-881182135.96740234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-881182135.96740234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-3671592.2331975102</v>
      </c>
      <c r="L2027" s="444">
        <f t="shared" ca="1" si="137"/>
        <v>-884853728.20059991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-884853728.20059991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-3686890.5341691663</v>
      </c>
      <c r="L2028" s="444">
        <f t="shared" ca="1" si="137"/>
        <v>-888540618.73476911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-888540618.73476911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-3702252.5780615374</v>
      </c>
      <c r="L2029" s="444">
        <f t="shared" ca="1" si="137"/>
        <v>-892242871.31283069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-892242871.31283069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-3717678.6304701283</v>
      </c>
      <c r="L2030" s="444">
        <f t="shared" ca="1" si="137"/>
        <v>-895960549.94330084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-895960549.94330084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-3733168.9580970863</v>
      </c>
      <c r="L2031" s="444">
        <f t="shared" ca="1" si="137"/>
        <v>-899693718.90139794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-899693718.90139794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-3748723.8287558253</v>
      </c>
      <c r="L2032" s="444">
        <f t="shared" ca="1" si="137"/>
        <v>-903442442.7301538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-903442442.7301538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-3764343.511375641</v>
      </c>
      <c r="L2033" s="444">
        <f t="shared" ca="1" si="137"/>
        <v>-907206786.24152946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-907206786.24152946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-3780028.2760063726</v>
      </c>
      <c r="L2034" s="444">
        <f t="shared" ca="1" si="137"/>
        <v>-910986814.51753581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-910986814.51753581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-3795778.3938230658</v>
      </c>
      <c r="L2035" s="444">
        <f t="shared" ca="1" si="137"/>
        <v>-914782592.91135883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-914782592.91135883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-3811594.1371306619</v>
      </c>
      <c r="L2036" s="444">
        <f t="shared" ca="1" si="137"/>
        <v>-918594187.04848945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-918594187.04848945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-3827475.779368706</v>
      </c>
      <c r="L2037" s="444">
        <f t="shared" ca="1" si="137"/>
        <v>-922421662.82785821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-922421662.82785821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-3843423.5951160756</v>
      </c>
      <c r="L2038" s="444">
        <f t="shared" ca="1" si="137"/>
        <v>-926265086.42297423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-926265086.42297423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-3859437.8600957254</v>
      </c>
      <c r="L2039" s="444">
        <f t="shared" ca="1" si="137"/>
        <v>-930124524.28306997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-930124524.28306997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-3875518.8511794582</v>
      </c>
      <c r="L2040" s="444">
        <f t="shared" ca="1" si="137"/>
        <v>-934000043.13424945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-934000043.13424945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-3891666.8463927065</v>
      </c>
      <c r="L2041" s="444">
        <f t="shared" ca="1" si="137"/>
        <v>-937891709.9806422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-937891709.9806422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-3907882.1249193419</v>
      </c>
      <c r="L2042" s="444">
        <f t="shared" ca="1" si="137"/>
        <v>-941799592.10556149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-941799592.10556149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-3924164.9671065067</v>
      </c>
      <c r="L2043" s="444">
        <f t="shared" ca="1" si="137"/>
        <v>-945723757.07266796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-945723757.07266796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-3940515.6544694505</v>
      </c>
      <c r="L2044" s="444">
        <f t="shared" ca="1" si="137"/>
        <v>-949664272.72713745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-949664272.72713745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-3956934.4696964063</v>
      </c>
      <c r="L2045" s="444">
        <f t="shared" ca="1" si="137"/>
        <v>-953621207.19683385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-953621207.19683385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-3973421.6966534741</v>
      </c>
      <c r="L2046" s="444">
        <f t="shared" ca="1" si="137"/>
        <v>-957594628.89348733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-957594628.89348733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-3989977.6203895304</v>
      </c>
      <c r="L2047" s="444">
        <f t="shared" ca="1" si="137"/>
        <v>-961584606.51387691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-961584606.51387691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-4006602.5271411538</v>
      </c>
      <c r="L2048" s="444">
        <f t="shared" ref="L2048:L2302" ca="1" si="142">I2048-J2048+K2048</f>
        <v>-965591209.04101801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-965591209.04101801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-4023296.704337575</v>
      </c>
      <c r="L2049" s="444">
        <f t="shared" ca="1" si="142"/>
        <v>-969614505.74535561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-969614505.74535561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-4040060.4406056479</v>
      </c>
      <c r="L2050" s="444">
        <f t="shared" ca="1" si="142"/>
        <v>-973654566.18596125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-973654566.18596125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-4056894.0257748384</v>
      </c>
      <c r="L2051" s="444">
        <f t="shared" ca="1" si="142"/>
        <v>-977711460.21173608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-977711460.21173608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-4073797.7508822335</v>
      </c>
      <c r="L2052" s="444">
        <f t="shared" ca="1" si="142"/>
        <v>-981785257.96261835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-981785257.96261835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-4090771.908177576</v>
      </c>
      <c r="L2053" s="444">
        <f t="shared" ca="1" si="142"/>
        <v>-985876029.87079597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-985876029.87079597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-4107816.791128316</v>
      </c>
      <c r="L2054" s="444">
        <f t="shared" ca="1" si="142"/>
        <v>-989983846.66192424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-989983846.66192424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-4124932.6944246837</v>
      </c>
      <c r="L2055" s="444">
        <f t="shared" ca="1" si="142"/>
        <v>-994108779.35634887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-994108779.35634887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-4142119.9139847872</v>
      </c>
      <c r="L2056" s="444">
        <f t="shared" ca="1" si="142"/>
        <v>-998250899.27033365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-998250899.27033365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-4159378.7469597235</v>
      </c>
      <c r="L2057" s="444">
        <f t="shared" ca="1" si="142"/>
        <v>-1002410278.0172933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-1002410278.0172933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-4176709.4917387217</v>
      </c>
      <c r="L2058" s="444">
        <f t="shared" ca="1" si="142"/>
        <v>-1006586987.509032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-1006586987.509032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-4194112.4479542999</v>
      </c>
      <c r="L2059" s="444">
        <f t="shared" ca="1" si="142"/>
        <v>-1010781099.9569863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-1010781099.9569863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-4211587.9164874433</v>
      </c>
      <c r="L2060" s="444">
        <f t="shared" ca="1" si="142"/>
        <v>-1014992687.8734738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-1014992687.8734738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-4229136.1994728073</v>
      </c>
      <c r="L2061" s="444">
        <f t="shared" ca="1" si="142"/>
        <v>-1019221824.0729465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-1019221824.0729465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-4246757.6003039442</v>
      </c>
      <c r="L2062" s="444">
        <f t="shared" ca="1" si="142"/>
        <v>-1023468581.6732504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-1023468581.6732504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-4264452.4236385431</v>
      </c>
      <c r="L2063" s="444">
        <f t="shared" ca="1" si="142"/>
        <v>-1027733034.096889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-1027733034.096889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-4282220.9754037037</v>
      </c>
      <c r="L2064" s="444">
        <f t="shared" ca="1" si="142"/>
        <v>-1032015255.0722927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-1032015255.0722927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-4300063.5628012186</v>
      </c>
      <c r="L2065" s="444">
        <f t="shared" ca="1" si="142"/>
        <v>-1036315318.6350939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-1036315318.6350939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-4317980.4943128908</v>
      </c>
      <c r="L2066" s="444">
        <f t="shared" ca="1" si="142"/>
        <v>-1040633299.1294068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-1040633299.1294068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-4335972.0797058623</v>
      </c>
      <c r="L2067" s="444">
        <f t="shared" ca="1" si="142"/>
        <v>-1044969271.2091126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-1044969271.2091126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-4354038.630037969</v>
      </c>
      <c r="L2068" s="444">
        <f t="shared" ca="1" si="142"/>
        <v>-1049323309.8391507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-1049323309.8391507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-4372180.4576631282</v>
      </c>
      <c r="L2069" s="444">
        <f t="shared" ca="1" si="142"/>
        <v>-1053695490.2968138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-1053695490.2968138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-4390397.8762367247</v>
      </c>
      <c r="L2070" s="444">
        <f t="shared" ca="1" si="142"/>
        <v>-1058085888.1730505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-1058085888.1730505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-4408691.2007210441</v>
      </c>
      <c r="L2071" s="444">
        <f t="shared" ca="1" si="142"/>
        <v>-1062494579.3737715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-1062494579.3737715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-4427060.7473907145</v>
      </c>
      <c r="L2072" s="444">
        <f t="shared" ca="1" si="142"/>
        <v>-1066921640.1211623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-1066921640.1211623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-4445506.833838176</v>
      </c>
      <c r="L2073" s="444">
        <f t="shared" ca="1" si="142"/>
        <v>-1071367146.9550005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-1071367146.9550005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-4464029.7789791692</v>
      </c>
      <c r="L2074" s="444">
        <f t="shared" ca="1" si="142"/>
        <v>-1075831176.7339797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-1075831176.7339797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-4482629.9030582486</v>
      </c>
      <c r="L2075" s="444">
        <f t="shared" ca="1" si="142"/>
        <v>-1080313806.637038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-1080313806.637038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-4501307.5276543247</v>
      </c>
      <c r="L2076" s="444">
        <f t="shared" ca="1" si="142"/>
        <v>-1084815114.1646924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-1084815114.1646924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-4520062.9756862186</v>
      </c>
      <c r="L2077" s="444">
        <f t="shared" ca="1" si="142"/>
        <v>-1089335177.1403787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-1089335177.1403787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-4538896.5714182444</v>
      </c>
      <c r="L2078" s="444">
        <f t="shared" ca="1" si="142"/>
        <v>-1093874073.711797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-1093874073.711797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-4557808.6404658211</v>
      </c>
      <c r="L2079" s="444">
        <f t="shared" ca="1" si="142"/>
        <v>-1098431882.3522627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-1098431882.3522627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-4576799.5098010944</v>
      </c>
      <c r="L2080" s="444">
        <f t="shared" ca="1" si="142"/>
        <v>-1103008681.8620639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-1103008681.8620639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-4595869.5077585997</v>
      </c>
      <c r="L2081" s="444">
        <f t="shared" ca="1" si="142"/>
        <v>-1107604551.3698225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-1107604551.3698225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-4615018.9640409267</v>
      </c>
      <c r="L2082" s="444">
        <f t="shared" ca="1" si="142"/>
        <v>-1112219570.3338635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-1112219570.3338635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-4634248.2097244309</v>
      </c>
      <c r="L2083" s="444">
        <f t="shared" ca="1" si="142"/>
        <v>-1116853818.5435879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-1116853818.5435879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-4653557.5772649497</v>
      </c>
      <c r="L2084" s="444">
        <f t="shared" ca="1" si="142"/>
        <v>-1121507376.1208529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-1121507376.1208529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-4672947.4005035535</v>
      </c>
      <c r="L2085" s="444">
        <f t="shared" ca="1" si="142"/>
        <v>-1126180323.5213566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-1126180323.5213566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-4692418.0146723194</v>
      </c>
      <c r="L2086" s="444">
        <f t="shared" ca="1" si="142"/>
        <v>-1130872741.5360289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-1130872741.5360289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-4711969.7564001204</v>
      </c>
      <c r="L2087" s="444">
        <f t="shared" ca="1" si="142"/>
        <v>-1135584711.292429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-1135584711.292429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-4731602.9637184544</v>
      </c>
      <c r="L2088" s="444">
        <f t="shared" ca="1" si="142"/>
        <v>-1140316314.2561474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-1140316314.2561474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-4751317.9760672804</v>
      </c>
      <c r="L2089" s="444">
        <f t="shared" ca="1" si="142"/>
        <v>-1145067632.2322147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-1145067632.2322147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-4771115.1343008941</v>
      </c>
      <c r="L2090" s="444">
        <f t="shared" ca="1" si="142"/>
        <v>-1149838747.3665156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-1149838747.3665156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-4790994.7806938151</v>
      </c>
      <c r="L2091" s="444">
        <f t="shared" ca="1" si="142"/>
        <v>-1154629742.1472094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-1154629742.1472094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-4810957.2589467056</v>
      </c>
      <c r="L2092" s="444">
        <f t="shared" ca="1" si="142"/>
        <v>-1159440699.4061561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-1159440699.4061561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-4831002.9141923171</v>
      </c>
      <c r="L2093" s="444">
        <f t="shared" ca="1" si="142"/>
        <v>-1164271702.3203483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-1164271702.3203483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-4851132.0930014513</v>
      </c>
      <c r="L2094" s="444">
        <f t="shared" ca="1" si="142"/>
        <v>-1169122834.4133496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-1169122834.4133496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-4871345.1433889568</v>
      </c>
      <c r="L2095" s="444">
        <f t="shared" ca="1" si="142"/>
        <v>-1173994179.5567386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-1173994179.5567386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-4891642.4148197444</v>
      </c>
      <c r="L2096" s="444">
        <f t="shared" ca="1" si="142"/>
        <v>-1178885821.9715583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-1178885821.9715583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-4912024.2582148267</v>
      </c>
      <c r="L2097" s="444">
        <f t="shared" ca="1" si="142"/>
        <v>-1183797846.229773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-1183797846.229773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-4932491.0259573879</v>
      </c>
      <c r="L2098" s="444">
        <f t="shared" ca="1" si="142"/>
        <v>-1188730337.2557304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-1188730337.2557304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-4953043.0718988767</v>
      </c>
      <c r="L2099" s="444">
        <f t="shared" ca="1" si="142"/>
        <v>-1193683380.3276293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-1193683380.3276293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-4973680.7513651224</v>
      </c>
      <c r="L2100" s="444">
        <f t="shared" ca="1" si="142"/>
        <v>-1198657061.0789945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-1198657061.0789945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-4994404.4211624768</v>
      </c>
      <c r="L2101" s="444">
        <f t="shared" ca="1" si="142"/>
        <v>-1203651465.5001569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-1203651465.5001569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-5015214.439583987</v>
      </c>
      <c r="L2102" s="444">
        <f t="shared" ca="1" si="142"/>
        <v>-1208666679.9397409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-1208666679.9397409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-5036111.1664155871</v>
      </c>
      <c r="L2103" s="444">
        <f t="shared" ca="1" si="142"/>
        <v>-1213702791.1061566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-1213702791.1061566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-5057094.962942319</v>
      </c>
      <c r="L2104" s="444">
        <f t="shared" ca="1" si="142"/>
        <v>-1218759886.0690989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-1218759886.0690989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-5078166.1919545792</v>
      </c>
      <c r="L2105" s="444">
        <f t="shared" ca="1" si="142"/>
        <v>-1223838052.2610536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-1223838052.2610536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-5099325.2177543901</v>
      </c>
      <c r="L2106" s="444">
        <f t="shared" ca="1" si="142"/>
        <v>-1228937377.4788079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-1228937377.4788079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-5120572.4061616994</v>
      </c>
      <c r="L2107" s="444">
        <f t="shared" ca="1" si="142"/>
        <v>-1234057949.8849697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-1234057949.8849697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-5141908.1245207069</v>
      </c>
      <c r="L2108" s="444">
        <f t="shared" ca="1" si="142"/>
        <v>-1239199858.0094905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-1239199858.0094905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-5163332.7417062102</v>
      </c>
      <c r="L2109" s="444">
        <f t="shared" ca="1" si="142"/>
        <v>-1244363190.7511966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-1244363190.7511966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-5184846.6281299861</v>
      </c>
      <c r="L2110" s="444">
        <f t="shared" ca="1" si="142"/>
        <v>-1249548037.3793266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-1249548037.3793266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-5206450.1557471938</v>
      </c>
      <c r="L2111" s="444">
        <f t="shared" ca="1" si="142"/>
        <v>-1254754487.5350738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-1254754487.5350738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-5228143.6980628073</v>
      </c>
      <c r="L2112" s="444">
        <f t="shared" ca="1" si="142"/>
        <v>-1259982631.2331367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-1259982631.2331367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-5249927.6301380694</v>
      </c>
      <c r="L2113" s="444">
        <f t="shared" ca="1" si="142"/>
        <v>-1265232558.8632748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-1265232558.8632748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-5271802.3285969784</v>
      </c>
      <c r="L2114" s="444">
        <f t="shared" ca="1" si="142"/>
        <v>-1270504361.1918719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-1270504361.1918719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-5293768.1716327993</v>
      </c>
      <c r="L2115" s="444">
        <f t="shared" ca="1" si="142"/>
        <v>-1275798129.3635046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-1275798129.3635046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-5315825.539014603</v>
      </c>
      <c r="L2116" s="444">
        <f t="shared" ca="1" si="142"/>
        <v>-1281113954.9025192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-1281113954.9025192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-5337974.8120938297</v>
      </c>
      <c r="L2117" s="444">
        <f t="shared" ca="1" si="142"/>
        <v>-1286451929.714613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-1286451929.714613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-5360216.3738108873</v>
      </c>
      <c r="L2118" s="444">
        <f t="shared" ca="1" si="142"/>
        <v>-1291812146.0884237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-1291812146.0884237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-5382550.6087017655</v>
      </c>
      <c r="L2119" s="444">
        <f t="shared" ca="1" si="142"/>
        <v>-1297194696.6971254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-1297194696.6971254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-5404977.9029046893</v>
      </c>
      <c r="L2120" s="444">
        <f t="shared" ca="1" si="142"/>
        <v>-1302599674.6000302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-1302599674.6000302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-5427498.6441667927</v>
      </c>
      <c r="L2121" s="444">
        <f t="shared" ca="1" si="142"/>
        <v>-1308027173.2441969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-1308027173.2441969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-5450113.2218508199</v>
      </c>
      <c r="L2122" s="444">
        <f t="shared" ca="1" si="142"/>
        <v>-1313477286.4660478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-1313477286.4660478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-5472822.0269418657</v>
      </c>
      <c r="L2123" s="444">
        <f t="shared" ca="1" si="142"/>
        <v>-1318950108.4929895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-1318950108.4929895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-5495625.4520541234</v>
      </c>
      <c r="L2124" s="444">
        <f t="shared" ca="1" si="142"/>
        <v>-1324445733.9450436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-1324445733.9450436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-5518523.8914376814</v>
      </c>
      <c r="L2125" s="444">
        <f t="shared" ca="1" si="142"/>
        <v>-1329964257.8364813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-1329964257.8364813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-5541517.7409853386</v>
      </c>
      <c r="L2126" s="444">
        <f t="shared" ca="1" si="142"/>
        <v>-1335505775.5774667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-1335505775.5774667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-5564607.3982394449</v>
      </c>
      <c r="L2127" s="444">
        <f t="shared" ca="1" si="142"/>
        <v>-1341070382.9757061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-1341070382.9757061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-5587793.2623987757</v>
      </c>
      <c r="L2128" s="444">
        <f t="shared" ca="1" si="142"/>
        <v>-1346658176.2381048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-1346658176.2381048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-5611075.7343254369</v>
      </c>
      <c r="L2129" s="444">
        <f t="shared" ca="1" si="142"/>
        <v>-1352269251.9724302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-1352269251.9724302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-5634455.2165517928</v>
      </c>
      <c r="L2130" s="444">
        <f t="shared" ca="1" si="142"/>
        <v>-1357903707.188982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-1357903707.188982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-5657932.1132874247</v>
      </c>
      <c r="L2131" s="444">
        <f t="shared" ca="1" si="142"/>
        <v>-1363561639.3022695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-1363561639.3022695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-5681506.830426123</v>
      </c>
      <c r="L2132" s="444">
        <f t="shared" ca="1" si="142"/>
        <v>-1369243146.1326957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-1369243146.1326957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-5705179.7755528986</v>
      </c>
      <c r="L2133" s="444">
        <f t="shared" ca="1" si="142"/>
        <v>-1374948325.9082487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-1374948325.9082487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-5728951.3579510357</v>
      </c>
      <c r="L2134" s="444">
        <f t="shared" ca="1" si="142"/>
        <v>-1380677277.2661996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-1380677277.2661996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-5752821.988609165</v>
      </c>
      <c r="L2135" s="444">
        <f t="shared" ca="1" si="142"/>
        <v>-1386430099.2548087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-1386430099.2548087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-5776792.0802283697</v>
      </c>
      <c r="L2136" s="444">
        <f t="shared" ca="1" si="142"/>
        <v>-1392206891.335037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-1392206891.335037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-5800862.0472293207</v>
      </c>
      <c r="L2137" s="444">
        <f t="shared" ca="1" si="142"/>
        <v>-1398007753.3822663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-1398007753.3822663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-5825032.305759443</v>
      </c>
      <c r="L2138" s="444">
        <f t="shared" ca="1" si="142"/>
        <v>-1403832785.6880257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-1403832785.6880257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-5849303.2737001069</v>
      </c>
      <c r="L2139" s="444">
        <f t="shared" ca="1" si="142"/>
        <v>-1409682088.9617257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-1409682088.9617257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-5873675.3706738567</v>
      </c>
      <c r="L2140" s="444">
        <f t="shared" ca="1" si="142"/>
        <v>-1415555764.3323996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-1415555764.3323996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-5898149.0180516653</v>
      </c>
      <c r="L2141" s="444">
        <f t="shared" ca="1" si="142"/>
        <v>-1421453913.3504512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-1421453913.3504512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-5922724.6389602134</v>
      </c>
      <c r="L2142" s="444">
        <f t="shared" ca="1" si="142"/>
        <v>-1427376637.9894114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-1427376637.9894114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-5947402.6582892137</v>
      </c>
      <c r="L2143" s="444">
        <f t="shared" ca="1" si="142"/>
        <v>-1433324040.6477005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-1433324040.6477005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-5972183.5026987521</v>
      </c>
      <c r="L2144" s="444">
        <f t="shared" ca="1" si="142"/>
        <v>-1439296224.1503992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-1439296224.1503992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-5997067.6006266633</v>
      </c>
      <c r="L2145" s="444">
        <f t="shared" ca="1" si="142"/>
        <v>-1445293291.7510259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-1445293291.7510259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-6022055.382295941</v>
      </c>
      <c r="L2146" s="444">
        <f t="shared" ca="1" si="142"/>
        <v>-1451315347.1333218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-1451315347.1333218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-6047147.2797221737</v>
      </c>
      <c r="L2147" s="444">
        <f t="shared" ca="1" si="142"/>
        <v>-1457362494.413044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-1457362494.413044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-6072343.7267210167</v>
      </c>
      <c r="L2148" s="444">
        <f t="shared" ca="1" si="142"/>
        <v>-1463434838.139765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-1463434838.139765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-6097645.1589156874</v>
      </c>
      <c r="L2149" s="444">
        <f t="shared" ca="1" si="142"/>
        <v>-1469532483.2986808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-1469532483.2986808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-6123052.0137445033</v>
      </c>
      <c r="L2150" s="444">
        <f t="shared" ca="1" si="142"/>
        <v>-1475655535.3124254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-1475655535.3124254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-6148564.7304684389</v>
      </c>
      <c r="L2151" s="444">
        <f t="shared" ca="1" si="142"/>
        <v>-1481804100.0428939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-1481804100.0428939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-6174183.7501787245</v>
      </c>
      <c r="L2152" s="444">
        <f t="shared" ca="1" si="142"/>
        <v>-1487978283.7930727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-1487978283.7930727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-6199909.5158044696</v>
      </c>
      <c r="L2153" s="444">
        <f t="shared" ca="1" si="142"/>
        <v>-1494178193.3088772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-1494178193.3088772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-6225742.4721203214</v>
      </c>
      <c r="L2154" s="444">
        <f t="shared" ca="1" si="142"/>
        <v>-1500403935.7809975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-1500403935.7809975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-6251683.0657541566</v>
      </c>
      <c r="L2155" s="444">
        <f t="shared" ca="1" si="142"/>
        <v>-1506655618.8467517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-1506655618.8467517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-6277731.7451947983</v>
      </c>
      <c r="L2156" s="444">
        <f t="shared" ca="1" si="142"/>
        <v>-1512933350.5919466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-1512933350.5919466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-6303888.9607997779</v>
      </c>
      <c r="L2157" s="444">
        <f t="shared" ca="1" si="142"/>
        <v>-1519237239.5527463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-1519237239.5527463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-6330155.1648031091</v>
      </c>
      <c r="L2158" s="444">
        <f t="shared" ca="1" si="142"/>
        <v>-1525567394.7175493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-1525567394.7175493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-6356530.8113231221</v>
      </c>
      <c r="L2159" s="444">
        <f t="shared" ca="1" si="142"/>
        <v>-1531923925.5288725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-1531923925.5288725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-6383016.3563703019</v>
      </c>
      <c r="L2160" s="444">
        <f t="shared" ca="1" si="142"/>
        <v>-1538306941.8852427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-1538306941.8852427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-6409612.2578551779</v>
      </c>
      <c r="L2161" s="444">
        <f t="shared" ca="1" si="142"/>
        <v>-1544716554.1430979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-1544716554.1430979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-6436318.9755962407</v>
      </c>
      <c r="L2162" s="444">
        <f t="shared" ca="1" si="142"/>
        <v>-1551152873.1186941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-1551152873.1186941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-6463136.9713278916</v>
      </c>
      <c r="L2163" s="444">
        <f t="shared" ca="1" si="142"/>
        <v>-1557616010.0900218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-1557616010.0900218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-6490066.7087084241</v>
      </c>
      <c r="L2164" s="444">
        <f t="shared" ca="1" si="142"/>
        <v>-1564106076.7987304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-1564106076.7987304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-6517108.6533280434</v>
      </c>
      <c r="L2165" s="444">
        <f t="shared" ca="1" si="142"/>
        <v>-1570623185.4520583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-1570623185.4520583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-6544263.2727169096</v>
      </c>
      <c r="L2166" s="444">
        <f t="shared" ca="1" si="142"/>
        <v>-1577167448.7247753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-1577167448.7247753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-6571531.0363532305</v>
      </c>
      <c r="L2167" s="444">
        <f t="shared" ca="1" si="142"/>
        <v>-1583738979.7611284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-1583738979.7611284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-6598912.4156713681</v>
      </c>
      <c r="L2168" s="444">
        <f t="shared" ca="1" si="142"/>
        <v>-1590337892.1767998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-1590337892.1767998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-6626407.8840699987</v>
      </c>
      <c r="L2169" s="444">
        <f t="shared" ca="1" si="142"/>
        <v>-1596964300.0608697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-1596964300.0608697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-6654017.9169202903</v>
      </c>
      <c r="L2170" s="444">
        <f t="shared" ca="1" si="142"/>
        <v>-1603618317.9777899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-1603618317.9777899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-6681742.9915741244</v>
      </c>
      <c r="L2171" s="444">
        <f t="shared" ca="1" si="142"/>
        <v>-1610300060.9693639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-1610300060.9693639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-6709583.5873723496</v>
      </c>
      <c r="L2172" s="444">
        <f t="shared" ca="1" si="142"/>
        <v>-1617009644.5567362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-1617009644.5567362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-6737540.1856530672</v>
      </c>
      <c r="L2173" s="444">
        <f t="shared" ca="1" si="142"/>
        <v>-1623747184.7423892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-1623747184.7423892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-6765613.2697599549</v>
      </c>
      <c r="L2174" s="444">
        <f t="shared" ca="1" si="142"/>
        <v>-1630512798.0121491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-1630512798.0121491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-6793803.3250506213</v>
      </c>
      <c r="L2175" s="444">
        <f t="shared" ca="1" si="142"/>
        <v>-1637306601.3371997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-1637306601.3371997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-6822110.8389049983</v>
      </c>
      <c r="L2176" s="444">
        <f t="shared" ca="1" si="142"/>
        <v>-1644128712.1761048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-1644128712.1761048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-6850536.3007337702</v>
      </c>
      <c r="L2177" s="444">
        <f t="shared" ca="1" si="142"/>
        <v>-1650979248.4768386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-1650979248.4768386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-6879080.201986827</v>
      </c>
      <c r="L2178" s="444">
        <f t="shared" ca="1" si="142"/>
        <v>-1657858328.6788254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-1657858328.6788254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-6907743.036161772</v>
      </c>
      <c r="L2179" s="444">
        <f t="shared" ca="1" si="142"/>
        <v>-1664766071.714987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-1664766071.714987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-6936525.2988124462</v>
      </c>
      <c r="L2180" s="444">
        <f t="shared" ca="1" si="142"/>
        <v>-1671702597.0137994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-1671702597.0137994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-6965427.4875574978</v>
      </c>
      <c r="L2181" s="444">
        <f t="shared" ca="1" si="142"/>
        <v>-1678668024.5013568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-1678668024.5013568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-6994450.1020889869</v>
      </c>
      <c r="L2182" s="444">
        <f t="shared" ca="1" si="142"/>
        <v>-1685662474.6034458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-1685662474.6034458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-7023593.6441810243</v>
      </c>
      <c r="L2183" s="444">
        <f t="shared" ca="1" si="142"/>
        <v>-1692686068.2476268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-1692686068.2476268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-7052858.617698445</v>
      </c>
      <c r="L2184" s="444">
        <f t="shared" ca="1" si="142"/>
        <v>-1699738926.8653252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-1699738926.8653252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-7082245.5286055217</v>
      </c>
      <c r="L2185" s="444">
        <f t="shared" ca="1" si="142"/>
        <v>-1706821172.3939307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-1706821172.3939307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-7111754.8849747106</v>
      </c>
      <c r="L2186" s="444">
        <f t="shared" ca="1" si="142"/>
        <v>-1713932927.2789054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-1713932927.2789054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-7141387.196995439</v>
      </c>
      <c r="L2187" s="444">
        <f t="shared" ca="1" si="142"/>
        <v>-1721074314.4759009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-1721074314.4759009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-7171142.9769829214</v>
      </c>
      <c r="L2188" s="444">
        <f t="shared" ca="1" si="142"/>
        <v>-1728245457.4528837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-1728245457.4528837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-7201022.7393870158</v>
      </c>
      <c r="L2189" s="444">
        <f t="shared" ca="1" si="142"/>
        <v>-1735446480.1922708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-1735446480.1922708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-7231027.0008011293</v>
      </c>
      <c r="L2190" s="444">
        <f t="shared" ca="1" si="142"/>
        <v>-1742677507.1930718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-1742677507.1930718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-7261156.279971133</v>
      </c>
      <c r="L2191" s="444">
        <f t="shared" ca="1" si="142"/>
        <v>-1749938663.473043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-1749938663.473043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-7291411.0978043452</v>
      </c>
      <c r="L2192" s="444">
        <f t="shared" ca="1" si="142"/>
        <v>-1757230074.5708473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-1757230074.5708473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-7321791.9773785295</v>
      </c>
      <c r="L2193" s="444">
        <f t="shared" ca="1" si="142"/>
        <v>-1764551866.5482259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-1764551866.5482259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-7352299.4439509399</v>
      </c>
      <c r="L2194" s="444">
        <f t="shared" ca="1" si="142"/>
        <v>-1771904165.9921768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-1771904165.9921768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-7382934.0249674032</v>
      </c>
      <c r="L2195" s="444">
        <f t="shared" ca="1" si="142"/>
        <v>-1779287100.0171442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-1779287100.0171442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-7413696.2500714343</v>
      </c>
      <c r="L2196" s="444">
        <f t="shared" ca="1" si="142"/>
        <v>-1786700796.2672157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-1786700796.2672157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-7444586.6511133993</v>
      </c>
      <c r="L2197" s="444">
        <f t="shared" ca="1" si="142"/>
        <v>-1794145382.9183292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-1794145382.9183292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-7475605.7621597052</v>
      </c>
      <c r="L2198" s="444">
        <f t="shared" ca="1" si="142"/>
        <v>-1801620988.6804891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-1801620988.6804891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-7506754.1195020378</v>
      </c>
      <c r="L2199" s="444">
        <f t="shared" ca="1" si="142"/>
        <v>-1809127742.7999911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-1809127742.7999911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-7538032.2616666295</v>
      </c>
      <c r="L2200" s="444">
        <f t="shared" ca="1" si="142"/>
        <v>-1816665775.0616577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-1816665775.0616577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-7569440.7294235723</v>
      </c>
      <c r="L2201" s="444">
        <f t="shared" ca="1" si="142"/>
        <v>-1824235215.7910812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-1824235215.7910812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-7600980.0657961713</v>
      </c>
      <c r="L2202" s="444">
        <f t="shared" ca="1" si="142"/>
        <v>-1831836195.8568773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-1831836195.8568773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-7632650.816070321</v>
      </c>
      <c r="L2203" s="444">
        <f t="shared" ca="1" si="142"/>
        <v>-1839468846.6729476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-1839468846.6729476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-7664453.5278039481</v>
      </c>
      <c r="L2204" s="444">
        <f t="shared" ca="1" si="142"/>
        <v>-1847133300.2007515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-1847133300.2007515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-7696388.7508364646</v>
      </c>
      <c r="L2205" s="444">
        <f t="shared" ca="1" si="142"/>
        <v>-1854829688.9515879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-1854829688.9515879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-7728457.0372982826</v>
      </c>
      <c r="L2206" s="444">
        <f t="shared" ca="1" si="142"/>
        <v>-1862558145.9888861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-1862558145.9888861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-7760658.9416203573</v>
      </c>
      <c r="L2207" s="444">
        <f t="shared" ca="1" si="142"/>
        <v>-1870318804.9305065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-1870318804.9305065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-7792995.0205437765</v>
      </c>
      <c r="L2208" s="444">
        <f t="shared" ca="1" si="142"/>
        <v>-1878111799.9510503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-1878111799.9510503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-7825465.8331293762</v>
      </c>
      <c r="L2209" s="444">
        <f t="shared" ca="1" si="142"/>
        <v>-1885937265.7841797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-1885937265.7841797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-7858071.9407674158</v>
      </c>
      <c r="L2210" s="444">
        <f t="shared" ca="1" si="142"/>
        <v>-1893795337.7249472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-1893795337.7249472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-7890813.9071872802</v>
      </c>
      <c r="L2211" s="444">
        <f t="shared" ca="1" si="142"/>
        <v>-1901686151.6321344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-1901686151.6321344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-7923692.2984672263</v>
      </c>
      <c r="L2212" s="444">
        <f t="shared" ca="1" si="142"/>
        <v>-1909609843.9306016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-1909609843.9306016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-7956707.6830441738</v>
      </c>
      <c r="L2213" s="444">
        <f t="shared" ca="1" si="142"/>
        <v>-1917566551.6136458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-1917566551.6136458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-7989860.6317235241</v>
      </c>
      <c r="L2214" s="444">
        <f t="shared" ca="1" si="142"/>
        <v>-1925556412.2453694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-1925556412.2453694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-8023151.7176890383</v>
      </c>
      <c r="L2215" s="444">
        <f t="shared" ca="1" si="142"/>
        <v>-1933579563.9630585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-1933579563.9630585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-8056581.5165127432</v>
      </c>
      <c r="L2216" s="444">
        <f t="shared" ca="1" si="142"/>
        <v>-1941636145.4795711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-1941636145.4795711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-8090150.6061648792</v>
      </c>
      <c r="L2217" s="444">
        <f t="shared" ca="1" si="142"/>
        <v>-1949726296.085736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-1949726296.085736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-8123859.5670239003</v>
      </c>
      <c r="L2218" s="444">
        <f t="shared" ca="1" si="142"/>
        <v>-1957850155.65276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-1957850155.65276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-8157708.9818865014</v>
      </c>
      <c r="L2219" s="444">
        <f t="shared" ca="1" si="142"/>
        <v>-1966007864.6346464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-1966007864.6346464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-8191699.4359776936</v>
      </c>
      <c r="L2220" s="444">
        <f t="shared" ca="1" si="142"/>
        <v>-1974199564.0706241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-1974199564.0706241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-8225831.5169609329</v>
      </c>
      <c r="L2221" s="444">
        <f t="shared" ca="1" si="142"/>
        <v>-1982425395.587585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-1982425395.587585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-8260105.8149482692</v>
      </c>
      <c r="L2222" s="444">
        <f t="shared" ca="1" si="142"/>
        <v>-1990685501.4025333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-1990685501.4025333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-8294522.9225105541</v>
      </c>
      <c r="L2223" s="444">
        <f t="shared" ca="1" si="142"/>
        <v>-1998980024.3250439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-1998980024.3250439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-8329083.4346876815</v>
      </c>
      <c r="L2224" s="444">
        <f t="shared" ca="1" si="142"/>
        <v>-2007309107.7597315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-2007309107.7597315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-8363787.9489988815</v>
      </c>
      <c r="L2225" s="444">
        <f t="shared" ca="1" si="142"/>
        <v>-2015672895.7087305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-2015672895.7087305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-8398637.0654530432</v>
      </c>
      <c r="L2226" s="444">
        <f t="shared" ca="1" si="142"/>
        <v>-2024071532.7741835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-2024071532.7741835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-8433631.3865590971</v>
      </c>
      <c r="L2227" s="444">
        <f t="shared" ca="1" si="142"/>
        <v>-2032505164.1607425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-2032505164.1607425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-8468771.5173364263</v>
      </c>
      <c r="L2228" s="444">
        <f t="shared" ca="1" si="142"/>
        <v>-2040973935.6780789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-2040973935.6780789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-8504058.0653253291</v>
      </c>
      <c r="L2229" s="444">
        <f t="shared" ca="1" si="142"/>
        <v>-2049477993.7434042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-2049477993.7434042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-8539491.6405975167</v>
      </c>
      <c r="L2230" s="444">
        <f t="shared" ca="1" si="142"/>
        <v>-2058017485.3840017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-2058017485.3840017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-8575072.8557666745</v>
      </c>
      <c r="L2231" s="444">
        <f t="shared" ca="1" si="142"/>
        <v>-2066592558.2397685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-2066592558.2397685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-8610802.3259990346</v>
      </c>
      <c r="L2232" s="444">
        <f t="shared" ca="1" si="142"/>
        <v>-2075203360.5657675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-2075203360.5657675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-8646680.6690240316</v>
      </c>
      <c r="L2233" s="444">
        <f t="shared" ca="1" si="142"/>
        <v>-2083850041.2347915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-2083850041.2347915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-8682708.5051449649</v>
      </c>
      <c r="L2234" s="444">
        <f t="shared" ca="1" si="142"/>
        <v>-2092532749.7399366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-2092532749.7399366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-8718886.4572497364</v>
      </c>
      <c r="L2235" s="444">
        <f t="shared" ca="1" si="142"/>
        <v>-2101251636.1971862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-2101251636.1971862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-8755215.1508216094</v>
      </c>
      <c r="L2236" s="444">
        <f t="shared" ca="1" si="142"/>
        <v>-2110006851.3480079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-2110006851.3480079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-8791695.2139500324</v>
      </c>
      <c r="L2237" s="444">
        <f t="shared" ca="1" si="142"/>
        <v>-2118798546.5619578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-2118798546.5619578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-8828327.2773414925</v>
      </c>
      <c r="L2238" s="444">
        <f t="shared" ca="1" si="142"/>
        <v>-2127626873.8392994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-2127626873.8392994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-8865111.9743304141</v>
      </c>
      <c r="L2239" s="444">
        <f t="shared" ca="1" si="142"/>
        <v>-2136491985.8136299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-2136491985.8136299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-8902049.9408901241</v>
      </c>
      <c r="L2240" s="444">
        <f t="shared" ca="1" si="142"/>
        <v>-2145394035.7545199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-2145394035.7545199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-8939141.815643834</v>
      </c>
      <c r="L2241" s="444">
        <f t="shared" ca="1" si="142"/>
        <v>-2154333177.5701637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-2154333177.5701637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-8976388.2398756817</v>
      </c>
      <c r="L2242" s="444">
        <f t="shared" ca="1" si="142"/>
        <v>-2163309565.8100395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-2163309565.8100395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-9013789.8575418312</v>
      </c>
      <c r="L2243" s="444">
        <f t="shared" ca="1" si="142"/>
        <v>-2172323355.6675816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-2172323355.6675816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-9051347.3152815904</v>
      </c>
      <c r="L2244" s="444">
        <f t="shared" ca="1" si="142"/>
        <v>-2181374702.9828629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-2181374702.9828629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-9089061.2624285948</v>
      </c>
      <c r="L2245" s="444">
        <f t="shared" ca="1" si="142"/>
        <v>-2190463764.2452917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-2190463764.2452917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-9126932.3510220479</v>
      </c>
      <c r="L2246" s="444">
        <f t="shared" ca="1" si="142"/>
        <v>-2199590696.596314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-2199590696.596314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-9164961.2358179744</v>
      </c>
      <c r="L2247" s="444">
        <f t="shared" ca="1" si="142"/>
        <v>-2208755657.8321319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-2208755657.8321319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-9203148.5743005499</v>
      </c>
      <c r="L2248" s="444">
        <f t="shared" ca="1" si="142"/>
        <v>-2217958806.4064326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-2217958806.4064326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-9241495.0266934689</v>
      </c>
      <c r="L2249" s="444">
        <f t="shared" ca="1" si="142"/>
        <v>-2227200301.433126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-2227200301.433126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-9280001.2559713572</v>
      </c>
      <c r="L2250" s="444">
        <f t="shared" ca="1" si="142"/>
        <v>-2236480302.6890974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-2236480302.6890974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-9318667.9278712384</v>
      </c>
      <c r="L2251" s="444">
        <f t="shared" ca="1" si="142"/>
        <v>-2245798970.6169686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-2245798970.6169686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-9357495.7109040357</v>
      </c>
      <c r="L2252" s="444">
        <f t="shared" ca="1" si="142"/>
        <v>-2255156466.3278728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-2255156466.3278728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-9396485.276366137</v>
      </c>
      <c r="L2253" s="444">
        <f t="shared" ca="1" si="142"/>
        <v>-2264552951.604239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-2264552951.604239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-9435637.2983509954</v>
      </c>
      <c r="L2254" s="444">
        <f t="shared" ca="1" si="142"/>
        <v>-2273988588.9025898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-2273988588.9025898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-9474952.4537607916</v>
      </c>
      <c r="L2255" s="444">
        <f t="shared" ca="1" si="142"/>
        <v>-2283463541.3563504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-2283463541.3563504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-9514431.422318127</v>
      </c>
      <c r="L2256" s="444">
        <f t="shared" ca="1" si="142"/>
        <v>-2292977972.7786684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-2292977972.7786684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-9554074.886577785</v>
      </c>
      <c r="L2257" s="444">
        <f t="shared" ca="1" si="142"/>
        <v>-2302532047.665246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-2302532047.665246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-9593883.5319385249</v>
      </c>
      <c r="L2258" s="444">
        <f t="shared" ca="1" si="142"/>
        <v>-2312125931.1971846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-2312125931.1971846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-9633858.0466549359</v>
      </c>
      <c r="L2259" s="444">
        <f t="shared" ca="1" si="142"/>
        <v>-2321759789.2438393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-2321759789.2438393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-9673999.1218493301</v>
      </c>
      <c r="L2260" s="444">
        <f t="shared" ca="1" si="142"/>
        <v>-2331433788.3656888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-2331433788.3656888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-9714307.4515237026</v>
      </c>
      <c r="L2261" s="444">
        <f t="shared" ca="1" si="142"/>
        <v>-2341148095.8172126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-2341148095.8172126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-9754783.7325717192</v>
      </c>
      <c r="L2262" s="444">
        <f t="shared" ca="1" si="142"/>
        <v>-2350902879.5497842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-2350902879.5497842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-9795428.6647907682</v>
      </c>
      <c r="L2263" s="444">
        <f t="shared" ca="1" si="142"/>
        <v>-2360698308.2145748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-2360698308.2145748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-9836242.9508940615</v>
      </c>
      <c r="L2264" s="444">
        <f t="shared" ca="1" si="142"/>
        <v>-2370534551.1654687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-2370534551.1654687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-9877227.2965227868</v>
      </c>
      <c r="L2265" s="444">
        <f t="shared" ca="1" si="142"/>
        <v>-2380411778.4619913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-2380411778.4619913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-9918382.4102582969</v>
      </c>
      <c r="L2266" s="444">
        <f t="shared" ca="1" si="142"/>
        <v>-2390330160.8722496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-2390330160.8722496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-9959709.0036343727</v>
      </c>
      <c r="L2267" s="444">
        <f t="shared" ca="1" si="142"/>
        <v>-2400289869.8758841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-2400289869.8758841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-10001207.791149518</v>
      </c>
      <c r="L2268" s="444">
        <f t="shared" ca="1" si="142"/>
        <v>-2410291077.6670337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-2410291077.6670337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-10042879.490279308</v>
      </c>
      <c r="L2269" s="444">
        <f t="shared" ca="1" si="142"/>
        <v>-2420333957.1573129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-2420333957.1573129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-10084724.821488803</v>
      </c>
      <c r="L2270" s="444">
        <f t="shared" ca="1" si="142"/>
        <v>-2430418681.9788017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-2430418681.9788017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-10126744.508245006</v>
      </c>
      <c r="L2271" s="444">
        <f t="shared" ca="1" si="142"/>
        <v>-2440545426.4870467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-2440545426.4870467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-10168939.277029362</v>
      </c>
      <c r="L2272" s="444">
        <f t="shared" ca="1" si="142"/>
        <v>-2450714365.7640762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-2450714365.7640762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-10211309.857350318</v>
      </c>
      <c r="L2273" s="444">
        <f t="shared" ca="1" si="142"/>
        <v>-2460925675.6214266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-2460925675.6214266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-10253856.981755944</v>
      </c>
      <c r="L2274" s="444">
        <f t="shared" ca="1" si="142"/>
        <v>-2471179532.6031823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-2471179532.6031823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-10296581.385846592</v>
      </c>
      <c r="L2275" s="444">
        <f t="shared" ca="1" si="142"/>
        <v>-2481476113.9890289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-2481476113.9890289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-10339483.808287621</v>
      </c>
      <c r="L2276" s="444">
        <f t="shared" ca="1" si="142"/>
        <v>-2491815597.7973166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-2491815597.7973166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-10382564.990822151</v>
      </c>
      <c r="L2277" s="444">
        <f t="shared" ca="1" si="142"/>
        <v>-2502198162.7881389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-2502198162.7881389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-10425825.678283911</v>
      </c>
      <c r="L2278" s="444">
        <f t="shared" ca="1" si="142"/>
        <v>-2512623988.4664226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-2512623988.4664226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-10469266.618610093</v>
      </c>
      <c r="L2279" s="444">
        <f t="shared" ca="1" si="142"/>
        <v>-2523093255.0850325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-2523093255.0850325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-10512888.562854301</v>
      </c>
      <c r="L2280" s="444">
        <f t="shared" ca="1" si="142"/>
        <v>-2533606143.6478868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-2533606143.6478868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-10556692.265199527</v>
      </c>
      <c r="L2281" s="444">
        <f t="shared" ca="1" si="142"/>
        <v>-2544162835.9130864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-2544162835.9130864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-10600678.482971193</v>
      </c>
      <c r="L2282" s="444">
        <f t="shared" ca="1" si="142"/>
        <v>-2554763514.3960576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-2554763514.3960576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-10644847.97665024</v>
      </c>
      <c r="L2283" s="444">
        <f t="shared" ca="1" si="142"/>
        <v>-2565408362.3727078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-2565408362.3727078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-10689201.509886283</v>
      </c>
      <c r="L2284" s="444">
        <f t="shared" ca="1" si="142"/>
        <v>-2576097563.8825941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-2576097563.8825941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-10733739.849510809</v>
      </c>
      <c r="L2285" s="444">
        <f t="shared" ca="1" si="142"/>
        <v>-2586831303.7321048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-2586831303.7321048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-10778463.765550436</v>
      </c>
      <c r="L2286" s="444">
        <f t="shared" ca="1" si="142"/>
        <v>-2597609767.4976554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-2597609767.4976554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-10823374.03124023</v>
      </c>
      <c r="L2287" s="444">
        <f t="shared" ca="1" si="142"/>
        <v>-2608433141.5288959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-2608433141.5288959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-10868471.423037065</v>
      </c>
      <c r="L2288" s="444">
        <f t="shared" ca="1" si="142"/>
        <v>-2619301612.9519329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-2619301612.9519329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-10913756.720633054</v>
      </c>
      <c r="L2289" s="444">
        <f t="shared" ca="1" si="142"/>
        <v>-2630215369.6725659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-2630215369.6725659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-10959230.706969025</v>
      </c>
      <c r="L2290" s="444">
        <f t="shared" ca="1" si="142"/>
        <v>-2641174600.3795352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-2641174600.3795352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-11004894.168248063</v>
      </c>
      <c r="L2291" s="444">
        <f t="shared" ca="1" si="142"/>
        <v>-2652179494.5477834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-2652179494.5477834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-11050747.893949097</v>
      </c>
      <c r="L2292" s="444">
        <f t="shared" ca="1" si="142"/>
        <v>-2663230242.4417324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-2663230242.4417324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-11096792.676840551</v>
      </c>
      <c r="L2293" s="444">
        <f t="shared" ca="1" si="142"/>
        <v>-2674327035.1185732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-2674327035.1185732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-11143029.312994055</v>
      </c>
      <c r="L2294" s="444">
        <f t="shared" ca="1" si="142"/>
        <v>-2685470064.4315672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-2685470064.4315672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-11189458.601798197</v>
      </c>
      <c r="L2295" s="444">
        <f t="shared" ca="1" si="142"/>
        <v>-2696659523.0333652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-2696659523.0333652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-11236081.345972355</v>
      </c>
      <c r="L2296" s="444">
        <f t="shared" ca="1" si="142"/>
        <v>-2707895604.3793378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-2707895604.3793378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-11282898.351580573</v>
      </c>
      <c r="L2297" s="444">
        <f t="shared" ca="1" si="142"/>
        <v>-2719178502.7309184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-2719178502.7309184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-11329910.428045493</v>
      </c>
      <c r="L2298" s="444">
        <f t="shared" ca="1" si="142"/>
        <v>-2730508413.1589637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-2730508413.1589637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-11377118.388162348</v>
      </c>
      <c r="L2299" s="444">
        <f t="shared" ca="1" si="142"/>
        <v>-2741885531.5471258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-2741885531.5471258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-11424523.048113024</v>
      </c>
      <c r="L2300" s="444">
        <f t="shared" ca="1" si="142"/>
        <v>-2753310054.5952387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-2753310054.5952387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-11472125.227480162</v>
      </c>
      <c r="L2301" s="444">
        <f t="shared" ca="1" si="142"/>
        <v>-2764782179.8227186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-2764782179.8227186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-11519925.749261327</v>
      </c>
      <c r="L2302" s="444">
        <f t="shared" ca="1" si="142"/>
        <v>-2776302105.57198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-2776302105.57198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-11567925.439883251</v>
      </c>
      <c r="L2303" s="444">
        <f t="shared" ref="L2303:L2557" ca="1" si="147">I2303-J2303+K2303</f>
        <v>-2787870031.0118632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-2787870031.0118632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-11616125.129216097</v>
      </c>
      <c r="L2304" s="444">
        <f t="shared" ca="1" si="147"/>
        <v>-2799486156.1410794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-2799486156.1410794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-11664525.650587831</v>
      </c>
      <c r="L2305" s="444">
        <f t="shared" ca="1" si="147"/>
        <v>-2811150681.7916675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-2811150681.7916675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-11713127.840798615</v>
      </c>
      <c r="L2306" s="444">
        <f t="shared" ca="1" si="147"/>
        <v>-2822863809.6324658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-2822863809.6324658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-11761932.540135274</v>
      </c>
      <c r="L2307" s="444">
        <f t="shared" ca="1" si="147"/>
        <v>-2834625742.1726012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-2834625742.1726012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-11810940.592385838</v>
      </c>
      <c r="L2308" s="444">
        <f t="shared" ca="1" si="147"/>
        <v>-2846436682.764987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-2846436682.764987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-11860152.844854113</v>
      </c>
      <c r="L2309" s="444">
        <f t="shared" ca="1" si="147"/>
        <v>-2858296835.6098409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-2858296835.6098409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-11909570.148374338</v>
      </c>
      <c r="L2310" s="444">
        <f t="shared" ca="1" si="147"/>
        <v>-2870206405.7582154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-2870206405.7582154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-11959193.357325897</v>
      </c>
      <c r="L2311" s="444">
        <f t="shared" ca="1" si="147"/>
        <v>-2882165599.1155415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-2882165599.1155415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-12009023.329648089</v>
      </c>
      <c r="L2312" s="444">
        <f t="shared" ca="1" si="147"/>
        <v>-2894174622.4451895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-2894174622.4451895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-12059060.926854957</v>
      </c>
      <c r="L2313" s="444">
        <f t="shared" ca="1" si="147"/>
        <v>-2906233683.3720446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-2906233683.3720446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-12109307.014050186</v>
      </c>
      <c r="L2314" s="444">
        <f t="shared" ca="1" si="147"/>
        <v>-2918342990.3860946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-2918342990.3860946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-12159762.459942061</v>
      </c>
      <c r="L2315" s="444">
        <f t="shared" ca="1" si="147"/>
        <v>-2930502752.8460364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-2930502752.8460364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-12210428.136858486</v>
      </c>
      <c r="L2316" s="444">
        <f t="shared" ca="1" si="147"/>
        <v>-2942713180.9828949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-2942713180.9828949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-12261304.920762062</v>
      </c>
      <c r="L2317" s="444">
        <f t="shared" ca="1" si="147"/>
        <v>-2954974485.903657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-2954974485.903657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-12312393.691265237</v>
      </c>
      <c r="L2318" s="444">
        <f t="shared" ca="1" si="147"/>
        <v>-2967286879.5949221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-2967286879.5949221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-12363695.331645509</v>
      </c>
      <c r="L2319" s="444">
        <f t="shared" ca="1" si="147"/>
        <v>-2979650574.9265676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-2979650574.9265676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-12415210.728860699</v>
      </c>
      <c r="L2320" s="444">
        <f t="shared" ca="1" si="147"/>
        <v>-2992065785.6554284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-2992065785.6554284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-12466940.773564285</v>
      </c>
      <c r="L2321" s="444">
        <f t="shared" ca="1" si="147"/>
        <v>-3004532726.4289927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-3004532726.4289927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-12518886.360120803</v>
      </c>
      <c r="L2322" s="444">
        <f t="shared" ca="1" si="147"/>
        <v>-3017051612.7891135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-3017051612.7891135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-12571048.386621306</v>
      </c>
      <c r="L2323" s="444">
        <f t="shared" ca="1" si="147"/>
        <v>-3029622661.175735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-3029622661.175735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-12623427.754898896</v>
      </c>
      <c r="L2324" s="444">
        <f t="shared" ca="1" si="147"/>
        <v>-3042246088.930634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-3042246088.930634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-12676025.370544309</v>
      </c>
      <c r="L2325" s="444">
        <f t="shared" ca="1" si="147"/>
        <v>-3054922114.3011785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-3054922114.3011785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-12728842.142921576</v>
      </c>
      <c r="L2326" s="444">
        <f t="shared" ca="1" si="147"/>
        <v>-3067650956.4440999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-3067650956.4440999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-12781878.985183749</v>
      </c>
      <c r="L2327" s="444">
        <f t="shared" ca="1" si="147"/>
        <v>-3080432835.4292836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-3080432835.4292836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-12835136.814288681</v>
      </c>
      <c r="L2328" s="444">
        <f t="shared" ca="1" si="147"/>
        <v>-3093267972.2435722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-3093267972.2435722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-12888616.551014883</v>
      </c>
      <c r="L2329" s="444">
        <f t="shared" ca="1" si="147"/>
        <v>-3106156588.7945871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-3106156588.7945871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-12942319.119977446</v>
      </c>
      <c r="L2330" s="444">
        <f t="shared" ca="1" si="147"/>
        <v>-3119098907.9145646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-3119098907.9145646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-12996245.44964402</v>
      </c>
      <c r="L2331" s="444">
        <f t="shared" ca="1" si="147"/>
        <v>-3132095153.3642087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-3132095153.3642087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-13050396.472350869</v>
      </c>
      <c r="L2332" s="444">
        <f t="shared" ca="1" si="147"/>
        <v>-3145145549.8365598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-3145145549.8365598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-13104773.124318998</v>
      </c>
      <c r="L2333" s="444">
        <f t="shared" ca="1" si="147"/>
        <v>-3158250322.9608788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-3158250322.9608788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-13159376.345670328</v>
      </c>
      <c r="L2334" s="444">
        <f t="shared" ca="1" si="147"/>
        <v>-3171409699.3065491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-3171409699.3065491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-13214207.080443954</v>
      </c>
      <c r="L2335" s="444">
        <f t="shared" ca="1" si="147"/>
        <v>-3184623906.3869929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-3184623906.3869929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-13269266.27661247</v>
      </c>
      <c r="L2336" s="444">
        <f t="shared" ca="1" si="147"/>
        <v>-3197893172.6636052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-3197893172.6636052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-13324554.886098355</v>
      </c>
      <c r="L2337" s="444">
        <f t="shared" ca="1" si="147"/>
        <v>-3211217727.5497036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-3211217727.5497036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-13380073.864790432</v>
      </c>
      <c r="L2338" s="444">
        <f t="shared" ca="1" si="147"/>
        <v>-3224597801.414494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-3224597801.414494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-13435824.172560392</v>
      </c>
      <c r="L2339" s="444">
        <f t="shared" ca="1" si="147"/>
        <v>-3238033625.5870543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-3238033625.5870543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-13491806.773279393</v>
      </c>
      <c r="L2340" s="444">
        <f t="shared" ca="1" si="147"/>
        <v>-3251525432.3603334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-3251525432.3603334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-13548022.634834722</v>
      </c>
      <c r="L2341" s="444">
        <f t="shared" ca="1" si="147"/>
        <v>-3265073454.9951682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-3265073454.9951682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-13604472.729146535</v>
      </c>
      <c r="L2342" s="444">
        <f t="shared" ca="1" si="147"/>
        <v>-3278677927.7243147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-3278677927.7243147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-13661158.032184644</v>
      </c>
      <c r="L2343" s="444">
        <f t="shared" ca="1" si="147"/>
        <v>-3292339085.7564993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-3292339085.7564993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-13718079.523985414</v>
      </c>
      <c r="L2344" s="444">
        <f t="shared" ca="1" si="147"/>
        <v>-3306057165.2804847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-3306057165.2804847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-13775238.188668685</v>
      </c>
      <c r="L2345" s="444">
        <f t="shared" ca="1" si="147"/>
        <v>-3319832403.4691534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-3319832403.4691534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-13832635.014454806</v>
      </c>
      <c r="L2346" s="444">
        <f t="shared" ca="1" si="147"/>
        <v>-3333665038.4836082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-3333665038.4836082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-13890270.993681701</v>
      </c>
      <c r="L2347" s="444">
        <f t="shared" ca="1" si="147"/>
        <v>-3347555309.4772902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-3347555309.4772902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-13948147.122822043</v>
      </c>
      <c r="L2348" s="444">
        <f t="shared" ca="1" si="147"/>
        <v>-3361503456.600112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-3361503456.600112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-14006264.402500466</v>
      </c>
      <c r="L2349" s="444">
        <f t="shared" ca="1" si="147"/>
        <v>-3375509721.0026126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-3375509721.0026126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-14064623.837510886</v>
      </c>
      <c r="L2350" s="444">
        <f t="shared" ca="1" si="147"/>
        <v>-3389574344.8401237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-3389574344.8401237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-14123226.436833849</v>
      </c>
      <c r="L2351" s="444">
        <f t="shared" ca="1" si="147"/>
        <v>-3403697571.2769575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-3403697571.2769575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-14182073.213653987</v>
      </c>
      <c r="L2352" s="444">
        <f t="shared" ca="1" si="147"/>
        <v>-3417879644.4906116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-3417879644.4906116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-14241165.185377546</v>
      </c>
      <c r="L2353" s="444">
        <f t="shared" ca="1" si="147"/>
        <v>-3432120809.6759892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-3432120809.6759892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-14300503.373649955</v>
      </c>
      <c r="L2354" s="444">
        <f t="shared" ca="1" si="147"/>
        <v>-3446421313.0496392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-3446421313.0496392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-14360088.804373497</v>
      </c>
      <c r="L2355" s="444">
        <f t="shared" ca="1" si="147"/>
        <v>-3460781401.8540125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-3460781401.8540125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-14419922.507725051</v>
      </c>
      <c r="L2356" s="444">
        <f t="shared" ca="1" si="147"/>
        <v>-3475201324.3617377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-3475201324.3617377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-14480005.518173909</v>
      </c>
      <c r="L2357" s="444">
        <f t="shared" ca="1" si="147"/>
        <v>-3489681329.8799114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-3489681329.8799114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-14540338.87449963</v>
      </c>
      <c r="L2358" s="444">
        <f t="shared" ca="1" si="147"/>
        <v>-3504221668.7544112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-3504221668.7544112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-14600923.619810047</v>
      </c>
      <c r="L2359" s="444">
        <f t="shared" ca="1" si="147"/>
        <v>-3518822592.3742213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-3518822592.3742213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-14661760.801559255</v>
      </c>
      <c r="L2360" s="444">
        <f t="shared" ca="1" si="147"/>
        <v>-3533484353.1757808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-3533484353.1757808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-14722851.471565753</v>
      </c>
      <c r="L2361" s="444">
        <f t="shared" ca="1" si="147"/>
        <v>-3548207204.6473465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-3548207204.6473465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-14784196.686030608</v>
      </c>
      <c r="L2362" s="444">
        <f t="shared" ca="1" si="147"/>
        <v>-3562991401.3333769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-3562991401.3333769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-14845797.505555734</v>
      </c>
      <c r="L2363" s="444">
        <f t="shared" ca="1" si="147"/>
        <v>-3577837198.8389325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-3577837198.8389325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-14907654.995162219</v>
      </c>
      <c r="L2364" s="444">
        <f t="shared" ca="1" si="147"/>
        <v>-3592744853.8340945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-3592744853.8340945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-14969770.224308725</v>
      </c>
      <c r="L2365" s="444">
        <f t="shared" ca="1" si="147"/>
        <v>-3607714624.058403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-3607714624.058403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-15032144.266910015</v>
      </c>
      <c r="L2366" s="444">
        <f t="shared" ca="1" si="147"/>
        <v>-3622746768.3253131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-3622746768.3253131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-15094778.20135547</v>
      </c>
      <c r="L2367" s="444">
        <f t="shared" ca="1" si="147"/>
        <v>-3637841546.5266685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-3637841546.5266685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-15157673.110527785</v>
      </c>
      <c r="L2368" s="444">
        <f t="shared" ca="1" si="147"/>
        <v>-3652999219.6371965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-3652999219.6371965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-15220830.081821654</v>
      </c>
      <c r="L2369" s="444">
        <f t="shared" ca="1" si="147"/>
        <v>-3668220049.719018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-3668220049.719018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-15284250.207162574</v>
      </c>
      <c r="L2370" s="444">
        <f t="shared" ca="1" si="147"/>
        <v>-3683504299.9261804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-3683504299.9261804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-15347934.583025752</v>
      </c>
      <c r="L2371" s="444">
        <f t="shared" ca="1" si="147"/>
        <v>-3698852234.5092063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-3698852234.5092063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-15411884.310455026</v>
      </c>
      <c r="L2372" s="444">
        <f t="shared" ca="1" si="147"/>
        <v>-3714264118.8196611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-3714264118.8196611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-15476100.495081922</v>
      </c>
      <c r="L2373" s="444">
        <f t="shared" ca="1" si="147"/>
        <v>-3729740219.314743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-3729740219.314743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-15540584.247144762</v>
      </c>
      <c r="L2374" s="444">
        <f t="shared" ca="1" si="147"/>
        <v>-3745280803.5618877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-3745280803.5618877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-15605336.681507863</v>
      </c>
      <c r="L2375" s="444">
        <f t="shared" ca="1" si="147"/>
        <v>-3760886140.2433958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-3760886140.2433958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-15670358.917680813</v>
      </c>
      <c r="L2376" s="444">
        <f t="shared" ca="1" si="147"/>
        <v>-3776556499.1610765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-3776556499.1610765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-15735652.07983782</v>
      </c>
      <c r="L2377" s="444">
        <f t="shared" ca="1" si="147"/>
        <v>-3792292151.2409143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-3792292151.2409143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-15801217.296837144</v>
      </c>
      <c r="L2378" s="444">
        <f t="shared" ca="1" si="147"/>
        <v>-3808093368.5377517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-3808093368.5377517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-15867055.702240631</v>
      </c>
      <c r="L2379" s="444">
        <f t="shared" ca="1" si="147"/>
        <v>-3823960424.2399921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-3823960424.2399921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-15933168.4343333</v>
      </c>
      <c r="L2380" s="444">
        <f t="shared" ca="1" si="147"/>
        <v>-3839893592.6743255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-3839893592.6743255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-15999556.636143023</v>
      </c>
      <c r="L2381" s="444">
        <f t="shared" ca="1" si="147"/>
        <v>-3855893149.3104687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-3855893149.3104687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-16066221.455460286</v>
      </c>
      <c r="L2382" s="444">
        <f t="shared" ca="1" si="147"/>
        <v>-3871959370.7659287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-3871959370.7659287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-16133164.044858037</v>
      </c>
      <c r="L2383" s="444">
        <f t="shared" ca="1" si="147"/>
        <v>-3888092534.8107867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-3888092534.8107867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-16200385.561711611</v>
      </c>
      <c r="L2384" s="444">
        <f t="shared" ca="1" si="147"/>
        <v>-3904292920.3724985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-3904292920.3724985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-16267887.168218741</v>
      </c>
      <c r="L2385" s="444">
        <f t="shared" ca="1" si="147"/>
        <v>-3920560807.5407171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-3920560807.5407171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-16335670.031419655</v>
      </c>
      <c r="L2386" s="444">
        <f t="shared" ca="1" si="147"/>
        <v>-3936896477.5721369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-3936896477.5721369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-16403735.323217237</v>
      </c>
      <c r="L2387" s="444">
        <f t="shared" ca="1" si="147"/>
        <v>-3953300212.8953543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-3953300212.8953543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-16472084.22039731</v>
      </c>
      <c r="L2388" s="444">
        <f t="shared" ca="1" si="147"/>
        <v>-3969772297.1157517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-3969772297.1157517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-16540717.904648965</v>
      </c>
      <c r="L2389" s="444">
        <f t="shared" ca="1" si="147"/>
        <v>-3986313015.0204005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-3986313015.0204005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-16609637.562585</v>
      </c>
      <c r="L2390" s="444">
        <f t="shared" ca="1" si="147"/>
        <v>-4002922652.5829854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-4002922652.5829854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-16678844.385762436</v>
      </c>
      <c r="L2391" s="444">
        <f t="shared" ca="1" si="147"/>
        <v>-4019601496.9687476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-4019601496.9687476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-16748339.570703113</v>
      </c>
      <c r="L2392" s="444">
        <f t="shared" ca="1" si="147"/>
        <v>-4036349836.5394506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-4036349836.5394506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-16818124.318914376</v>
      </c>
      <c r="L2393" s="444">
        <f t="shared" ca="1" si="147"/>
        <v>-4053167960.8583651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-4053167960.8583651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-16888199.836909853</v>
      </c>
      <c r="L2394" s="444">
        <f t="shared" ca="1" si="147"/>
        <v>-4070056160.6952748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-4070056160.6952748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-16958567.336230308</v>
      </c>
      <c r="L2395" s="444">
        <f t="shared" ca="1" si="147"/>
        <v>-4087014728.0315051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-4087014728.0315051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-17029228.033464603</v>
      </c>
      <c r="L2396" s="444">
        <f t="shared" ca="1" si="147"/>
        <v>-4104043956.0649695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-4104043956.0649695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-17100183.150270704</v>
      </c>
      <c r="L2397" s="444">
        <f t="shared" ca="1" si="147"/>
        <v>-4121144139.2152405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-4121144139.2152405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-17171433.913396832</v>
      </c>
      <c r="L2398" s="444">
        <f t="shared" ca="1" si="147"/>
        <v>-4138315573.1286373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-4138315573.1286373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-17242981.554702654</v>
      </c>
      <c r="L2399" s="444">
        <f t="shared" ca="1" si="147"/>
        <v>-4155558554.6833401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-4155558554.6833401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-17314827.31118058</v>
      </c>
      <c r="L2400" s="444">
        <f t="shared" ca="1" si="147"/>
        <v>-4172873381.9945207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-4172873381.9945207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-17386972.424977168</v>
      </c>
      <c r="L2401" s="444">
        <f t="shared" ca="1" si="147"/>
        <v>-4190260354.419498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-4190260354.419498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-17459418.143414572</v>
      </c>
      <c r="L2402" s="444">
        <f t="shared" ca="1" si="147"/>
        <v>-4207719772.5629125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-4207719772.5629125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-17532165.719012134</v>
      </c>
      <c r="L2403" s="444">
        <f t="shared" ca="1" si="147"/>
        <v>-4225251938.2819247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-4225251938.2819247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-17605216.40950802</v>
      </c>
      <c r="L2404" s="444">
        <f t="shared" ca="1" si="147"/>
        <v>-4242857154.691433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-4242857154.691433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-17678571.47788097</v>
      </c>
      <c r="L2405" s="444">
        <f t="shared" ca="1" si="147"/>
        <v>-4260535726.1693139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-4260535726.1693139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-17752232.19237214</v>
      </c>
      <c r="L2406" s="444">
        <f t="shared" ca="1" si="147"/>
        <v>-4278287958.3616862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-4278287958.3616862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-17826199.826507024</v>
      </c>
      <c r="L2407" s="444">
        <f t="shared" ca="1" si="147"/>
        <v>-4296114158.1881933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-4296114158.1881933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-17900475.659117471</v>
      </c>
      <c r="L2408" s="444">
        <f t="shared" ca="1" si="147"/>
        <v>-4314014633.847311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-4314014633.847311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-17975060.974363796</v>
      </c>
      <c r="L2409" s="444">
        <f t="shared" ca="1" si="147"/>
        <v>-4331989694.8216743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-4331989694.8216743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-18049957.061756976</v>
      </c>
      <c r="L2410" s="444">
        <f t="shared" ca="1" si="147"/>
        <v>-4350039651.8834314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-4350039651.8834314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-18125165.216180965</v>
      </c>
      <c r="L2411" s="444">
        <f t="shared" ca="1" si="147"/>
        <v>-4368164817.0996122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-4368164817.0996122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-18200686.73791505</v>
      </c>
      <c r="L2412" s="444">
        <f t="shared" ca="1" si="147"/>
        <v>-4386365503.8375273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-4386365503.8375273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-18276522.932656363</v>
      </c>
      <c r="L2413" s="444">
        <f t="shared" ca="1" si="147"/>
        <v>-4404642026.7701836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-4404642026.7701836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-18352675.11154243</v>
      </c>
      <c r="L2414" s="444">
        <f t="shared" ca="1" si="147"/>
        <v>-4422994701.8817263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-4422994701.8817263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-18429144.591173857</v>
      </c>
      <c r="L2415" s="444">
        <f t="shared" ca="1" si="147"/>
        <v>-4441423846.4729004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-4441423846.4729004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-18505932.693637084</v>
      </c>
      <c r="L2416" s="444">
        <f t="shared" ca="1" si="147"/>
        <v>-4459929779.1665373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-4459929779.1665373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-18583040.74652724</v>
      </c>
      <c r="L2417" s="444">
        <f t="shared" ca="1" si="147"/>
        <v>-4478512819.913065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-4478512819.913065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-18660470.082971103</v>
      </c>
      <c r="L2418" s="444">
        <f t="shared" ca="1" si="147"/>
        <v>-4497173289.9960365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-4497173289.9960365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-18738222.041650154</v>
      </c>
      <c r="L2419" s="444">
        <f t="shared" ca="1" si="147"/>
        <v>-4515911512.0376863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-4515911512.0376863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-18816297.966823693</v>
      </c>
      <c r="L2420" s="444">
        <f t="shared" ca="1" si="147"/>
        <v>-4534727810.0045099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-4534727810.0045099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-18894699.208352126</v>
      </c>
      <c r="L2421" s="444">
        <f t="shared" ca="1" si="147"/>
        <v>-4553622509.212862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-4553622509.212862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-18973427.121720258</v>
      </c>
      <c r="L2422" s="444">
        <f t="shared" ca="1" si="147"/>
        <v>-4572595936.3345823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-4572595936.3345823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-19052483.068060759</v>
      </c>
      <c r="L2423" s="444">
        <f t="shared" ca="1" si="147"/>
        <v>-4591648419.4026432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-4591648419.4026432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-19131868.414177679</v>
      </c>
      <c r="L2424" s="444">
        <f t="shared" ca="1" si="147"/>
        <v>-4610780287.8168211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-4610780287.8168211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-19211584.532570086</v>
      </c>
      <c r="L2425" s="444">
        <f t="shared" ca="1" si="147"/>
        <v>-4629991872.349391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-4629991872.349391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-19291632.801455796</v>
      </c>
      <c r="L2426" s="444">
        <f t="shared" ca="1" si="147"/>
        <v>-4649283505.1508465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-4649283505.1508465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-19372014.604795195</v>
      </c>
      <c r="L2427" s="444">
        <f t="shared" ca="1" si="147"/>
        <v>-4668655519.7556419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-4668655519.7556419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-19452731.332315173</v>
      </c>
      <c r="L2428" s="444">
        <f t="shared" ca="1" si="147"/>
        <v>-4688108251.0879574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-4688108251.0879574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-19533784.379533157</v>
      </c>
      <c r="L2429" s="444">
        <f t="shared" ca="1" si="147"/>
        <v>-4707642035.4674902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-4707642035.4674902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-19615175.147781208</v>
      </c>
      <c r="L2430" s="444">
        <f t="shared" ca="1" si="147"/>
        <v>-4727257210.6152716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-4727257210.6152716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-19696905.044230297</v>
      </c>
      <c r="L2431" s="444">
        <f t="shared" ca="1" si="147"/>
        <v>-4746954115.659502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-4746954115.659502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-19778975.481914591</v>
      </c>
      <c r="L2432" s="444">
        <f t="shared" ca="1" si="147"/>
        <v>-4766733091.1414165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-4766733091.1414165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-19861387.879755903</v>
      </c>
      <c r="L2433" s="444">
        <f t="shared" ca="1" si="147"/>
        <v>-4786594479.0211725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-4786594479.0211725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-19944143.66258822</v>
      </c>
      <c r="L2434" s="444">
        <f t="shared" ca="1" si="147"/>
        <v>-4806538622.6837606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-4806538622.6837606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-20027244.261182334</v>
      </c>
      <c r="L2435" s="444">
        <f t="shared" ca="1" si="147"/>
        <v>-4826565866.9449434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-4826565866.9449434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-20110691.112270597</v>
      </c>
      <c r="L2436" s="444">
        <f t="shared" ca="1" si="147"/>
        <v>-4846676558.0572138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-4846676558.0572138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-20194485.658571724</v>
      </c>
      <c r="L2437" s="444">
        <f t="shared" ca="1" si="147"/>
        <v>-4866871043.715786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-4866871043.715786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-20278629.348815776</v>
      </c>
      <c r="L2438" s="444">
        <f t="shared" ca="1" si="147"/>
        <v>-4887149673.0646019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-4887149673.0646019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-20363123.637769174</v>
      </c>
      <c r="L2439" s="444">
        <f t="shared" ca="1" si="147"/>
        <v>-4907512796.7023706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-4907512796.7023706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-20447969.986259878</v>
      </c>
      <c r="L2440" s="444">
        <f t="shared" ca="1" si="147"/>
        <v>-4927960766.6886301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-4927960766.6886301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-20533169.861202624</v>
      </c>
      <c r="L2441" s="444">
        <f t="shared" ca="1" si="147"/>
        <v>-4948493936.5498323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-4948493936.5498323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-20618724.735624302</v>
      </c>
      <c r="L2442" s="444">
        <f t="shared" ca="1" si="147"/>
        <v>-4969112661.2854567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-4969112661.2854567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-20704636.088689402</v>
      </c>
      <c r="L2443" s="444">
        <f t="shared" ca="1" si="147"/>
        <v>-4989817297.3741465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-4989817297.3741465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-20790905.40572561</v>
      </c>
      <c r="L2444" s="444">
        <f t="shared" ca="1" si="147"/>
        <v>-5010608202.7798719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-5010608202.7798719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-20877534.178249467</v>
      </c>
      <c r="L2445" s="444">
        <f t="shared" ca="1" si="147"/>
        <v>-5031485736.9581213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-5031485736.9581213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-20964523.903992172</v>
      </c>
      <c r="L2446" s="444">
        <f t="shared" ca="1" si="147"/>
        <v>-5052450260.862113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-5052450260.862113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-21051876.086925469</v>
      </c>
      <c r="L2447" s="444">
        <f t="shared" ca="1" si="147"/>
        <v>-5073502136.9490385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-5073502136.9490385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-21139592.237287659</v>
      </c>
      <c r="L2448" s="444">
        <f t="shared" ca="1" si="147"/>
        <v>-5094641729.186326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-5094641729.186326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-21227673.871609692</v>
      </c>
      <c r="L2449" s="444">
        <f t="shared" ca="1" si="147"/>
        <v>-5115869403.0579357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-5115869403.0579357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-21316122.512741398</v>
      </c>
      <c r="L2450" s="444">
        <f t="shared" ca="1" si="147"/>
        <v>-5137185525.5706768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-5137185525.5706768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-21404939.689877819</v>
      </c>
      <c r="L2451" s="444">
        <f t="shared" ca="1" si="147"/>
        <v>-5158590465.2605543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-5158590465.2605543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-21494126.938585643</v>
      </c>
      <c r="L2452" s="444">
        <f t="shared" ca="1" si="147"/>
        <v>-5180084592.1991396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-5180084592.1991396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-21583685.80082975</v>
      </c>
      <c r="L2453" s="444">
        <f t="shared" ca="1" si="147"/>
        <v>-5201668277.9999695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-5201668277.9999695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-21673617.824999873</v>
      </c>
      <c r="L2454" s="444">
        <f t="shared" ca="1" si="147"/>
        <v>-5223341895.8249693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-5223341895.8249693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-21763924.56593737</v>
      </c>
      <c r="L2455" s="444">
        <f t="shared" ca="1" si="147"/>
        <v>-5245105820.3909063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-5245105820.3909063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-21854607.584962111</v>
      </c>
      <c r="L2456" s="444">
        <f t="shared" ca="1" si="147"/>
        <v>-5266960427.9758682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-5266960427.9758682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-21945668.44989945</v>
      </c>
      <c r="L2457" s="444">
        <f t="shared" ca="1" si="147"/>
        <v>-5288906096.4257679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-5288906096.4257679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-22037108.735107366</v>
      </c>
      <c r="L2458" s="444">
        <f t="shared" ca="1" si="147"/>
        <v>-5310943205.1608753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-5310943205.1608753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-22128930.021503646</v>
      </c>
      <c r="L2459" s="444">
        <f t="shared" ca="1" si="147"/>
        <v>-5333072135.1823788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-5333072135.1823788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-22221133.896593243</v>
      </c>
      <c r="L2460" s="444">
        <f t="shared" ca="1" si="147"/>
        <v>-5355293269.0789719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-5355293269.0789719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-22313721.954495717</v>
      </c>
      <c r="L2461" s="444">
        <f t="shared" ca="1" si="147"/>
        <v>-5377606991.0334673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-5377606991.0334673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-22406695.795972779</v>
      </c>
      <c r="L2462" s="444">
        <f t="shared" ca="1" si="147"/>
        <v>-5400013686.8294401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-5400013686.8294401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-22500057.028455999</v>
      </c>
      <c r="L2463" s="444">
        <f t="shared" ca="1" si="147"/>
        <v>-5422513743.8578959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-5422513743.8578959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-22593807.266074564</v>
      </c>
      <c r="L2464" s="444">
        <f t="shared" ca="1" si="147"/>
        <v>-5445107551.12397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-5445107551.12397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-22687948.129683208</v>
      </c>
      <c r="L2465" s="444">
        <f t="shared" ca="1" si="147"/>
        <v>-5467795499.2536535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-5467795499.2536535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-22782481.246890225</v>
      </c>
      <c r="L2466" s="444">
        <f t="shared" ca="1" si="147"/>
        <v>-5490577980.5005436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-5490577980.5005436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-22877408.252085596</v>
      </c>
      <c r="L2467" s="444">
        <f t="shared" ca="1" si="147"/>
        <v>-5513455388.7526293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-5513455388.7526293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-22972730.786469288</v>
      </c>
      <c r="L2468" s="444">
        <f t="shared" ca="1" si="147"/>
        <v>-5536428119.5390987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-5536428119.5390987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-23068450.498079579</v>
      </c>
      <c r="L2469" s="444">
        <f t="shared" ca="1" si="147"/>
        <v>-5559496570.037178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-5559496570.037178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-23164569.041821577</v>
      </c>
      <c r="L2470" s="444">
        <f t="shared" ca="1" si="147"/>
        <v>-5582661139.0789995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-5582661139.0789995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-23261088.079495832</v>
      </c>
      <c r="L2471" s="444">
        <f t="shared" ca="1" si="147"/>
        <v>-5605922227.1584949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-5605922227.1584949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-23358009.279827062</v>
      </c>
      <c r="L2472" s="444">
        <f t="shared" ca="1" si="147"/>
        <v>-5629280236.4383221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-5629280236.4383221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-23455334.318493009</v>
      </c>
      <c r="L2473" s="444">
        <f t="shared" ca="1" si="147"/>
        <v>-5652735570.756815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-5652735570.756815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-23553064.878153395</v>
      </c>
      <c r="L2474" s="444">
        <f t="shared" ca="1" si="147"/>
        <v>-5676288635.6349688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-5676288635.6349688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-23651202.648479037</v>
      </c>
      <c r="L2475" s="444">
        <f t="shared" ca="1" si="147"/>
        <v>-5699939838.2834482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-5699939838.2834482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-23749749.326181035</v>
      </c>
      <c r="L2476" s="444">
        <f t="shared" ca="1" si="147"/>
        <v>-5723689587.6096296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-5723689587.6096296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-23848706.615040123</v>
      </c>
      <c r="L2477" s="444">
        <f t="shared" ca="1" si="147"/>
        <v>-5747538294.2246695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-5747538294.2246695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-23948076.225936122</v>
      </c>
      <c r="L2478" s="444">
        <f t="shared" ca="1" si="147"/>
        <v>-5771486370.4506054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-5771486370.4506054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-24047859.876877524</v>
      </c>
      <c r="L2479" s="444">
        <f t="shared" ca="1" si="147"/>
        <v>-5795534230.3274832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-5795534230.3274832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-24148059.293031178</v>
      </c>
      <c r="L2480" s="444">
        <f t="shared" ca="1" si="147"/>
        <v>-5819682289.6205139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-5819682289.6205139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-24248676.20675214</v>
      </c>
      <c r="L2481" s="444">
        <f t="shared" ca="1" si="147"/>
        <v>-5843930965.8272657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-5843930965.8272657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-24349712.357613608</v>
      </c>
      <c r="L2482" s="444">
        <f t="shared" ca="1" si="147"/>
        <v>-5868280678.1848793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-5868280678.1848793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-24451169.492436998</v>
      </c>
      <c r="L2483" s="444">
        <f t="shared" ca="1" si="147"/>
        <v>-5892731847.6773167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-5892731847.6773167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-24553049.365322154</v>
      </c>
      <c r="L2484" s="444">
        <f t="shared" ca="1" si="147"/>
        <v>-5917284897.0426388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-5917284897.0426388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-24655353.73767766</v>
      </c>
      <c r="L2485" s="444">
        <f t="shared" ca="1" si="147"/>
        <v>-5941940250.7803164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-5941940250.7803164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-24758084.378251318</v>
      </c>
      <c r="L2486" s="444">
        <f t="shared" ca="1" si="147"/>
        <v>-5966698335.1585674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-5966698335.1585674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-24861243.063160699</v>
      </c>
      <c r="L2487" s="444">
        <f t="shared" ca="1" si="147"/>
        <v>-5991559578.2217283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-5991559578.2217283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-24964831.575923868</v>
      </c>
      <c r="L2488" s="444">
        <f t="shared" ca="1" si="147"/>
        <v>-6016524409.7976522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-6016524409.7976522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-25068851.707490217</v>
      </c>
      <c r="L2489" s="444">
        <f t="shared" ca="1" si="147"/>
        <v>-6041593261.5051422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-6041593261.5051422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-25173305.256271426</v>
      </c>
      <c r="L2490" s="444">
        <f t="shared" ca="1" si="147"/>
        <v>-6066766566.7614136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-6066766566.7614136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-25278194.028172556</v>
      </c>
      <c r="L2491" s="444">
        <f t="shared" ca="1" si="147"/>
        <v>-6092044760.7895861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-6092044760.7895861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-25383519.836623274</v>
      </c>
      <c r="L2492" s="444">
        <f t="shared" ca="1" si="147"/>
        <v>-6117428280.6262093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-6117428280.6262093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-25489284.502609205</v>
      </c>
      <c r="L2493" s="444">
        <f t="shared" ca="1" si="147"/>
        <v>-6142917565.1288185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-6142917565.1288185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-25595489.854703411</v>
      </c>
      <c r="L2494" s="444">
        <f t="shared" ca="1" si="147"/>
        <v>-6168513054.9835215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-6168513054.9835215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-25702137.729098007</v>
      </c>
      <c r="L2495" s="444">
        <f t="shared" ca="1" si="147"/>
        <v>-6194215192.7126198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-6194215192.7126198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-25809229.969635915</v>
      </c>
      <c r="L2496" s="444">
        <f t="shared" ca="1" si="147"/>
        <v>-6220024422.6822557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-6220024422.6822557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-25916768.427842733</v>
      </c>
      <c r="L2497" s="444">
        <f t="shared" ca="1" si="147"/>
        <v>-6245941191.1100988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-6245941191.1100988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-26024754.962958746</v>
      </c>
      <c r="L2498" s="444">
        <f t="shared" ca="1" si="147"/>
        <v>-6271965946.0730572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-6271965946.0730572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-26133191.441971071</v>
      </c>
      <c r="L2499" s="444">
        <f t="shared" ca="1" si="147"/>
        <v>-6298099137.515028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-6298099137.515028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-26242079.73964595</v>
      </c>
      <c r="L2500" s="444">
        <f t="shared" ca="1" si="147"/>
        <v>-6324341217.254674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-6324341217.254674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-26351421.738561142</v>
      </c>
      <c r="L2501" s="444">
        <f t="shared" ca="1" si="147"/>
        <v>-6350692638.9932346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-6350692638.9932346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-26461219.329138476</v>
      </c>
      <c r="L2502" s="444">
        <f t="shared" ca="1" si="147"/>
        <v>-6377153858.3223734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-6377153858.3223734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-26571474.409676556</v>
      </c>
      <c r="L2503" s="444">
        <f t="shared" ca="1" si="147"/>
        <v>-6403725332.7320499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-6403725332.7320499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-26682188.886383541</v>
      </c>
      <c r="L2504" s="444">
        <f t="shared" ca="1" si="147"/>
        <v>-6430407521.618434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-6430407521.618434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-26793364.67341014</v>
      </c>
      <c r="L2505" s="444">
        <f t="shared" ca="1" si="147"/>
        <v>-6457200886.2918444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-6457200886.2918444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-26905003.692882683</v>
      </c>
      <c r="L2506" s="444">
        <f t="shared" ca="1" si="147"/>
        <v>-6484105889.9847269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-6484105889.9847269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-27017107.874936361</v>
      </c>
      <c r="L2507" s="444">
        <f t="shared" ca="1" si="147"/>
        <v>-6511122997.859663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-6511122997.859663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-27129679.157748595</v>
      </c>
      <c r="L2508" s="444">
        <f t="shared" ca="1" si="147"/>
        <v>-6538252677.0174112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-6538252677.0174112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-27242719.487572547</v>
      </c>
      <c r="L2509" s="444">
        <f t="shared" ca="1" si="147"/>
        <v>-6565495396.5049839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-6565495396.5049839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-27356230.818770766</v>
      </c>
      <c r="L2510" s="444">
        <f t="shared" ca="1" si="147"/>
        <v>-6592851627.3237543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-6592851627.3237543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-27470215.113848977</v>
      </c>
      <c r="L2511" s="444">
        <f t="shared" ca="1" si="147"/>
        <v>-6620321842.437603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-6620321842.437603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-27584674.343490012</v>
      </c>
      <c r="L2512" s="444">
        <f t="shared" ca="1" si="147"/>
        <v>-6647906516.7810926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-6647906516.7810926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-27699610.486587886</v>
      </c>
      <c r="L2513" s="444">
        <f t="shared" ca="1" si="147"/>
        <v>-6675606127.2676802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-6675606127.2676802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-27815025.530282002</v>
      </c>
      <c r="L2514" s="444">
        <f t="shared" ca="1" si="147"/>
        <v>-6703421152.7979622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-6703421152.7979622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-27930921.469991509</v>
      </c>
      <c r="L2515" s="444">
        <f t="shared" ca="1" si="147"/>
        <v>-6731352074.2679539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-6731352074.2679539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-28047300.309449803</v>
      </c>
      <c r="L2516" s="444">
        <f t="shared" ca="1" si="147"/>
        <v>-6759399374.577404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-6759399374.577404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-28164164.060739182</v>
      </c>
      <c r="L2517" s="444">
        <f t="shared" ca="1" si="147"/>
        <v>-6787563538.6381435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-6787563538.6381435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-28281514.744325597</v>
      </c>
      <c r="L2518" s="444">
        <f t="shared" ca="1" si="147"/>
        <v>-6815845053.3824692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-6815845053.3824692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-28399354.389093623</v>
      </c>
      <c r="L2519" s="444">
        <f t="shared" ca="1" si="147"/>
        <v>-6844244407.7715626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-6844244407.7715626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-28517685.032381508</v>
      </c>
      <c r="L2520" s="444">
        <f t="shared" ca="1" si="147"/>
        <v>-6872762092.8039436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-6872762092.8039436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-28636508.720016431</v>
      </c>
      <c r="L2521" s="444">
        <f t="shared" ca="1" si="147"/>
        <v>-6901398601.5239601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-6901398601.5239601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-28755827.506349828</v>
      </c>
      <c r="L2522" s="444">
        <f t="shared" ca="1" si="147"/>
        <v>-6930154429.0303097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-6930154429.0303097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-28875643.454292953</v>
      </c>
      <c r="L2523" s="444">
        <f t="shared" ca="1" si="147"/>
        <v>-6959030072.4846029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-6959030072.4846029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-28995958.635352511</v>
      </c>
      <c r="L2524" s="444">
        <f t="shared" ca="1" si="147"/>
        <v>-6988026031.1199551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-6988026031.1199551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-29116775.129666477</v>
      </c>
      <c r="L2525" s="444">
        <f t="shared" ca="1" si="147"/>
        <v>-7017142806.2496214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-7017142806.2496214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-29238095.026040092</v>
      </c>
      <c r="L2526" s="444">
        <f t="shared" ca="1" si="147"/>
        <v>-7046380901.2756615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-7046380901.2756615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-29359920.421981923</v>
      </c>
      <c r="L2527" s="444">
        <f t="shared" ca="1" si="147"/>
        <v>-7075740821.6976433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-7075740821.6976433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-29482253.423740182</v>
      </c>
      <c r="L2528" s="444">
        <f t="shared" ca="1" si="147"/>
        <v>-7105223075.1213837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-7105223075.1213837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-29605096.1463391</v>
      </c>
      <c r="L2529" s="444">
        <f t="shared" ca="1" si="147"/>
        <v>-7134828171.2677231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-7134828171.2677231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-29728450.713615518</v>
      </c>
      <c r="L2530" s="444">
        <f t="shared" ca="1" si="147"/>
        <v>-7164556621.9813385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-7164556621.9813385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-29852319.258255575</v>
      </c>
      <c r="L2531" s="444">
        <f t="shared" ca="1" si="147"/>
        <v>-7194408941.2395945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-7194408941.2395945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-29976703.921831641</v>
      </c>
      <c r="L2532" s="444">
        <f t="shared" ca="1" si="147"/>
        <v>-7224385645.1614265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-7224385645.1614265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-30101606.854839277</v>
      </c>
      <c r="L2533" s="444">
        <f t="shared" ca="1" si="147"/>
        <v>-7254487252.0162659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-7254487252.0162659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-30227030.216734439</v>
      </c>
      <c r="L2534" s="444">
        <f t="shared" ca="1" si="147"/>
        <v>-7284714282.2330008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-7284714282.2330008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-30352976.175970837</v>
      </c>
      <c r="L2535" s="444">
        <f t="shared" ca="1" si="147"/>
        <v>-7315067258.4089718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-7315067258.4089718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-30479446.910037383</v>
      </c>
      <c r="L2536" s="444">
        <f t="shared" ca="1" si="147"/>
        <v>-7345546705.3190088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-7345546705.3190088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-30606444.60549587</v>
      </c>
      <c r="L2537" s="444">
        <f t="shared" ca="1" si="147"/>
        <v>-7376153149.9245043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-7376153149.9245043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-30733971.458018765</v>
      </c>
      <c r="L2538" s="444">
        <f t="shared" ca="1" si="147"/>
        <v>-7406887121.3825226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-7406887121.3825226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-30862029.672427177</v>
      </c>
      <c r="L2539" s="444">
        <f t="shared" ca="1" si="147"/>
        <v>-7437749151.0549498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-7437749151.0549498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-30990621.462728959</v>
      </c>
      <c r="L2540" s="444">
        <f t="shared" ca="1" si="147"/>
        <v>-7468739772.5176783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-7468739772.5176783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-31119749.052156989</v>
      </c>
      <c r="L2541" s="444">
        <f t="shared" ca="1" si="147"/>
        <v>-7499859521.5698357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-7499859521.5698357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-31249414.673207648</v>
      </c>
      <c r="L2542" s="444">
        <f t="shared" ca="1" si="147"/>
        <v>-7531108936.2430429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-7531108936.2430429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-31379620.567679346</v>
      </c>
      <c r="L2543" s="444">
        <f t="shared" ca="1" si="147"/>
        <v>-7562488556.8107224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-7562488556.8107224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-31510368.986711342</v>
      </c>
      <c r="L2544" s="444">
        <f t="shared" ca="1" si="147"/>
        <v>-7593998925.7974339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-7593998925.7974339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-31641662.190822642</v>
      </c>
      <c r="L2545" s="444">
        <f t="shared" ca="1" si="147"/>
        <v>-7625640587.9882565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-7625640587.9882565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-31773502.449951071</v>
      </c>
      <c r="L2546" s="444">
        <f t="shared" ca="1" si="147"/>
        <v>-7657414090.4382076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-7657414090.4382076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-31905892.04349253</v>
      </c>
      <c r="L2547" s="444">
        <f t="shared" ca="1" si="147"/>
        <v>-7689319982.4816999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-7689319982.4816999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-32038833.260340411</v>
      </c>
      <c r="L2548" s="444">
        <f t="shared" ca="1" si="147"/>
        <v>-7721358815.7420406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-7721358815.7420406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-32172328.398925174</v>
      </c>
      <c r="L2549" s="444">
        <f t="shared" ca="1" si="147"/>
        <v>-7753531144.1409655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-7753531144.1409655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-32306379.767254021</v>
      </c>
      <c r="L2550" s="444">
        <f t="shared" ca="1" si="147"/>
        <v>-7785837523.9082193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-7785837523.9082193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-32440989.682950914</v>
      </c>
      <c r="L2551" s="444">
        <f t="shared" ca="1" si="147"/>
        <v>-7818278513.5911703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-7818278513.5911703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-32576160.473296542</v>
      </c>
      <c r="L2552" s="444">
        <f t="shared" ca="1" si="147"/>
        <v>-7850854674.0644665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-7850854674.0644665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-32711894.475268614</v>
      </c>
      <c r="L2553" s="444">
        <f t="shared" ca="1" si="147"/>
        <v>-7883566568.5397348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-7883566568.5397348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-32848194.035582226</v>
      </c>
      <c r="L2554" s="444">
        <f t="shared" ca="1" si="147"/>
        <v>-7916414762.5753174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-7916414762.5753174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-32985061.51073049</v>
      </c>
      <c r="L2555" s="444">
        <f t="shared" ca="1" si="147"/>
        <v>-7949399824.0860481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-7949399824.0860481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-33122499.267025199</v>
      </c>
      <c r="L2556" s="444">
        <f t="shared" ca="1" si="147"/>
        <v>-7982522323.3530731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-7982522323.3530731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-33260509.680637803</v>
      </c>
      <c r="L2557" s="444">
        <f t="shared" ca="1" si="147"/>
        <v>-8015782833.0337105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-8015782833.0337105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-33399095.137640465</v>
      </c>
      <c r="L2558" s="444">
        <f t="shared" ref="L2558:L2812" ca="1" si="152">I2558-J2558+K2558</f>
        <v>-8049181928.1713505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-8049181928.1713505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-33538258.034047298</v>
      </c>
      <c r="L2559" s="444">
        <f t="shared" ca="1" si="152"/>
        <v>-8082720186.2053976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-8082720186.2053976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-33678000.775855824</v>
      </c>
      <c r="L2560" s="444">
        <f t="shared" ca="1" si="152"/>
        <v>-8116398186.9812536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-8116398186.9812536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-33818325.779088549</v>
      </c>
      <c r="L2561" s="444">
        <f t="shared" ca="1" si="152"/>
        <v>-8150216512.7603426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-8150216512.7603426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-33959235.469834767</v>
      </c>
      <c r="L2562" s="444">
        <f t="shared" ca="1" si="152"/>
        <v>-8184175748.2301769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-8184175748.2301769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-34100732.2842924</v>
      </c>
      <c r="L2563" s="444">
        <f t="shared" ca="1" si="152"/>
        <v>-8218276480.5144691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-8218276480.5144691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-34242818.668810286</v>
      </c>
      <c r="L2564" s="444">
        <f t="shared" ca="1" si="152"/>
        <v>-8252519299.183279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-8252519299.183279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-34385497.079930328</v>
      </c>
      <c r="L2565" s="444">
        <f t="shared" ca="1" si="152"/>
        <v>-8286904796.2632093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-8286904796.2632093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-34528769.984430045</v>
      </c>
      <c r="L2566" s="444">
        <f t="shared" ca="1" si="152"/>
        <v>-8321433566.2476397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-8321433566.2476397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-34672639.859365165</v>
      </c>
      <c r="L2567" s="444">
        <f t="shared" ca="1" si="152"/>
        <v>-8356106206.1070051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-8356106206.1070051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-34817109.19211252</v>
      </c>
      <c r="L2568" s="444">
        <f t="shared" ca="1" si="152"/>
        <v>-8390923315.299118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-8390923315.299118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-34962180.48041299</v>
      </c>
      <c r="L2569" s="444">
        <f t="shared" ca="1" si="152"/>
        <v>-8425885495.7795315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-8425885495.7795315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-35107856.232414715</v>
      </c>
      <c r="L2570" s="444">
        <f t="shared" ca="1" si="152"/>
        <v>-8460993352.0119457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-8460993352.0119457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-35254138.966716439</v>
      </c>
      <c r="L2571" s="444">
        <f t="shared" ca="1" si="152"/>
        <v>-8496247490.9786625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-8496247490.9786625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-35401031.212411091</v>
      </c>
      <c r="L2572" s="444">
        <f t="shared" ca="1" si="152"/>
        <v>-8531648522.1910734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-8531648522.1910734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-35548535.509129472</v>
      </c>
      <c r="L2573" s="444">
        <f t="shared" ca="1" si="152"/>
        <v>-8567197057.7002029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-8567197057.7002029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-35696654.407084182</v>
      </c>
      <c r="L2574" s="444">
        <f t="shared" ca="1" si="152"/>
        <v>-8602893712.1072865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-8602893712.1072865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-35845390.467113696</v>
      </c>
      <c r="L2575" s="444">
        <f t="shared" ca="1" si="152"/>
        <v>-8638739102.5743999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-8638739102.5743999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-35994746.260726668</v>
      </c>
      <c r="L2576" s="444">
        <f t="shared" ca="1" si="152"/>
        <v>-8674733848.8351269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-8674733848.8351269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-36144724.370146364</v>
      </c>
      <c r="L2577" s="444">
        <f t="shared" ca="1" si="152"/>
        <v>-8710878573.2052727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-8710878573.2052727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-36295327.3883553</v>
      </c>
      <c r="L2578" s="444">
        <f t="shared" ca="1" si="152"/>
        <v>-8747173900.5936279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-8747173900.5936279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-36446557.919140115</v>
      </c>
      <c r="L2579" s="444">
        <f t="shared" ca="1" si="152"/>
        <v>-8783620458.5127678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-8783620458.5127678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-36598418.577136531</v>
      </c>
      <c r="L2580" s="444">
        <f t="shared" ca="1" si="152"/>
        <v>-8820218877.0899048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-8820218877.0899048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-36750911.987874605</v>
      </c>
      <c r="L2581" s="444">
        <f t="shared" ca="1" si="152"/>
        <v>-8856969789.0777798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-8856969789.0777798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-36904040.787824079</v>
      </c>
      <c r="L2582" s="444">
        <f t="shared" ca="1" si="152"/>
        <v>-8893873829.8656044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-8893873829.8656044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-37057807.624440014</v>
      </c>
      <c r="L2583" s="444">
        <f t="shared" ca="1" si="152"/>
        <v>-8930931637.4900436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-8930931637.4900436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-37212215.156208515</v>
      </c>
      <c r="L2584" s="444">
        <f t="shared" ca="1" si="152"/>
        <v>-8968143852.6462517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-8968143852.6462517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-37367266.052692711</v>
      </c>
      <c r="L2585" s="444">
        <f t="shared" ca="1" si="152"/>
        <v>-9005511118.6989441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-9005511118.6989441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-37522962.994578935</v>
      </c>
      <c r="L2586" s="444">
        <f t="shared" ca="1" si="152"/>
        <v>-9043034081.6935234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-9043034081.6935234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-37679308.673723012</v>
      </c>
      <c r="L2587" s="444">
        <f t="shared" ca="1" si="152"/>
        <v>-9080713390.3672466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-9080713390.3672466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-37836305.793196857</v>
      </c>
      <c r="L2588" s="444">
        <f t="shared" ca="1" si="152"/>
        <v>-9118549696.1604443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-9118549696.1604443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-37993957.067335181</v>
      </c>
      <c r="L2589" s="444">
        <f t="shared" ca="1" si="152"/>
        <v>-9156543653.2277794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-9156543653.2277794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-38152265.221782416</v>
      </c>
      <c r="L2590" s="444">
        <f t="shared" ca="1" si="152"/>
        <v>-9194695918.4495621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-9194695918.4495621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-38311232.99353984</v>
      </c>
      <c r="L2591" s="444">
        <f t="shared" ca="1" si="152"/>
        <v>-9233007151.4431019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-9233007151.4431019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-38470863.131012924</v>
      </c>
      <c r="L2592" s="444">
        <f t="shared" ca="1" si="152"/>
        <v>-9271478014.5741158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-9271478014.5741158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-38631158.394058816</v>
      </c>
      <c r="L2593" s="444">
        <f t="shared" ca="1" si="152"/>
        <v>-9310109172.968174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-9310109172.968174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-38792121.554034054</v>
      </c>
      <c r="L2594" s="444">
        <f t="shared" ca="1" si="152"/>
        <v>-9348901294.5222073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-9348901294.5222073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-38953755.393842533</v>
      </c>
      <c r="L2595" s="444">
        <f t="shared" ca="1" si="152"/>
        <v>-9387855049.91605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-9387855049.91605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-39116062.707983539</v>
      </c>
      <c r="L2596" s="444">
        <f t="shared" ca="1" si="152"/>
        <v>-9426971112.624033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-9426971112.624033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-39279046.302600138</v>
      </c>
      <c r="L2597" s="444">
        <f t="shared" ca="1" si="152"/>
        <v>-9466250158.9266338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-9466250158.9266338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-39442708.99552764</v>
      </c>
      <c r="L2598" s="444">
        <f t="shared" ca="1" si="152"/>
        <v>-9505692867.9221611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-9505692867.9221611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-39607053.616342336</v>
      </c>
      <c r="L2599" s="444">
        <f t="shared" ca="1" si="152"/>
        <v>-9545299921.5385036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-9545299921.5385036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-39772083.006410435</v>
      </c>
      <c r="L2600" s="444">
        <f t="shared" ca="1" si="152"/>
        <v>-9585072004.5449142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-9585072004.5449142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-39937800.018937141</v>
      </c>
      <c r="L2601" s="444">
        <f t="shared" ca="1" si="152"/>
        <v>-9625009804.5638523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-9625009804.5638523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-40104207.51901605</v>
      </c>
      <c r="L2602" s="444">
        <f t="shared" ca="1" si="152"/>
        <v>-9665114012.0828686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-9665114012.0828686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-40271308.383678615</v>
      </c>
      <c r="L2603" s="444">
        <f t="shared" ca="1" si="152"/>
        <v>-9705385320.466547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-9705385320.466547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-40439105.501943946</v>
      </c>
      <c r="L2604" s="444">
        <f t="shared" ca="1" si="152"/>
        <v>-9745824425.9684906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-9745824425.9684906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-40607601.774868712</v>
      </c>
      <c r="L2605" s="444">
        <f t="shared" ca="1" si="152"/>
        <v>-9786432027.7433586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-9786432027.7433586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-40776800.11559733</v>
      </c>
      <c r="L2606" s="444">
        <f t="shared" ca="1" si="152"/>
        <v>-9827208827.8589554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-9827208827.8589554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-40946703.449412316</v>
      </c>
      <c r="L2607" s="444">
        <f t="shared" ca="1" si="152"/>
        <v>-9868155531.3083668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-9868155531.3083668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-41117314.713784859</v>
      </c>
      <c r="L2608" s="444">
        <f t="shared" ca="1" si="152"/>
        <v>-9909272846.0221519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-9909272846.0221519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-41288636.858425632</v>
      </c>
      <c r="L2609" s="444">
        <f t="shared" ca="1" si="152"/>
        <v>-9950561482.8805771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-9950561482.8805771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-41460672.845335737</v>
      </c>
      <c r="L2610" s="444">
        <f t="shared" ca="1" si="152"/>
        <v>-9992022155.7259121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-9992022155.7259121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-41633425.648857966</v>
      </c>
      <c r="L2611" s="444">
        <f t="shared" ca="1" si="152"/>
        <v>-10033655581.374769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-10033655581.374769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-41806898.255728208</v>
      </c>
      <c r="L2612" s="444">
        <f t="shared" ca="1" si="152"/>
        <v>-10075462479.630497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-10075462479.630497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-41981093.665127069</v>
      </c>
      <c r="L2613" s="444">
        <f t="shared" ca="1" si="152"/>
        <v>-10117443573.295624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-10117443573.295624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-42156014.888731763</v>
      </c>
      <c r="L2614" s="444">
        <f t="shared" ca="1" si="152"/>
        <v>-10159599588.184355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-10159599588.184355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-42331664.950768143</v>
      </c>
      <c r="L2615" s="444">
        <f t="shared" ca="1" si="152"/>
        <v>-10201931253.135122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-10201931253.135122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-42508046.888063006</v>
      </c>
      <c r="L2616" s="444">
        <f t="shared" ca="1" si="152"/>
        <v>-10244439300.023186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-10244439300.023186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-42685163.750096604</v>
      </c>
      <c r="L2617" s="444">
        <f t="shared" ca="1" si="152"/>
        <v>-10287124463.773283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-10287124463.773283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-42863018.599055342</v>
      </c>
      <c r="L2618" s="444">
        <f t="shared" ca="1" si="152"/>
        <v>-10329987482.372339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-10329987482.372339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-43041614.509884745</v>
      </c>
      <c r="L2619" s="444">
        <f t="shared" ca="1" si="152"/>
        <v>-10373029096.882223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-10373029096.882223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-43220954.570342593</v>
      </c>
      <c r="L2620" s="444">
        <f t="shared" ca="1" si="152"/>
        <v>-10416250051.452566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-10416250051.452566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-43401041.88105236</v>
      </c>
      <c r="L2621" s="444">
        <f t="shared" ca="1" si="152"/>
        <v>-10459651093.333618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-10459651093.333618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-43581879.555556744</v>
      </c>
      <c r="L2622" s="444">
        <f t="shared" ca="1" si="152"/>
        <v>-10503232972.889175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-10503232972.889175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-43763470.720371567</v>
      </c>
      <c r="L2623" s="444">
        <f t="shared" ca="1" si="152"/>
        <v>-10546996443.609547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-10546996443.609547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-43945818.515039779</v>
      </c>
      <c r="L2624" s="444">
        <f t="shared" ca="1" si="152"/>
        <v>-10590942262.124586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-10590942262.124586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-44128926.092185773</v>
      </c>
      <c r="L2625" s="444">
        <f t="shared" ca="1" si="152"/>
        <v>-10635071188.216772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-10635071188.216772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-44312796.617569886</v>
      </c>
      <c r="L2626" s="444">
        <f t="shared" ca="1" si="152"/>
        <v>-10679383984.834341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-10679383984.834341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-44497433.270143084</v>
      </c>
      <c r="L2627" s="444">
        <f t="shared" ca="1" si="152"/>
        <v>-10723881418.104485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-10723881418.104485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-44682839.242102019</v>
      </c>
      <c r="L2628" s="444">
        <f t="shared" ca="1" si="152"/>
        <v>-10768564257.346586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-10768564257.346586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-44869017.738944106</v>
      </c>
      <c r="L2629" s="444">
        <f t="shared" ca="1" si="152"/>
        <v>-10813433275.085531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-10813433275.085531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-45055971.979523048</v>
      </c>
      <c r="L2630" s="444">
        <f t="shared" ca="1" si="152"/>
        <v>-10858489247.065054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-10858489247.065054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-45243705.196104392</v>
      </c>
      <c r="L2631" s="444">
        <f t="shared" ca="1" si="152"/>
        <v>-10903732952.261158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-10903732952.261158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-45432220.63442149</v>
      </c>
      <c r="L2632" s="444">
        <f t="shared" ca="1" si="152"/>
        <v>-10949165172.89558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-10949165172.89558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-45621521.553731583</v>
      </c>
      <c r="L2633" s="444">
        <f t="shared" ca="1" si="152"/>
        <v>-10994786694.449312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-10994786694.449312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-45811611.226872131</v>
      </c>
      <c r="L2634" s="444">
        <f t="shared" ca="1" si="152"/>
        <v>-11040598305.676184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-11040598305.676184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-46002492.94031743</v>
      </c>
      <c r="L2635" s="444">
        <f t="shared" ca="1" si="152"/>
        <v>-11086600798.616501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-11086600798.616501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-46194169.994235419</v>
      </c>
      <c r="L2636" s="444">
        <f t="shared" ca="1" si="152"/>
        <v>-11132794968.610737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-11132794968.610737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-46386645.702544734</v>
      </c>
      <c r="L2637" s="444">
        <f t="shared" ca="1" si="152"/>
        <v>-11179181614.313282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-11179181614.313282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-46579923.392972007</v>
      </c>
      <c r="L2638" s="444">
        <f t="shared" ca="1" si="152"/>
        <v>-11225761537.706255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-11225761537.706255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-46774006.407109395</v>
      </c>
      <c r="L2639" s="444">
        <f t="shared" ca="1" si="152"/>
        <v>-11272535544.113365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-11272535544.113365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-46968898.100472353</v>
      </c>
      <c r="L2640" s="444">
        <f t="shared" ca="1" si="152"/>
        <v>-11319504442.213837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-11319504442.213837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-47164601.842557654</v>
      </c>
      <c r="L2641" s="444">
        <f t="shared" ca="1" si="152"/>
        <v>-11366669044.056395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-11366669044.056395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-47361121.016901642</v>
      </c>
      <c r="L2642" s="444">
        <f t="shared" ca="1" si="152"/>
        <v>-11414030165.073296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-11414030165.073296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-47558459.021138728</v>
      </c>
      <c r="L2643" s="444">
        <f t="shared" ca="1" si="152"/>
        <v>-11461588624.094435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-11461588624.094435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-47756619.267060146</v>
      </c>
      <c r="L2644" s="444">
        <f t="shared" ca="1" si="152"/>
        <v>-11509345243.361494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-11509345243.361494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-47955605.180672891</v>
      </c>
      <c r="L2645" s="444">
        <f t="shared" ca="1" si="152"/>
        <v>-11557300848.542168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-11557300848.542168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-48155420.202259034</v>
      </c>
      <c r="L2646" s="444">
        <f t="shared" ca="1" si="152"/>
        <v>-11605456268.744427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-11605456268.744427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-48356067.786435112</v>
      </c>
      <c r="L2647" s="444">
        <f t="shared" ca="1" si="152"/>
        <v>-11653812336.530861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-11653812336.530861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-48557551.402211919</v>
      </c>
      <c r="L2648" s="444">
        <f t="shared" ca="1" si="152"/>
        <v>-11702369887.933073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-11702369887.933073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-48759874.533054471</v>
      </c>
      <c r="L2649" s="444">
        <f t="shared" ca="1" si="152"/>
        <v>-11751129762.466127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-11751129762.466127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-48963040.676942199</v>
      </c>
      <c r="L2650" s="444">
        <f t="shared" ca="1" si="152"/>
        <v>-11800092803.14307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-11800092803.14307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-49167053.34642946</v>
      </c>
      <c r="L2651" s="444">
        <f t="shared" ca="1" si="152"/>
        <v>-11849259856.4895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-11849259856.4895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-49371916.068706252</v>
      </c>
      <c r="L2652" s="444">
        <f t="shared" ca="1" si="152"/>
        <v>-11898631772.558207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-11898631772.558207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-49577632.385659195</v>
      </c>
      <c r="L2653" s="444">
        <f t="shared" ca="1" si="152"/>
        <v>-11948209404.943865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-11948209404.943865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-49784205.853932768</v>
      </c>
      <c r="L2654" s="444">
        <f t="shared" ca="1" si="152"/>
        <v>-11997993610.797798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-11997993610.797798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-49991640.044990823</v>
      </c>
      <c r="L2655" s="444">
        <f t="shared" ca="1" si="152"/>
        <v>-12047985250.842789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-12047985250.842789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-50199938.545178287</v>
      </c>
      <c r="L2656" s="444">
        <f t="shared" ca="1" si="152"/>
        <v>-12098185189.387966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-12098185189.387966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-50409104.955783188</v>
      </c>
      <c r="L2657" s="444">
        <f t="shared" ca="1" si="152"/>
        <v>-12148594294.34375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-12148594294.34375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-50619142.893098958</v>
      </c>
      <c r="L2658" s="444">
        <f t="shared" ca="1" si="152"/>
        <v>-12199213437.236849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-12199213437.236849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-50830055.988486871</v>
      </c>
      <c r="L2659" s="444">
        <f t="shared" ca="1" si="152"/>
        <v>-12250043493.225336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-12250043493.225336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-51041847.888438903</v>
      </c>
      <c r="L2660" s="444">
        <f t="shared" ca="1" si="152"/>
        <v>-12301085341.113775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-12301085341.113775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-51254522.254640728</v>
      </c>
      <c r="L2661" s="444">
        <f t="shared" ca="1" si="152"/>
        <v>-12352339863.368416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-12352339863.368416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-51468082.764035068</v>
      </c>
      <c r="L2662" s="444">
        <f t="shared" ca="1" si="152"/>
        <v>-12403807946.13245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-12403807946.13245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-51682533.108885206</v>
      </c>
      <c r="L2663" s="444">
        <f t="shared" ca="1" si="152"/>
        <v>-12455490479.241335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-12455490479.241335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-51897876.996838897</v>
      </c>
      <c r="L2664" s="444">
        <f t="shared" ca="1" si="152"/>
        <v>-12507388356.238174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-12507388356.238174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-52114118.150992393</v>
      </c>
      <c r="L2665" s="444">
        <f t="shared" ca="1" si="152"/>
        <v>-12559502474.389168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-12559502474.389168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-52331260.309954867</v>
      </c>
      <c r="L2666" s="444">
        <f t="shared" ca="1" si="152"/>
        <v>-12611833734.699123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-12611833734.699123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-52549307.227913015</v>
      </c>
      <c r="L2667" s="444">
        <f t="shared" ca="1" si="152"/>
        <v>-12664383041.927036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-12664383041.927036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-52768262.674695984</v>
      </c>
      <c r="L2668" s="444">
        <f t="shared" ca="1" si="152"/>
        <v>-12717151304.601732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-12717151304.601732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-52988130.435840547</v>
      </c>
      <c r="L2669" s="444">
        <f t="shared" ca="1" si="152"/>
        <v>-12770139435.037573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-12770139435.037573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-53208914.312656552</v>
      </c>
      <c r="L2670" s="444">
        <f t="shared" ca="1" si="152"/>
        <v>-12823348349.350229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-12823348349.350229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-53430618.122292623</v>
      </c>
      <c r="L2671" s="444">
        <f t="shared" ca="1" si="152"/>
        <v>-12876778967.472523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-12876778967.472523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-53653245.697802179</v>
      </c>
      <c r="L2672" s="444">
        <f t="shared" ca="1" si="152"/>
        <v>-12930432213.170324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-12930432213.170324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-53876800.888209686</v>
      </c>
      <c r="L2673" s="444">
        <f t="shared" ca="1" si="152"/>
        <v>-12984309014.058535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-12984309014.058535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-54101287.558577225</v>
      </c>
      <c r="L2674" s="444">
        <f t="shared" ca="1" si="152"/>
        <v>-13038410301.617111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-13038410301.617111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-54326709.590071298</v>
      </c>
      <c r="L2675" s="444">
        <f t="shared" ca="1" si="152"/>
        <v>-13092737011.207182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-13092737011.207182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-54553070.880029924</v>
      </c>
      <c r="L2676" s="444">
        <f t="shared" ca="1" si="152"/>
        <v>-13147290082.087212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-13147290082.087212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-54780375.342030048</v>
      </c>
      <c r="L2677" s="444">
        <f t="shared" ca="1" si="152"/>
        <v>-13202070457.429241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-13202070457.429241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-55008626.905955173</v>
      </c>
      <c r="L2678" s="444">
        <f t="shared" ca="1" si="152"/>
        <v>-13257079084.335196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-13257079084.335196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-55237829.518063314</v>
      </c>
      <c r="L2679" s="444">
        <f t="shared" ca="1" si="152"/>
        <v>-13312316913.853258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-13312316913.853258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-55467987.141055241</v>
      </c>
      <c r="L2680" s="444">
        <f t="shared" ca="1" si="152"/>
        <v>-13367784900.994314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-13367784900.994314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-55699103.754142977</v>
      </c>
      <c r="L2681" s="444">
        <f t="shared" ca="1" si="152"/>
        <v>-13423484004.748457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-13423484004.748457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-55931183.353118569</v>
      </c>
      <c r="L2682" s="444">
        <f t="shared" ca="1" si="152"/>
        <v>-13479415188.101576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-13479415188.101576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-56164229.950423233</v>
      </c>
      <c r="L2683" s="444">
        <f t="shared" ca="1" si="152"/>
        <v>-13535579418.051998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-13535579418.051998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-56398247.575216658</v>
      </c>
      <c r="L2684" s="444">
        <f t="shared" ca="1" si="152"/>
        <v>-13591977665.627214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-13591977665.627214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-56633240.273446724</v>
      </c>
      <c r="L2685" s="444">
        <f t="shared" ca="1" si="152"/>
        <v>-13648610905.900661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-13648610905.900661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-56869212.107919425</v>
      </c>
      <c r="L2686" s="444">
        <f t="shared" ca="1" si="152"/>
        <v>-13705480118.008581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-13705480118.008581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-57106167.158369079</v>
      </c>
      <c r="L2687" s="444">
        <f t="shared" ca="1" si="152"/>
        <v>-13762586285.16695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-13762586285.16695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-57344109.521528967</v>
      </c>
      <c r="L2688" s="444">
        <f t="shared" ca="1" si="152"/>
        <v>-13819930394.688478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-13819930394.688478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-57583043.31120199</v>
      </c>
      <c r="L2689" s="444">
        <f t="shared" ca="1" si="152"/>
        <v>-13877513437.99968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-13877513437.99968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-57822972.658331998</v>
      </c>
      <c r="L2690" s="444">
        <f t="shared" ca="1" si="152"/>
        <v>-13935336410.658012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-13935336410.658012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-58063901.711075053</v>
      </c>
      <c r="L2691" s="444">
        <f t="shared" ca="1" si="152"/>
        <v>-13993400312.369087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-13993400312.369087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-58305834.634871207</v>
      </c>
      <c r="L2692" s="444">
        <f t="shared" ca="1" si="152"/>
        <v>-14051706147.003958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-14051706147.003958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-58548775.612516493</v>
      </c>
      <c r="L2693" s="444">
        <f t="shared" ca="1" si="152"/>
        <v>-14110254922.616474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-14110254922.616474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-58792728.844235316</v>
      </c>
      <c r="L2694" s="444">
        <f t="shared" ca="1" si="152"/>
        <v>-14169047651.460709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-14169047651.460709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-59037698.547752954</v>
      </c>
      <c r="L2695" s="444">
        <f t="shared" ca="1" si="152"/>
        <v>-14228085350.008461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-14228085350.008461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-59283688.958368585</v>
      </c>
      <c r="L2696" s="444">
        <f t="shared" ca="1" si="152"/>
        <v>-14287369038.966829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-14287369038.966829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-59530704.329028457</v>
      </c>
      <c r="L2697" s="444">
        <f t="shared" ca="1" si="152"/>
        <v>-14346899743.295858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-14346899743.295858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-59778748.93039941</v>
      </c>
      <c r="L2698" s="444">
        <f t="shared" ca="1" si="152"/>
        <v>-14406678492.226257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-14406678492.226257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-60027827.050942726</v>
      </c>
      <c r="L2699" s="444">
        <f t="shared" ca="1" si="152"/>
        <v>-14466706319.277201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-14466706319.277201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-60277942.996988326</v>
      </c>
      <c r="L2700" s="444">
        <f t="shared" ca="1" si="152"/>
        <v>-14526984262.274189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-14526984262.274189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-60529101.092809118</v>
      </c>
      <c r="L2701" s="444">
        <f t="shared" ca="1" si="152"/>
        <v>-14587513363.366999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-14587513363.366999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-60781305.680695817</v>
      </c>
      <c r="L2702" s="444">
        <f t="shared" ca="1" si="152"/>
        <v>-14648294669.047695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-14648294669.047695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-61034561.121032059</v>
      </c>
      <c r="L2703" s="444">
        <f t="shared" ca="1" si="152"/>
        <v>-14709329230.168728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-14709329230.168728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-61288871.792369701</v>
      </c>
      <c r="L2704" s="444">
        <f t="shared" ca="1" si="152"/>
        <v>-14770618101.961098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-14770618101.961098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-61544242.091504574</v>
      </c>
      <c r="L2705" s="444">
        <f t="shared" ca="1" si="152"/>
        <v>-14832162344.052603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-14832162344.052603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-61800676.433552511</v>
      </c>
      <c r="L2706" s="444">
        <f t="shared" ca="1" si="152"/>
        <v>-14893963020.486155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-14893963020.486155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-62058179.252025649</v>
      </c>
      <c r="L2707" s="444">
        <f t="shared" ca="1" si="152"/>
        <v>-14956021199.73818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-14956021199.73818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-62316754.998909086</v>
      </c>
      <c r="L2708" s="444">
        <f t="shared" ca="1" si="152"/>
        <v>-15018337954.737089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-15018337954.737089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-62576408.14473787</v>
      </c>
      <c r="L2709" s="444">
        <f t="shared" ca="1" si="152"/>
        <v>-15080914362.881826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-15080914362.881826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-62837143.178674273</v>
      </c>
      <c r="L2710" s="444">
        <f t="shared" ca="1" si="152"/>
        <v>-15143751506.060501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-15143751506.060501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-63098964.60858541</v>
      </c>
      <c r="L2711" s="444">
        <f t="shared" ca="1" si="152"/>
        <v>-15206850470.669086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-15206850470.669086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-63361876.961121194</v>
      </c>
      <c r="L2712" s="444">
        <f t="shared" ca="1" si="152"/>
        <v>-15270212347.630207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-15270212347.630207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-63625884.781792521</v>
      </c>
      <c r="L2713" s="444">
        <f t="shared" ca="1" si="152"/>
        <v>-15333838232.411999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-15333838232.411999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-63890992.635049999</v>
      </c>
      <c r="L2714" s="444">
        <f t="shared" ca="1" si="152"/>
        <v>-15397729225.047049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-15397729225.047049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-64157205.104362696</v>
      </c>
      <c r="L2715" s="444">
        <f t="shared" ca="1" si="152"/>
        <v>-15461886430.151411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-15461886430.151411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-64424526.792297542</v>
      </c>
      <c r="L2716" s="444">
        <f t="shared" ca="1" si="152"/>
        <v>-15526310956.943708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-15526310956.943708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-64692962.320598789</v>
      </c>
      <c r="L2717" s="444">
        <f t="shared" ca="1" si="152"/>
        <v>-15591003919.264307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-15591003919.264307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-64962516.330267936</v>
      </c>
      <c r="L2718" s="444">
        <f t="shared" ca="1" si="152"/>
        <v>-15655966435.594576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-15655966435.594576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-65233193.481644064</v>
      </c>
      <c r="L2719" s="444">
        <f t="shared" ca="1" si="152"/>
        <v>-15721199629.07622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-15721199629.07622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-65504998.454484247</v>
      </c>
      <c r="L2720" s="444">
        <f t="shared" ca="1" si="152"/>
        <v>-15786704627.530704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-15786704627.530704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-65777935.948044598</v>
      </c>
      <c r="L2721" s="444">
        <f t="shared" ca="1" si="152"/>
        <v>-15852482563.478748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-15852482563.478748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-66052010.681161441</v>
      </c>
      <c r="L2722" s="444">
        <f t="shared" ca="1" si="152"/>
        <v>-15918534574.15991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-15918534574.15991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-66327227.392332956</v>
      </c>
      <c r="L2723" s="444">
        <f t="shared" ca="1" si="152"/>
        <v>-15984861801.552242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-15984861801.552242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-66603590.839800999</v>
      </c>
      <c r="L2724" s="444">
        <f t="shared" ca="1" si="152"/>
        <v>-16051465392.392044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-16051465392.392044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-66881105.801633507</v>
      </c>
      <c r="L2725" s="444">
        <f t="shared" ca="1" si="152"/>
        <v>-16118346498.193678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-16118346498.193678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-67159777.07580699</v>
      </c>
      <c r="L2726" s="444">
        <f t="shared" ca="1" si="152"/>
        <v>-16185506275.269485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-16185506275.269485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-67439609.480289519</v>
      </c>
      <c r="L2727" s="444">
        <f t="shared" ca="1" si="152"/>
        <v>-16252945884.749775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-16252945884.749775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-67720607.853124067</v>
      </c>
      <c r="L2728" s="444">
        <f t="shared" ca="1" si="152"/>
        <v>-16320666492.6029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-16320666492.6029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-68002777.052512079</v>
      </c>
      <c r="L2729" s="444">
        <f t="shared" ca="1" si="152"/>
        <v>-16388669269.655411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-16388669269.655411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-68286121.956897542</v>
      </c>
      <c r="L2730" s="444">
        <f t="shared" ca="1" si="152"/>
        <v>-16456955391.612309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-16456955391.612309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-68570647.465051278</v>
      </c>
      <c r="L2731" s="444">
        <f t="shared" ca="1" si="152"/>
        <v>-16525526039.07736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-16525526039.07736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-68856358.496155664</v>
      </c>
      <c r="L2732" s="444">
        <f t="shared" ca="1" si="152"/>
        <v>-16594382397.573515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-16594382397.573515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-69143259.989889652</v>
      </c>
      <c r="L2733" s="444">
        <f t="shared" ca="1" si="152"/>
        <v>-16663525657.563404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-16663525657.563404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-69431356.906514168</v>
      </c>
      <c r="L2734" s="444">
        <f t="shared" ca="1" si="152"/>
        <v>-16732957014.469917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-16732957014.469917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-69720654.226957992</v>
      </c>
      <c r="L2735" s="444">
        <f t="shared" ca="1" si="152"/>
        <v>-16802677668.696875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-16802677668.696875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-70011156.952903658</v>
      </c>
      <c r="L2736" s="444">
        <f t="shared" ca="1" si="152"/>
        <v>-16872688825.649778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-16872688825.649778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-70302870.106874079</v>
      </c>
      <c r="L2737" s="444">
        <f t="shared" ca="1" si="152"/>
        <v>-16942991695.756653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-16942991695.756653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-70595798.732319385</v>
      </c>
      <c r="L2738" s="444">
        <f t="shared" ca="1" si="152"/>
        <v>-17013587494.488972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-17013587494.488972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-70889947.893704042</v>
      </c>
      <c r="L2739" s="444">
        <f t="shared" ca="1" si="152"/>
        <v>-17084477442.382675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-17084477442.382675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-71185322.676594481</v>
      </c>
      <c r="L2740" s="444">
        <f t="shared" ca="1" si="152"/>
        <v>-17155662765.059269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-17155662765.059269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-71481928.187746957</v>
      </c>
      <c r="L2741" s="444">
        <f t="shared" ca="1" si="152"/>
        <v>-17227144693.247017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-17227144693.247017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-71779769.555195898</v>
      </c>
      <c r="L2742" s="444">
        <f t="shared" ca="1" si="152"/>
        <v>-17298924462.802212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-17298924462.802212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-72078851.928342551</v>
      </c>
      <c r="L2743" s="444">
        <f t="shared" ca="1" si="152"/>
        <v>-17371003314.730553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-17371003314.730553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-72379180.478043973</v>
      </c>
      <c r="L2744" s="444">
        <f t="shared" ca="1" si="152"/>
        <v>-17443382495.208595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-17443382495.208595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-72680760.396702483</v>
      </c>
      <c r="L2745" s="444">
        <f t="shared" ca="1" si="152"/>
        <v>-17516063255.605297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-17516063255.605297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-72983596.89835541</v>
      </c>
      <c r="L2746" s="444">
        <f t="shared" ca="1" si="152"/>
        <v>-17589046852.503651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-17589046852.503651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-73287695.218765214</v>
      </c>
      <c r="L2747" s="444">
        <f t="shared" ca="1" si="152"/>
        <v>-17662334547.722416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-17662334547.722416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-73593060.615510061</v>
      </c>
      <c r="L2748" s="444">
        <f t="shared" ca="1" si="152"/>
        <v>-17735927608.337925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-17735927608.337925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-73899698.368074685</v>
      </c>
      <c r="L2749" s="444">
        <f t="shared" ca="1" si="152"/>
        <v>-17809827306.706001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-17809827306.706001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-74207613.777941674</v>
      </c>
      <c r="L2750" s="444">
        <f t="shared" ca="1" si="152"/>
        <v>-17884034920.483944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-17884034920.483944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-74516812.168683097</v>
      </c>
      <c r="L2751" s="444">
        <f t="shared" ca="1" si="152"/>
        <v>-17958551732.652626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-17958551732.652626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-74827298.886052608</v>
      </c>
      <c r="L2752" s="444">
        <f t="shared" ca="1" si="152"/>
        <v>-18033379031.538677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-18033379031.538677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-75139079.298077822</v>
      </c>
      <c r="L2753" s="444">
        <f t="shared" ca="1" si="152"/>
        <v>-18108518110.836754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-18108518110.836754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-75452158.795153141</v>
      </c>
      <c r="L2754" s="444">
        <f t="shared" ca="1" si="152"/>
        <v>-18183970269.631908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-18183970269.631908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-75766542.790132955</v>
      </c>
      <c r="L2755" s="444">
        <f t="shared" ca="1" si="152"/>
        <v>-18259736812.422043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-18259736812.422043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-76082236.718425184</v>
      </c>
      <c r="L2756" s="444">
        <f t="shared" ca="1" si="152"/>
        <v>-18335819049.140469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-18335819049.140469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-76399246.038085282</v>
      </c>
      <c r="L2757" s="444">
        <f t="shared" ca="1" si="152"/>
        <v>-18412218295.178555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-18412218295.178555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-76717576.229910642</v>
      </c>
      <c r="L2758" s="444">
        <f t="shared" ca="1" si="152"/>
        <v>-18488935871.408466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-18488935871.408466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-77037232.79753527</v>
      </c>
      <c r="L2759" s="444">
        <f t="shared" ca="1" si="152"/>
        <v>-18565973104.206001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-18565973104.206001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-77358221.267525002</v>
      </c>
      <c r="L2760" s="444">
        <f t="shared" ca="1" si="152"/>
        <v>-18643331325.473526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-18643331325.473526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-77680547.189473018</v>
      </c>
      <c r="L2761" s="444">
        <f t="shared" ca="1" si="152"/>
        <v>-18721011872.662998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-18721011872.662998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-78004216.136095822</v>
      </c>
      <c r="L2762" s="444">
        <f t="shared" ca="1" si="152"/>
        <v>-18799016088.799095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-18799016088.799095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-78329233.703329563</v>
      </c>
      <c r="L2763" s="444">
        <f t="shared" ca="1" si="152"/>
        <v>-18877345322.502426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-18877345322.502426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-78655605.510426775</v>
      </c>
      <c r="L2764" s="444">
        <f t="shared" ca="1" si="152"/>
        <v>-18956000928.012852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-18956000928.012852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-78983337.200053543</v>
      </c>
      <c r="L2765" s="444">
        <f t="shared" ca="1" si="152"/>
        <v>-19034984265.212906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-19034984265.212906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-79312434.438387111</v>
      </c>
      <c r="L2766" s="444">
        <f t="shared" ca="1" si="152"/>
        <v>-19114296699.651295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-19114296699.651295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-79642902.915213734</v>
      </c>
      <c r="L2767" s="444">
        <f t="shared" ca="1" si="152"/>
        <v>-19193939602.566509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-19193939602.566509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-79974748.344027117</v>
      </c>
      <c r="L2768" s="444">
        <f t="shared" ca="1" si="152"/>
        <v>-19273914350.910538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-19273914350.910538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-80307976.462127239</v>
      </c>
      <c r="L2769" s="444">
        <f t="shared" ca="1" si="152"/>
        <v>-19354222327.372665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-19354222327.372665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-80642593.030719444</v>
      </c>
      <c r="L2770" s="444">
        <f t="shared" ca="1" si="152"/>
        <v>-19434864920.403385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-19434864920.403385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-80978603.835014105</v>
      </c>
      <c r="L2771" s="444">
        <f t="shared" ca="1" si="152"/>
        <v>-19515843524.2384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-19515843524.2384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-81316014.684326664</v>
      </c>
      <c r="L2772" s="444">
        <f t="shared" ca="1" si="152"/>
        <v>-19597159538.922726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-19597159538.922726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-81654831.412178025</v>
      </c>
      <c r="L2773" s="444">
        <f t="shared" ca="1" si="152"/>
        <v>-19678814370.334904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-19678814370.334904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-81995059.876395434</v>
      </c>
      <c r="L2774" s="444">
        <f t="shared" ca="1" si="152"/>
        <v>-19760809430.2113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-19760809430.2113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-82336705.959213749</v>
      </c>
      <c r="L2775" s="444">
        <f t="shared" ca="1" si="152"/>
        <v>-19843146136.170513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-19843146136.170513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-82679775.567377135</v>
      </c>
      <c r="L2776" s="444">
        <f t="shared" ca="1" si="152"/>
        <v>-19925825911.737892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-19925825911.737892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-83024274.632241219</v>
      </c>
      <c r="L2777" s="444">
        <f t="shared" ca="1" si="152"/>
        <v>-20008850186.370132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-20008850186.370132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-83370209.109875545</v>
      </c>
      <c r="L2778" s="444">
        <f t="shared" ca="1" si="152"/>
        <v>-20092220395.480007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-20092220395.480007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-83717584.981166691</v>
      </c>
      <c r="L2779" s="444">
        <f t="shared" ca="1" si="152"/>
        <v>-20175937980.461174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-20175937980.461174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-84066408.251921564</v>
      </c>
      <c r="L2780" s="444">
        <f t="shared" ca="1" si="152"/>
        <v>-20260004388.713097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-20260004388.713097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-84416684.952971235</v>
      </c>
      <c r="L2781" s="444">
        <f t="shared" ca="1" si="152"/>
        <v>-20344421073.666069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-20344421073.666069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-84768421.140275285</v>
      </c>
      <c r="L2782" s="444">
        <f t="shared" ca="1" si="152"/>
        <v>-20429189494.806343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-20429189494.806343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-85121622.89502643</v>
      </c>
      <c r="L2783" s="444">
        <f t="shared" ca="1" si="152"/>
        <v>-20514311117.70137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-20514311117.70137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-85476296.323755711</v>
      </c>
      <c r="L2784" s="444">
        <f t="shared" ca="1" si="152"/>
        <v>-20599787414.025127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-20599787414.025127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-85832447.558438033</v>
      </c>
      <c r="L2785" s="444">
        <f t="shared" ca="1" si="152"/>
        <v>-20685619861.583565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-20685619861.583565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-86190082.756598189</v>
      </c>
      <c r="L2786" s="444">
        <f t="shared" ca="1" si="152"/>
        <v>-20771809944.340164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-20771809944.340164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-86549208.101417348</v>
      </c>
      <c r="L2787" s="444">
        <f t="shared" ca="1" si="152"/>
        <v>-20858359152.441582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-20858359152.441582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-86909829.801839918</v>
      </c>
      <c r="L2788" s="444">
        <f t="shared" ca="1" si="152"/>
        <v>-20945268982.243423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-20945268982.243423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-87271954.092680931</v>
      </c>
      <c r="L2789" s="444">
        <f t="shared" ca="1" si="152"/>
        <v>-21032540936.336105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-21032540936.336105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-87635587.234733775</v>
      </c>
      <c r="L2790" s="444">
        <f t="shared" ca="1" si="152"/>
        <v>-21120176523.570839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-21120176523.570839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-88000735.514878497</v>
      </c>
      <c r="L2791" s="444">
        <f t="shared" ca="1" si="152"/>
        <v>-21208177259.085716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-21208177259.085716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-88367405.246190488</v>
      </c>
      <c r="L2792" s="444">
        <f t="shared" ca="1" si="152"/>
        <v>-21296544664.331905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-21296544664.331905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-88735602.768049598</v>
      </c>
      <c r="L2793" s="444">
        <f t="shared" ca="1" si="152"/>
        <v>-21385280267.099957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-21385280267.099957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-89105334.446249813</v>
      </c>
      <c r="L2794" s="444">
        <f t="shared" ca="1" si="152"/>
        <v>-21474385601.546207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-21474385601.546207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-89476606.673109204</v>
      </c>
      <c r="L2795" s="444">
        <f t="shared" ca="1" si="152"/>
        <v>-21563862208.219318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-21563862208.219318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-89849425.867580488</v>
      </c>
      <c r="L2796" s="444">
        <f t="shared" ca="1" si="152"/>
        <v>-21653711634.086899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-21653711634.086899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-90223798.475362077</v>
      </c>
      <c r="L2797" s="444">
        <f t="shared" ca="1" si="152"/>
        <v>-21743935432.56226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-21743935432.56226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-90599730.969009414</v>
      </c>
      <c r="L2798" s="444">
        <f t="shared" ca="1" si="152"/>
        <v>-21834535163.531269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-21834535163.531269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-90977229.848046958</v>
      </c>
      <c r="L2799" s="444">
        <f t="shared" ca="1" si="152"/>
        <v>-21925512393.379314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-21925512393.379314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-91356301.63908048</v>
      </c>
      <c r="L2800" s="444">
        <f t="shared" ca="1" si="152"/>
        <v>-22016868695.018394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-22016868695.018394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-91736952.89590998</v>
      </c>
      <c r="L2801" s="444">
        <f t="shared" ca="1" si="152"/>
        <v>-22108605647.914303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-22108605647.914303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-92119190.199642926</v>
      </c>
      <c r="L2802" s="444">
        <f t="shared" ca="1" si="152"/>
        <v>-22200724838.113945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-22200724838.113945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-92503020.158808097</v>
      </c>
      <c r="L2803" s="444">
        <f t="shared" ca="1" si="152"/>
        <v>-22293227858.272755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-22293227858.272755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-92888449.409469813</v>
      </c>
      <c r="L2804" s="444">
        <f t="shared" ca="1" si="152"/>
        <v>-22386116307.682224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-22386116307.682224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-93275484.615342602</v>
      </c>
      <c r="L2805" s="444">
        <f t="shared" ca="1" si="152"/>
        <v>-22479391792.297565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-22479391792.297565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-93664132.46790652</v>
      </c>
      <c r="L2806" s="444">
        <f t="shared" ca="1" si="152"/>
        <v>-22573055924.765472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-22573055924.765472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-94054399.686522797</v>
      </c>
      <c r="L2807" s="444">
        <f t="shared" ca="1" si="152"/>
        <v>-22667110324.451996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-22667110324.451996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-94446293.018549979</v>
      </c>
      <c r="L2808" s="444">
        <f t="shared" ca="1" si="152"/>
        <v>-22761556617.470547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-22761556617.470547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-94839819.239460617</v>
      </c>
      <c r="L2809" s="444">
        <f t="shared" ca="1" si="152"/>
        <v>-22856396436.710007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-22856396436.710007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-95234985.152958363</v>
      </c>
      <c r="L2810" s="444">
        <f t="shared" ca="1" si="152"/>
        <v>-22951631421.862965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-22951631421.862965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-95631797.591095686</v>
      </c>
      <c r="L2811" s="444">
        <f t="shared" ca="1" si="152"/>
        <v>-23047263219.45406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-23047263219.45406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-96030263.41439192</v>
      </c>
      <c r="L2812" s="444">
        <f t="shared" ca="1" si="152"/>
        <v>-23143293482.86845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-23143293482.86845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-96430389.511951879</v>
      </c>
      <c r="L2813" s="444">
        <f t="shared" ref="L2813:L3067" ca="1" si="157">I2813-J2813+K2813</f>
        <v>-23239723872.380402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-23239723872.380402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-96832182.801585004</v>
      </c>
      <c r="L2814" s="444">
        <f t="shared" ca="1" si="157"/>
        <v>-23336556055.181988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-23336556055.181988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-97235650.229924947</v>
      </c>
      <c r="L2815" s="444">
        <f t="shared" ca="1" si="157"/>
        <v>-23433791705.411911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-23433791705.411911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-97640798.772549629</v>
      </c>
      <c r="L2816" s="444">
        <f t="shared" ca="1" si="157"/>
        <v>-23531432504.18446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-23531432504.18446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-98047635.434101909</v>
      </c>
      <c r="L2817" s="444">
        <f t="shared" ca="1" si="157"/>
        <v>-23629480139.618561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-23629480139.618561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-98456167.248410672</v>
      </c>
      <c r="L2818" s="444">
        <f t="shared" ca="1" si="157"/>
        <v>-23727936306.86697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-23727936306.86697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-98866401.278612375</v>
      </c>
      <c r="L2819" s="444">
        <f t="shared" ca="1" si="157"/>
        <v>-23826802708.145584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-23826802708.145584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-99278344.617273271</v>
      </c>
      <c r="L2820" s="444">
        <f t="shared" ca="1" si="157"/>
        <v>-23926081052.762856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-23926081052.762856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-99692004.386511892</v>
      </c>
      <c r="L2821" s="444">
        <f t="shared" ca="1" si="157"/>
        <v>-24025773057.149368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-24025773057.149368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-100107387.73812237</v>
      </c>
      <c r="L2822" s="444">
        <f t="shared" ca="1" si="157"/>
        <v>-24125880444.887489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-24125880444.887489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-100524501.85369787</v>
      </c>
      <c r="L2823" s="444">
        <f t="shared" ca="1" si="157"/>
        <v>-24226404946.741188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-24226404946.741188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-100943353.94475494</v>
      </c>
      <c r="L2824" s="444">
        <f t="shared" ca="1" si="157"/>
        <v>-24327348300.685944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-24327348300.685944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-101363951.2528581</v>
      </c>
      <c r="L2825" s="444">
        <f t="shared" ca="1" si="157"/>
        <v>-24428712251.938801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-24428712251.938801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-101786301.04974501</v>
      </c>
      <c r="L2826" s="444">
        <f t="shared" ca="1" si="157"/>
        <v>-24530498552.988544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-24530498552.988544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-102210410.63745227</v>
      </c>
      <c r="L2827" s="444">
        <f t="shared" ca="1" si="157"/>
        <v>-24632708963.625996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-24632708963.625996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-102636287.34844165</v>
      </c>
      <c r="L2828" s="444">
        <f t="shared" ca="1" si="157"/>
        <v>-24735345250.974438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-24735345250.974438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-103063938.54572682</v>
      </c>
      <c r="L2829" s="444">
        <f t="shared" ca="1" si="157"/>
        <v>-24838409189.520164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-24838409189.520164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-103493371.62300068</v>
      </c>
      <c r="L2830" s="444">
        <f t="shared" ca="1" si="157"/>
        <v>-24941902561.143166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-24941902561.143166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-103924594.00476319</v>
      </c>
      <c r="L2831" s="444">
        <f t="shared" ca="1" si="157"/>
        <v>-25045827155.14793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-25045827155.14793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-104357613.14644971</v>
      </c>
      <c r="L2832" s="444">
        <f t="shared" ca="1" si="157"/>
        <v>-25150184768.29438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-25150184768.29438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-104792436.53455992</v>
      </c>
      <c r="L2833" s="444">
        <f t="shared" ca="1" si="157"/>
        <v>-25254977204.828941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-25254977204.828941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-105229071.68678725</v>
      </c>
      <c r="L2834" s="444">
        <f t="shared" ca="1" si="157"/>
        <v>-25360206276.515728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-25360206276.515728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-105667526.15214887</v>
      </c>
      <c r="L2835" s="444">
        <f t="shared" ca="1" si="157"/>
        <v>-25465873802.667877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-25465873802.667877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-106107807.51111615</v>
      </c>
      <c r="L2836" s="444">
        <f t="shared" ca="1" si="157"/>
        <v>-25571981610.178993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-25571981610.178993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-106549923.3757458</v>
      </c>
      <c r="L2837" s="444">
        <f t="shared" ca="1" si="157"/>
        <v>-25678531533.554741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-25678531533.554741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-106993881.38981143</v>
      </c>
      <c r="L2838" s="444">
        <f t="shared" ca="1" si="157"/>
        <v>-25785525414.944553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-25785525414.944553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-107439689.22893564</v>
      </c>
      <c r="L2839" s="444">
        <f t="shared" ca="1" si="157"/>
        <v>-25892965104.173489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-25892965104.173489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-107887354.60072286</v>
      </c>
      <c r="L2840" s="444">
        <f t="shared" ca="1" si="157"/>
        <v>-26000852458.774212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-26000852458.774212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-108336885.24489255</v>
      </c>
      <c r="L2841" s="444">
        <f t="shared" ca="1" si="157"/>
        <v>-26109189344.019104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-26109189344.019104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-108788288.93341292</v>
      </c>
      <c r="L2842" s="444">
        <f t="shared" ca="1" si="157"/>
        <v>-26217977632.952518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-26217977632.952518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-109241573.47063549</v>
      </c>
      <c r="L2843" s="444">
        <f t="shared" ca="1" si="157"/>
        <v>-26327219206.423153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-26327219206.423153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-109696746.6934298</v>
      </c>
      <c r="L2844" s="444">
        <f t="shared" ca="1" si="157"/>
        <v>-26436915953.116581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-26436915953.116581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-110153816.47131908</v>
      </c>
      <c r="L2845" s="444">
        <f t="shared" ca="1" si="157"/>
        <v>-26547069769.587898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-26547069769.587898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-110612790.70661624</v>
      </c>
      <c r="L2846" s="444">
        <f t="shared" ca="1" si="157"/>
        <v>-26657682560.294514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-26657682560.294514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-111073677.33456047</v>
      </c>
      <c r="L2847" s="444">
        <f t="shared" ca="1" si="157"/>
        <v>-26768756237.629074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-26768756237.629074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-111536484.32345447</v>
      </c>
      <c r="L2848" s="444">
        <f t="shared" ca="1" si="157"/>
        <v>-26880292721.95253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-26880292721.95253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-112001219.6748022</v>
      </c>
      <c r="L2849" s="444">
        <f t="shared" ca="1" si="157"/>
        <v>-26992293941.627331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-26992293941.627331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-112467891.42344721</v>
      </c>
      <c r="L2850" s="444">
        <f t="shared" ca="1" si="157"/>
        <v>-27104761833.050777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-27104761833.050777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-112936507.63771155</v>
      </c>
      <c r="L2851" s="444">
        <f t="shared" ca="1" si="157"/>
        <v>-27217698340.688488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-27217698340.688488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-113407076.41953537</v>
      </c>
      <c r="L2852" s="444">
        <f t="shared" ca="1" si="157"/>
        <v>-27331105417.108025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-27331105417.108025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-113879605.90461677</v>
      </c>
      <c r="L2853" s="444">
        <f t="shared" ca="1" si="157"/>
        <v>-27444985023.012642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-27444985023.012642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-114354104.26255269</v>
      </c>
      <c r="L2854" s="444">
        <f t="shared" ca="1" si="157"/>
        <v>-27559339127.275196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-27559339127.275196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-114830579.69697997</v>
      </c>
      <c r="L2855" s="444">
        <f t="shared" ca="1" si="157"/>
        <v>-27674169706.972176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-27674169706.972176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-115309040.44571739</v>
      </c>
      <c r="L2856" s="444">
        <f t="shared" ca="1" si="157"/>
        <v>-27789478747.417892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-27789478747.417892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-115789494.78090788</v>
      </c>
      <c r="L2857" s="444">
        <f t="shared" ca="1" si="157"/>
        <v>-27905268242.198799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-27905268242.198799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-116271951.00916165</v>
      </c>
      <c r="L2858" s="444">
        <f t="shared" ca="1" si="157"/>
        <v>-28021540193.207962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-28021540193.207962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-116756417.47169985</v>
      </c>
      <c r="L2859" s="444">
        <f t="shared" ca="1" si="157"/>
        <v>-28138296610.679661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-28138296610.679661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-117242902.54449858</v>
      </c>
      <c r="L2860" s="444">
        <f t="shared" ca="1" si="157"/>
        <v>-28255539513.224159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-28255539513.224159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-117731414.63843399</v>
      </c>
      <c r="L2861" s="444">
        <f t="shared" ca="1" si="157"/>
        <v>-28373270927.862595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-28373270927.862595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-118221962.19942749</v>
      </c>
      <c r="L2862" s="444">
        <f t="shared" ca="1" si="157"/>
        <v>-28491492890.062023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-28491492890.062023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-118714553.70859176</v>
      </c>
      <c r="L2863" s="444">
        <f t="shared" ca="1" si="157"/>
        <v>-28610207443.770615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-28610207443.770615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-119209197.68237758</v>
      </c>
      <c r="L2864" s="444">
        <f t="shared" ca="1" si="157"/>
        <v>-28729416641.452991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-28729416641.452991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-119705902.67272079</v>
      </c>
      <c r="L2865" s="444">
        <f t="shared" ca="1" si="157"/>
        <v>-28849122544.125713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-28849122544.125713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-120204677.26719047</v>
      </c>
      <c r="L2866" s="444">
        <f t="shared" ca="1" si="157"/>
        <v>-28969327221.392902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-28969327221.392902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-120705530.08913709</v>
      </c>
      <c r="L2867" s="444">
        <f t="shared" ca="1" si="157"/>
        <v>-29090032751.48204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-29090032751.48204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-121208469.79784183</v>
      </c>
      <c r="L2868" s="444">
        <f t="shared" ca="1" si="157"/>
        <v>-29211241221.279881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-29211241221.279881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-121713505.08866617</v>
      </c>
      <c r="L2869" s="444">
        <f t="shared" ca="1" si="157"/>
        <v>-29332954726.368546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-29332954726.368546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-122220644.69320226</v>
      </c>
      <c r="L2870" s="444">
        <f t="shared" ca="1" si="157"/>
        <v>-29455175371.061749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-29455175371.061749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-122729897.37942393</v>
      </c>
      <c r="L2871" s="444">
        <f t="shared" ca="1" si="157"/>
        <v>-29577905268.441174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-29577905268.441174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-123241271.95183821</v>
      </c>
      <c r="L2872" s="444">
        <f t="shared" ca="1" si="157"/>
        <v>-29701146540.393013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-29701146540.393013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-123754777.25163755</v>
      </c>
      <c r="L2873" s="444">
        <f t="shared" ca="1" si="157"/>
        <v>-29824901317.64465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-29824901317.64465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-124270422.15685272</v>
      </c>
      <c r="L2874" s="444">
        <f t="shared" ca="1" si="157"/>
        <v>-29949171739.801502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-29949171739.801502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-124788215.58250625</v>
      </c>
      <c r="L2875" s="444">
        <f t="shared" ca="1" si="157"/>
        <v>-30073959955.38401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-30073959955.38401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-125308166.4807667</v>
      </c>
      <c r="L2876" s="444">
        <f t="shared" ca="1" si="157"/>
        <v>-30199268121.864777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-30199268121.864777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-125830283.84110321</v>
      </c>
      <c r="L2877" s="444">
        <f t="shared" ca="1" si="157"/>
        <v>-30325098405.705879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-30325098405.705879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-126354576.69044116</v>
      </c>
      <c r="L2878" s="444">
        <f t="shared" ca="1" si="157"/>
        <v>-30451452982.39632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-30451452982.39632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-126881054.093318</v>
      </c>
      <c r="L2879" s="444">
        <f t="shared" ca="1" si="157"/>
        <v>-30578334036.489639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-30578334036.489639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-127409725.15204014</v>
      </c>
      <c r="L2880" s="444">
        <f t="shared" ca="1" si="157"/>
        <v>-30705743761.641678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-30705743761.641678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-127940599.00684033</v>
      </c>
      <c r="L2881" s="444">
        <f t="shared" ca="1" si="157"/>
        <v>-30833684360.648518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-30833684360.648518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-128473684.83603548</v>
      </c>
      <c r="L2882" s="444">
        <f t="shared" ca="1" si="157"/>
        <v>-30962158045.484554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-30962158045.484554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-129008991.85618564</v>
      </c>
      <c r="L2883" s="444">
        <f t="shared" ca="1" si="157"/>
        <v>-31091167037.34074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-31091167037.34074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-129546529.32225308</v>
      </c>
      <c r="L2884" s="444">
        <f t="shared" ca="1" si="157"/>
        <v>-31220713566.662994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-31220713566.662994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-130086306.52776249</v>
      </c>
      <c r="L2885" s="444">
        <f t="shared" ca="1" si="157"/>
        <v>-31350799873.190758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-31350799873.190758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-130628332.80496149</v>
      </c>
      <c r="L2886" s="444">
        <f t="shared" ca="1" si="157"/>
        <v>-31481428205.99572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-31481428205.99572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-131172617.52498217</v>
      </c>
      <c r="L2887" s="444">
        <f t="shared" ca="1" si="157"/>
        <v>-31612600823.520702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-31612600823.520702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-131719170.09800291</v>
      </c>
      <c r="L2888" s="444">
        <f t="shared" ca="1" si="157"/>
        <v>-31744319993.618706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-31744319993.618706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-132267999.97341126</v>
      </c>
      <c r="L2889" s="444">
        <f t="shared" ca="1" si="157"/>
        <v>-31876587993.592117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-31876587993.592117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-132819116.63996717</v>
      </c>
      <c r="L2890" s="444">
        <f t="shared" ca="1" si="157"/>
        <v>-32009407110.232086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-32009407110.232086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-133372529.62596703</v>
      </c>
      <c r="L2891" s="444">
        <f t="shared" ca="1" si="157"/>
        <v>-32142779639.858055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-32142779639.858055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-133928248.49940856</v>
      </c>
      <c r="L2892" s="444">
        <f t="shared" ca="1" si="157"/>
        <v>-32276707888.357464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-32276707888.357464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-134486282.86815608</v>
      </c>
      <c r="L2893" s="444">
        <f t="shared" ca="1" si="157"/>
        <v>-32411194171.22562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-32411194171.22562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-135046642.38010675</v>
      </c>
      <c r="L2894" s="444">
        <f t="shared" ca="1" si="157"/>
        <v>-32546240813.605728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-32546240813.605728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-135609336.7233572</v>
      </c>
      <c r="L2895" s="444">
        <f t="shared" ca="1" si="157"/>
        <v>-32681850150.329086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-32681850150.329086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-136174375.62637118</v>
      </c>
      <c r="L2896" s="444">
        <f t="shared" ca="1" si="157"/>
        <v>-32818024525.955456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-32818024525.955456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-136741768.85814774</v>
      </c>
      <c r="L2897" s="444">
        <f t="shared" ca="1" si="157"/>
        <v>-32954766294.813602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-32954766294.813602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-137311526.22839004</v>
      </c>
      <c r="L2898" s="444">
        <f t="shared" ca="1" si="157"/>
        <v>-33092077821.041992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-33092077821.041992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-137883657.58767498</v>
      </c>
      <c r="L2899" s="444">
        <f t="shared" ca="1" si="157"/>
        <v>-33229961478.629665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-33229961478.629665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-138458172.82762361</v>
      </c>
      <c r="L2900" s="444">
        <f t="shared" ca="1" si="157"/>
        <v>-33368419651.457291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-33368419651.457291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-139035081.88107204</v>
      </c>
      <c r="L2901" s="444">
        <f t="shared" ca="1" si="157"/>
        <v>-33507454733.338364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-33507454733.338364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-139614394.72224319</v>
      </c>
      <c r="L2902" s="444">
        <f t="shared" ca="1" si="157"/>
        <v>-33647069128.060608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-33647069128.060608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-140196121.36691919</v>
      </c>
      <c r="L2903" s="444">
        <f t="shared" ca="1" si="157"/>
        <v>-33787265249.427528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-33787265249.427528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-140780271.87261471</v>
      </c>
      <c r="L2904" s="444">
        <f t="shared" ca="1" si="157"/>
        <v>-33928045521.300144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-33928045521.300144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-141366856.3387506</v>
      </c>
      <c r="L2905" s="444">
        <f t="shared" ca="1" si="157"/>
        <v>-34069412377.638893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-34069412377.638893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-141955884.9068287</v>
      </c>
      <c r="L2906" s="444">
        <f t="shared" ca="1" si="157"/>
        <v>-34211368262.545723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-34211368262.545723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-142547367.76060718</v>
      </c>
      <c r="L2907" s="444">
        <f t="shared" ca="1" si="157"/>
        <v>-34353915630.306332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-34353915630.306332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-143141315.12627637</v>
      </c>
      <c r="L2908" s="444">
        <f t="shared" ca="1" si="157"/>
        <v>-34497056945.43261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-34497056945.43261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-143737737.27263588</v>
      </c>
      <c r="L2909" s="444">
        <f t="shared" ca="1" si="157"/>
        <v>-34640794682.705246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-34640794682.705246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-144336644.51127186</v>
      </c>
      <c r="L2910" s="444">
        <f t="shared" ca="1" si="157"/>
        <v>-34785131327.216515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-34785131327.216515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-144938047.19673547</v>
      </c>
      <c r="L2911" s="444">
        <f t="shared" ca="1" si="157"/>
        <v>-34930069374.413254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-34930069374.413254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-145541955.72672188</v>
      </c>
      <c r="L2912" s="444">
        <f t="shared" ca="1" si="157"/>
        <v>-35075611330.139977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-35075611330.139977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-146148380.54224989</v>
      </c>
      <c r="L2913" s="444">
        <f t="shared" ca="1" si="157"/>
        <v>-35221759710.682228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-35221759710.682228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-146757332.12784261</v>
      </c>
      <c r="L2914" s="444">
        <f t="shared" ca="1" si="157"/>
        <v>-35368517042.810074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-35368517042.810074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-147368821.01170865</v>
      </c>
      <c r="L2915" s="444">
        <f t="shared" ca="1" si="157"/>
        <v>-35515885863.821785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-35515885863.821785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-147982857.7659241</v>
      </c>
      <c r="L2916" s="444">
        <f t="shared" ca="1" si="157"/>
        <v>-35663868721.587708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-35663868721.587708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-148599453.00661546</v>
      </c>
      <c r="L2917" s="444">
        <f t="shared" ca="1" si="157"/>
        <v>-35812468174.594322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-35812468174.594322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-149218617.39414302</v>
      </c>
      <c r="L2918" s="444">
        <f t="shared" ca="1" si="157"/>
        <v>-35961686791.988464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-35961686791.988464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-149840361.63328525</v>
      </c>
      <c r="L2919" s="444">
        <f t="shared" ca="1" si="157"/>
        <v>-36111527153.62175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-36111527153.62175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-150464696.47342396</v>
      </c>
      <c r="L2920" s="444">
        <f t="shared" ca="1" si="157"/>
        <v>-36261991850.095177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-36261991850.095177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-151091632.70872989</v>
      </c>
      <c r="L2921" s="444">
        <f t="shared" ca="1" si="157"/>
        <v>-36413083482.803909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-36413083482.803909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-151721181.17834961</v>
      </c>
      <c r="L2922" s="444">
        <f t="shared" ca="1" si="157"/>
        <v>-36564804663.982262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-36564804663.982262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-152353352.76659274</v>
      </c>
      <c r="L2923" s="444">
        <f t="shared" ca="1" si="157"/>
        <v>-36717158016.748856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-36717158016.748856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-152988158.40312022</v>
      </c>
      <c r="L2924" s="444">
        <f t="shared" ca="1" si="157"/>
        <v>-36870146175.151978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-36870146175.151978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-153625609.06313324</v>
      </c>
      <c r="L2925" s="444">
        <f t="shared" ca="1" si="157"/>
        <v>-37023771784.215111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-37023771784.215111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-154265715.76756296</v>
      </c>
      <c r="L2926" s="444">
        <f t="shared" ca="1" si="157"/>
        <v>-37178037499.982674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-37178037499.982674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-154908489.58326113</v>
      </c>
      <c r="L2927" s="444">
        <f t="shared" ca="1" si="157"/>
        <v>-37332945989.565933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-37332945989.565933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-155553941.62319139</v>
      </c>
      <c r="L2928" s="444">
        <f t="shared" ca="1" si="157"/>
        <v>-37488499931.189125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-37488499931.189125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-156202083.04662135</v>
      </c>
      <c r="L2929" s="444">
        <f t="shared" ca="1" si="157"/>
        <v>-37644702014.235748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-37644702014.235748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-156852925.05931562</v>
      </c>
      <c r="L2930" s="444">
        <f t="shared" ca="1" si="157"/>
        <v>-37801554939.295067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-37801554939.295067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-157506478.91372943</v>
      </c>
      <c r="L2931" s="444">
        <f t="shared" ca="1" si="157"/>
        <v>-37959061418.208794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-37959061418.208794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-158162755.90920329</v>
      </c>
      <c r="L2932" s="444">
        <f t="shared" ca="1" si="157"/>
        <v>-38117224174.117996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-38117224174.117996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-158821767.39215833</v>
      </c>
      <c r="L2933" s="444">
        <f t="shared" ca="1" si="157"/>
        <v>-38276045941.510155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-38276045941.510155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-159483524.75629231</v>
      </c>
      <c r="L2934" s="444">
        <f t="shared" ca="1" si="157"/>
        <v>-38435529466.266449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-38435529466.266449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-160148039.44277686</v>
      </c>
      <c r="L2935" s="444">
        <f t="shared" ca="1" si="157"/>
        <v>-38595677505.709229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-38595677505.709229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-160815322.94045511</v>
      </c>
      <c r="L2936" s="444">
        <f t="shared" ca="1" si="157"/>
        <v>-38756492828.649681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-38756492828.649681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-161485386.78604034</v>
      </c>
      <c r="L2937" s="444">
        <f t="shared" ca="1" si="157"/>
        <v>-38917978215.435722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-38917978215.435722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-162158242.5643155</v>
      </c>
      <c r="L2938" s="444">
        <f t="shared" ca="1" si="157"/>
        <v>-39080136458.000038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-39080136458.000038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-162833901.90833348</v>
      </c>
      <c r="L2939" s="444">
        <f t="shared" ca="1" si="157"/>
        <v>-39242970359.908371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-39242970359.908371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-163512376.4996182</v>
      </c>
      <c r="L2940" s="444">
        <f t="shared" ca="1" si="157"/>
        <v>-39406482736.40799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-39406482736.40799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-164193678.06836662</v>
      </c>
      <c r="L2941" s="444">
        <f t="shared" ca="1" si="157"/>
        <v>-39570676414.476357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-39570676414.476357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-164877818.39365149</v>
      </c>
      <c r="L2942" s="444">
        <f t="shared" ca="1" si="157"/>
        <v>-39735554232.87001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-39735554232.87001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-165564809.30362505</v>
      </c>
      <c r="L2943" s="444">
        <f t="shared" ca="1" si="157"/>
        <v>-39901119042.173637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-39901119042.173637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-166254662.67572349</v>
      </c>
      <c r="L2944" s="444">
        <f t="shared" ca="1" si="157"/>
        <v>-40067373704.849358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-40067373704.849358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-166947390.43687233</v>
      </c>
      <c r="L2945" s="444">
        <f t="shared" ca="1" si="157"/>
        <v>-40234321095.286232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-40234321095.286232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-167643004.56369263</v>
      </c>
      <c r="L2946" s="444">
        <f t="shared" ca="1" si="157"/>
        <v>-40401964099.849922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-40401964099.849922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-168341517.082708</v>
      </c>
      <c r="L2947" s="444">
        <f t="shared" ca="1" si="157"/>
        <v>-40570305616.932632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-40570305616.932632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-169042940.07055265</v>
      </c>
      <c r="L2948" s="444">
        <f t="shared" ca="1" si="157"/>
        <v>-40739348557.003181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-40739348557.003181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-169747285.65417993</v>
      </c>
      <c r="L2949" s="444">
        <f t="shared" ca="1" si="157"/>
        <v>-40909095842.657364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-40909095842.657364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-170454566.01107234</v>
      </c>
      <c r="L2950" s="444">
        <f t="shared" ca="1" si="157"/>
        <v>-41079550408.668434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-41079550408.668434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-171164793.36945182</v>
      </c>
      <c r="L2951" s="444">
        <f t="shared" ca="1" si="157"/>
        <v>-41250715202.037888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-41250715202.037888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-171877980.00849119</v>
      </c>
      <c r="L2952" s="444">
        <f t="shared" ca="1" si="157"/>
        <v>-41422593182.046379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-41422593182.046379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-172594138.25852656</v>
      </c>
      <c r="L2953" s="444">
        <f t="shared" ca="1" si="157"/>
        <v>-41595187320.304909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-41595187320.304909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-173313280.50127044</v>
      </c>
      <c r="L2954" s="444">
        <f t="shared" ca="1" si="157"/>
        <v>-41768500600.806183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-41768500600.806183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-174035419.17002577</v>
      </c>
      <c r="L2955" s="444">
        <f t="shared" ca="1" si="157"/>
        <v>-41942536019.976212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-41942536019.976212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-174760566.74990088</v>
      </c>
      <c r="L2956" s="444">
        <f t="shared" ca="1" si="157"/>
        <v>-42117296586.726112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-42117296586.726112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-175488735.77802548</v>
      </c>
      <c r="L2957" s="444">
        <f t="shared" ca="1" si="157"/>
        <v>-42292785322.504135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-42292785322.504135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-176219938.84376723</v>
      </c>
      <c r="L2958" s="444">
        <f t="shared" ca="1" si="157"/>
        <v>-42469005261.3479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-42469005261.3479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-176954188.58894959</v>
      </c>
      <c r="L2959" s="444">
        <f t="shared" ca="1" si="157"/>
        <v>-42645959449.936852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-42645959449.936852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-177691497.70807022</v>
      </c>
      <c r="L2960" s="444">
        <f t="shared" ca="1" si="157"/>
        <v>-42823650947.64492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-42823650947.64492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-178431878.94852051</v>
      </c>
      <c r="L2961" s="444">
        <f t="shared" ca="1" si="157"/>
        <v>-43002082826.593437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-43002082826.593437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-179175345.11080599</v>
      </c>
      <c r="L2962" s="444">
        <f t="shared" ca="1" si="157"/>
        <v>-43181258171.704247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-43181258171.704247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-179921909.04876769</v>
      </c>
      <c r="L2963" s="444">
        <f t="shared" ca="1" si="157"/>
        <v>-43361180080.753014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-43361180080.753014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-180671583.66980422</v>
      </c>
      <c r="L2964" s="444">
        <f t="shared" ca="1" si="157"/>
        <v>-43541851664.422821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-43541851664.422821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-181424381.93509507</v>
      </c>
      <c r="L2965" s="444">
        <f t="shared" ca="1" si="157"/>
        <v>-43723276046.357918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-43723276046.357918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-182180316.85982466</v>
      </c>
      <c r="L2966" s="444">
        <f t="shared" ca="1" si="157"/>
        <v>-43905456363.217743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-43905456363.217743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-182939401.51340726</v>
      </c>
      <c r="L2967" s="444">
        <f t="shared" ca="1" si="157"/>
        <v>-44088395764.731148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-44088395764.731148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-183701649.0197131</v>
      </c>
      <c r="L2968" s="444">
        <f t="shared" ca="1" si="157"/>
        <v>-44272097413.750862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-44272097413.750862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-184467072.55729526</v>
      </c>
      <c r="L2969" s="444">
        <f t="shared" ca="1" si="157"/>
        <v>-44456564486.308159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-44456564486.308159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-185235685.35961732</v>
      </c>
      <c r="L2970" s="444">
        <f t="shared" ca="1" si="157"/>
        <v>-44641800171.667778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-44641800171.667778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-186007500.71528241</v>
      </c>
      <c r="L2971" s="444">
        <f t="shared" ca="1" si="157"/>
        <v>-44827807672.383057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-44827807672.383057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-186782531.96826273</v>
      </c>
      <c r="L2972" s="444">
        <f t="shared" ca="1" si="157"/>
        <v>-45014590204.351318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-45014590204.351318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-187560792.51813048</v>
      </c>
      <c r="L2973" s="444">
        <f t="shared" ca="1" si="157"/>
        <v>-45202150996.869446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-45202150996.869446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-188342295.82028934</v>
      </c>
      <c r="L2974" s="444">
        <f t="shared" ca="1" si="157"/>
        <v>-45390493292.689735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-45390493292.689735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-189127055.38620722</v>
      </c>
      <c r="L2975" s="444">
        <f t="shared" ca="1" si="157"/>
        <v>-45579620348.075943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-45579620348.075943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-189915084.78364977</v>
      </c>
      <c r="L2976" s="444">
        <f t="shared" ca="1" si="157"/>
        <v>-45769535432.859596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-45769535432.859596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-190706397.63691497</v>
      </c>
      <c r="L2977" s="444">
        <f t="shared" ca="1" si="157"/>
        <v>-45960241830.496513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-45960241830.496513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-191501007.62706882</v>
      </c>
      <c r="L2978" s="444">
        <f t="shared" ca="1" si="157"/>
        <v>-46151742838.123581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-46151742838.123581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-192298928.4921816</v>
      </c>
      <c r="L2979" s="444">
        <f t="shared" ca="1" si="157"/>
        <v>-46344041766.615761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-46344041766.615761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-193100174.02756566</v>
      </c>
      <c r="L2980" s="444">
        <f t="shared" ca="1" si="157"/>
        <v>-46537141940.643326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-46537141940.643326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-193904758.08601385</v>
      </c>
      <c r="L2981" s="444">
        <f t="shared" ca="1" si="157"/>
        <v>-46731046698.72934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-46731046698.72934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-194712694.5780389</v>
      </c>
      <c r="L2982" s="444">
        <f t="shared" ca="1" si="157"/>
        <v>-46925759393.307381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-46925759393.307381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-195523997.47211409</v>
      </c>
      <c r="L2983" s="444">
        <f t="shared" ca="1" si="157"/>
        <v>-47121283390.779495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-47121283390.779495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-196338680.79491457</v>
      </c>
      <c r="L2984" s="444">
        <f t="shared" ca="1" si="157"/>
        <v>-47317622071.574409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-47317622071.574409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-197156758.63156003</v>
      </c>
      <c r="L2985" s="444">
        <f t="shared" ca="1" si="157"/>
        <v>-47514778830.205971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-47514778830.205971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-197978245.12585822</v>
      </c>
      <c r="L2986" s="444">
        <f t="shared" ca="1" si="157"/>
        <v>-47712757075.331825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-47712757075.331825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-198803154.48054928</v>
      </c>
      <c r="L2987" s="444">
        <f t="shared" ca="1" si="157"/>
        <v>-47911560229.812378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-47911560229.812378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-199631500.95755157</v>
      </c>
      <c r="L2988" s="444">
        <f t="shared" ca="1" si="157"/>
        <v>-48111191730.769928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-48111191730.769928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-200463298.87820804</v>
      </c>
      <c r="L2989" s="444">
        <f t="shared" ca="1" si="157"/>
        <v>-48311655029.648132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-48311655029.648132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-201298562.62353387</v>
      </c>
      <c r="L2990" s="444">
        <f t="shared" ca="1" si="157"/>
        <v>-48512953592.271667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-48512953592.271667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-202137306.63446528</v>
      </c>
      <c r="L2991" s="444">
        <f t="shared" ca="1" si="157"/>
        <v>-48715090898.906136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-48715090898.906136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-202979545.4121089</v>
      </c>
      <c r="L2992" s="444">
        <f t="shared" ca="1" si="157"/>
        <v>-48918070444.318245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-48918070444.318245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-203825293.51799268</v>
      </c>
      <c r="L2993" s="444">
        <f t="shared" ca="1" si="157"/>
        <v>-49121895737.836235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-49121895737.836235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-204674565.57431763</v>
      </c>
      <c r="L2994" s="444">
        <f t="shared" ca="1" si="157"/>
        <v>-49326570303.410553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-49326570303.410553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-205527376.26421064</v>
      </c>
      <c r="L2995" s="444">
        <f t="shared" ca="1" si="157"/>
        <v>-49532097679.674767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-49532097679.674767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-206383740.3319782</v>
      </c>
      <c r="L2996" s="444">
        <f t="shared" ca="1" si="157"/>
        <v>-49738481420.006744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-49738481420.006744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-207243672.58336145</v>
      </c>
      <c r="L2997" s="444">
        <f t="shared" ca="1" si="157"/>
        <v>-49945725092.590103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-49945725092.590103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-208107187.88579211</v>
      </c>
      <c r="L2998" s="444">
        <f t="shared" ca="1" si="157"/>
        <v>-50153832280.475899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-50153832280.475899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-208974301.16864958</v>
      </c>
      <c r="L2999" s="444">
        <f t="shared" ca="1" si="157"/>
        <v>-50362806581.644547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-50362806581.644547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-209845027.42351896</v>
      </c>
      <c r="L3000" s="444">
        <f t="shared" ca="1" si="157"/>
        <v>-50572651609.068062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-50572651609.068062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-210719381.70445025</v>
      </c>
      <c r="L3001" s="444">
        <f t="shared" ca="1" si="157"/>
        <v>-50783370990.772514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-50783370990.772514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-211597379.1282188</v>
      </c>
      <c r="L3002" s="444">
        <f t="shared" ca="1" si="157"/>
        <v>-50994968369.900734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-50994968369.900734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-212479034.8745864</v>
      </c>
      <c r="L3003" s="444">
        <f t="shared" ca="1" si="157"/>
        <v>-51207447404.775322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-51207447404.775322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-213364364.18656385</v>
      </c>
      <c r="L3004" s="444">
        <f t="shared" ca="1" si="157"/>
        <v>-51420811768.961884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-51420811768.961884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-214253382.37067452</v>
      </c>
      <c r="L3005" s="444">
        <f t="shared" ca="1" si="157"/>
        <v>-51635065151.332558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-51635065151.332558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-215146104.79721898</v>
      </c>
      <c r="L3006" s="444">
        <f t="shared" ca="1" si="157"/>
        <v>-51850211256.129776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-51850211256.129776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-216042546.90054074</v>
      </c>
      <c r="L3007" s="444">
        <f t="shared" ca="1" si="157"/>
        <v>-52066253803.030319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-52066253803.030319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-216942724.17929301</v>
      </c>
      <c r="L3008" s="444">
        <f t="shared" ca="1" si="157"/>
        <v>-52283196527.20961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-52283196527.20961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-217846652.19670671</v>
      </c>
      <c r="L3009" s="444">
        <f t="shared" ca="1" si="157"/>
        <v>-52501043179.406319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-52501043179.406319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-218754346.58085966</v>
      </c>
      <c r="L3010" s="444">
        <f t="shared" ca="1" si="157"/>
        <v>-52719797525.987175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-52719797525.987175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-219665823.02494657</v>
      </c>
      <c r="L3011" s="444">
        <f t="shared" ca="1" si="157"/>
        <v>-52939463349.012123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-52939463349.012123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-220581097.28755051</v>
      </c>
      <c r="L3012" s="444">
        <f t="shared" ca="1" si="157"/>
        <v>-53160044446.299675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-53160044446.299675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-221500185.19291532</v>
      </c>
      <c r="L3013" s="444">
        <f t="shared" ca="1" si="157"/>
        <v>-53381544631.492592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-53381544631.492592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-222423102.63121912</v>
      </c>
      <c r="L3014" s="444">
        <f t="shared" ca="1" si="157"/>
        <v>-53603967734.12381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-53603967734.12381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-223349865.55884922</v>
      </c>
      <c r="L3015" s="444">
        <f t="shared" ca="1" si="157"/>
        <v>-53827317599.682655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-53827317599.682655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-224280489.99867773</v>
      </c>
      <c r="L3016" s="444">
        <f t="shared" ca="1" si="157"/>
        <v>-54051598089.681335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-54051598089.681335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-225214992.04033893</v>
      </c>
      <c r="L3017" s="444">
        <f t="shared" ca="1" si="157"/>
        <v>-54276813081.721672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-54276813081.721672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-226153387.84050697</v>
      </c>
      <c r="L3018" s="444">
        <f t="shared" ca="1" si="157"/>
        <v>-54502966469.56218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-54502966469.56218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-227095693.62317574</v>
      </c>
      <c r="L3019" s="444">
        <f t="shared" ca="1" si="157"/>
        <v>-54730062163.185356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-54730062163.185356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-228041925.67993894</v>
      </c>
      <c r="L3020" s="444">
        <f t="shared" ca="1" si="157"/>
        <v>-54958104088.865295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-54958104088.865295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-228992100.3702721</v>
      </c>
      <c r="L3021" s="444">
        <f t="shared" ca="1" si="157"/>
        <v>-55187096189.235565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-55187096189.235565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-229946234.12181485</v>
      </c>
      <c r="L3022" s="444">
        <f t="shared" ca="1" si="157"/>
        <v>-55417042423.357384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-55417042423.357384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-230904343.43065575</v>
      </c>
      <c r="L3023" s="444">
        <f t="shared" ca="1" si="157"/>
        <v>-55647946766.78804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-55647946766.78804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-231866444.86161682</v>
      </c>
      <c r="L3024" s="444">
        <f t="shared" ca="1" si="157"/>
        <v>-55879813211.649658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-55879813211.649658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-232832555.04854023</v>
      </c>
      <c r="L3025" s="444">
        <f t="shared" ca="1" si="157"/>
        <v>-56112645766.698196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-56112645766.698196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-233802690.69457585</v>
      </c>
      <c r="L3026" s="444">
        <f t="shared" ca="1" si="157"/>
        <v>-56346448457.392769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-56346448457.392769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-234776868.57246986</v>
      </c>
      <c r="L3027" s="444">
        <f t="shared" ca="1" si="157"/>
        <v>-56581225325.96524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-56581225325.96524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-235755105.5248552</v>
      </c>
      <c r="L3028" s="444">
        <f t="shared" ca="1" si="157"/>
        <v>-56816980431.490097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-56816980431.490097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-236737418.46454206</v>
      </c>
      <c r="L3029" s="444">
        <f t="shared" ca="1" si="157"/>
        <v>-57053717849.954636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-57053717849.954636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-237723824.37481096</v>
      </c>
      <c r="L3030" s="444">
        <f t="shared" ca="1" si="157"/>
        <v>-57291441674.329445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-57291441674.329445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-238714340.30970597</v>
      </c>
      <c r="L3031" s="444">
        <f t="shared" ca="1" si="157"/>
        <v>-57530156014.639153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-57530156014.639153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-239708983.39432979</v>
      </c>
      <c r="L3032" s="444">
        <f t="shared" ca="1" si="157"/>
        <v>-57769864998.033485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-57769864998.033485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-240707770.82513952</v>
      </c>
      <c r="L3033" s="444">
        <f t="shared" ca="1" si="157"/>
        <v>-58010572768.858627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-58010572768.858627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-241710719.87024429</v>
      </c>
      <c r="L3034" s="444">
        <f t="shared" ca="1" si="157"/>
        <v>-58252283488.728874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-58252283488.728874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-242717847.86970365</v>
      </c>
      <c r="L3035" s="444">
        <f t="shared" ca="1" si="157"/>
        <v>-58495001336.598579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-58495001336.598579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-243729172.23582742</v>
      </c>
      <c r="L3036" s="444">
        <f t="shared" ca="1" si="157"/>
        <v>-58738730508.834404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-58738730508.834404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-244744710.45347667</v>
      </c>
      <c r="L3037" s="444">
        <f t="shared" ca="1" si="157"/>
        <v>-58983475219.28788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-58983475219.28788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-245764480.08036616</v>
      </c>
      <c r="L3038" s="444">
        <f t="shared" ca="1" si="157"/>
        <v>-59229239699.368248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-59229239699.368248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-246788498.74736771</v>
      </c>
      <c r="L3039" s="444">
        <f t="shared" ca="1" si="157"/>
        <v>-59476028198.115616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-59476028198.115616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-247816784.15881506</v>
      </c>
      <c r="L3040" s="444">
        <f t="shared" ca="1" si="157"/>
        <v>-59723844982.274429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-59723844982.274429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-248849354.09281009</v>
      </c>
      <c r="L3041" s="444">
        <f t="shared" ca="1" si="157"/>
        <v>-59972694336.367241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-59972694336.367241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-249886226.40153018</v>
      </c>
      <c r="L3042" s="444">
        <f t="shared" ca="1" si="157"/>
        <v>-60222580562.768768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-60222580562.768768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-250927419.01153654</v>
      </c>
      <c r="L3043" s="444">
        <f t="shared" ca="1" si="157"/>
        <v>-60473507981.780304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-60473507981.780304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-251972949.9240846</v>
      </c>
      <c r="L3044" s="444">
        <f t="shared" ca="1" si="157"/>
        <v>-60725480931.704391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-60725480931.704391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-253022837.21543494</v>
      </c>
      <c r="L3045" s="444">
        <f t="shared" ca="1" si="157"/>
        <v>-60978503768.919823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-60978503768.919823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-254077099.03716591</v>
      </c>
      <c r="L3046" s="444">
        <f t="shared" ca="1" si="157"/>
        <v>-61232580867.956985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-61232580867.956985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-255135753.61648744</v>
      </c>
      <c r="L3047" s="444">
        <f t="shared" ca="1" si="157"/>
        <v>-61487716621.573471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-61487716621.573471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-256198819.25655612</v>
      </c>
      <c r="L3048" s="444">
        <f t="shared" ca="1" si="157"/>
        <v>-61743915440.830025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-61743915440.830025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-257266314.33679175</v>
      </c>
      <c r="L3049" s="444">
        <f t="shared" ca="1" si="157"/>
        <v>-62001181755.166817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-62001181755.166817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-258338257.31319502</v>
      </c>
      <c r="L3050" s="444">
        <f t="shared" ca="1" si="157"/>
        <v>-62259520012.480011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-62259520012.480011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-259414666.7186667</v>
      </c>
      <c r="L3051" s="444">
        <f t="shared" ca="1" si="157"/>
        <v>-62518934679.198677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-62518934679.198677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-260495561.16332778</v>
      </c>
      <c r="L3052" s="444">
        <f t="shared" ca="1" si="157"/>
        <v>-62779430240.362007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-62779430240.362007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-261580959.33484173</v>
      </c>
      <c r="L3053" s="444">
        <f t="shared" ca="1" si="157"/>
        <v>-63041011199.696846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-63041011199.696846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-262670879.99873686</v>
      </c>
      <c r="L3054" s="444">
        <f t="shared" ca="1" si="157"/>
        <v>-63303682079.69558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-63303682079.69558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-263765341.99873158</v>
      </c>
      <c r="L3055" s="444">
        <f t="shared" ca="1" si="157"/>
        <v>-63567447421.694313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-63567447421.694313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-264864364.25705963</v>
      </c>
      <c r="L3056" s="444">
        <f t="shared" ca="1" si="157"/>
        <v>-63832311785.95137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-63832311785.95137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-265967965.77479738</v>
      </c>
      <c r="L3057" s="444">
        <f t="shared" ca="1" si="157"/>
        <v>-64098279751.726166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-64098279751.726166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-267076165.63219231</v>
      </c>
      <c r="L3058" s="444">
        <f t="shared" ca="1" si="157"/>
        <v>-64365355917.35836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-64365355917.35836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-268188982.98899317</v>
      </c>
      <c r="L3059" s="444">
        <f t="shared" ca="1" si="157"/>
        <v>-64633544900.347351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-64633544900.347351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-269306437.08478063</v>
      </c>
      <c r="L3060" s="444">
        <f t="shared" ca="1" si="157"/>
        <v>-64902851337.432129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-64902851337.432129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-270428547.23930055</v>
      </c>
      <c r="L3061" s="444">
        <f t="shared" ca="1" si="157"/>
        <v>-65173279884.671432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-65173279884.671432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-271555332.85279763</v>
      </c>
      <c r="L3062" s="444">
        <f t="shared" ca="1" si="157"/>
        <v>-65444835217.524231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-65444835217.524231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-272686813.40635097</v>
      </c>
      <c r="L3063" s="444">
        <f t="shared" ca="1" si="157"/>
        <v>-65717522030.93058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-65717522030.93058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-273823008.46221077</v>
      </c>
      <c r="L3064" s="444">
        <f t="shared" ca="1" si="157"/>
        <v>-65991345039.392792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-65991345039.392792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-274963937.66413665</v>
      </c>
      <c r="L3065" s="444">
        <f t="shared" ca="1" si="157"/>
        <v>-66266308977.056931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-66266308977.056931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-276109620.73773718</v>
      </c>
      <c r="L3066" s="444">
        <f t="shared" ca="1" si="157"/>
        <v>-66542418597.79467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-66542418597.79467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-277260077.49081111</v>
      </c>
      <c r="L3067" s="444">
        <f t="shared" ca="1" si="157"/>
        <v>-66819678675.285484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-66819678675.285484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-278415327.81368947</v>
      </c>
      <c r="L3068" s="444">
        <f t="shared" ref="L3068:L3322" ca="1" si="162">I3068-J3068+K3068</f>
        <v>-67098094003.099174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-67098094003.099174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-279575391.67957991</v>
      </c>
      <c r="L3069" s="444">
        <f t="shared" ca="1" si="162"/>
        <v>-67377669394.778755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-67377669394.778755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-280740289.14491147</v>
      </c>
      <c r="L3070" s="444">
        <f t="shared" ca="1" si="162"/>
        <v>-67658409683.923668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-67658409683.923668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-281910040.34968197</v>
      </c>
      <c r="L3071" s="444">
        <f t="shared" ca="1" si="162"/>
        <v>-67940319724.273354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-67940319724.273354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-283084665.51780564</v>
      </c>
      <c r="L3072" s="444">
        <f t="shared" ca="1" si="162"/>
        <v>-68223404389.791161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-68223404389.791161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-284264184.95746315</v>
      </c>
      <c r="L3073" s="444">
        <f t="shared" ca="1" si="162"/>
        <v>-68507668574.748627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-68507668574.748627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-285448619.06145263</v>
      </c>
      <c r="L3074" s="444">
        <f t="shared" ca="1" si="162"/>
        <v>-68793117193.810074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-68793117193.810074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-286637988.30754197</v>
      </c>
      <c r="L3075" s="444">
        <f t="shared" ca="1" si="162"/>
        <v>-69079755182.117615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-69079755182.117615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-287832313.25882339</v>
      </c>
      <c r="L3076" s="444">
        <f t="shared" ca="1" si="162"/>
        <v>-69367587495.376434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-69367587495.376434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-289031614.5640685</v>
      </c>
      <c r="L3077" s="444">
        <f t="shared" ca="1" si="162"/>
        <v>-69656619109.940506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-69656619109.940506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-290235912.95808542</v>
      </c>
      <c r="L3078" s="444">
        <f t="shared" ca="1" si="162"/>
        <v>-69946855022.89859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-69946855022.89859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-291445229.26207745</v>
      </c>
      <c r="L3079" s="444">
        <f t="shared" ca="1" si="162"/>
        <v>-70238300252.160675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-70238300252.160675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-292659584.3840028</v>
      </c>
      <c r="L3080" s="444">
        <f t="shared" ca="1" si="162"/>
        <v>-70530959836.544678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-70530959836.544678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-293878999.31893617</v>
      </c>
      <c r="L3081" s="444">
        <f t="shared" ca="1" si="162"/>
        <v>-70824838835.863617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-70824838835.863617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-295103495.14943171</v>
      </c>
      <c r="L3082" s="444">
        <f t="shared" ca="1" si="162"/>
        <v>-71119942331.013046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-71119942331.013046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-296333093.04588771</v>
      </c>
      <c r="L3083" s="444">
        <f t="shared" ca="1" si="162"/>
        <v>-71416275424.058929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-71416275424.058929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-297567814.26691222</v>
      </c>
      <c r="L3084" s="444">
        <f t="shared" ca="1" si="162"/>
        <v>-71713843238.325836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-71713843238.325836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-298807680.15969098</v>
      </c>
      <c r="L3085" s="444">
        <f t="shared" ca="1" si="162"/>
        <v>-72012650918.485535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-72012650918.485535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-300052712.1603564</v>
      </c>
      <c r="L3086" s="444">
        <f t="shared" ca="1" si="162"/>
        <v>-72312703630.645889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-72312703630.645889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-301302931.7943579</v>
      </c>
      <c r="L3087" s="444">
        <f t="shared" ca="1" si="162"/>
        <v>-72614006562.440247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-72614006562.440247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-302558360.67683434</v>
      </c>
      <c r="L3088" s="444">
        <f t="shared" ca="1" si="162"/>
        <v>-72916564923.117081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-72916564923.117081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-303819020.51298785</v>
      </c>
      <c r="L3089" s="444">
        <f t="shared" ca="1" si="162"/>
        <v>-73220383943.630066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-73220383943.630066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-305084933.09845859</v>
      </c>
      <c r="L3090" s="444">
        <f t="shared" ca="1" si="162"/>
        <v>-73525468876.728531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-73525468876.728531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-306356120.31970221</v>
      </c>
      <c r="L3091" s="444">
        <f t="shared" ca="1" si="162"/>
        <v>-73831824997.048233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-73831824997.048233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-307632604.15436763</v>
      </c>
      <c r="L3092" s="444">
        <f t="shared" ca="1" si="162"/>
        <v>-74139457601.202606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-74139457601.202606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-308914406.67167753</v>
      </c>
      <c r="L3093" s="444">
        <f t="shared" ca="1" si="162"/>
        <v>-74448372007.874283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-74448372007.874283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-310201550.0328095</v>
      </c>
      <c r="L3094" s="444">
        <f t="shared" ca="1" si="162"/>
        <v>-74758573557.907089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-74758573557.907089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-311494056.49127954</v>
      </c>
      <c r="L3095" s="444">
        <f t="shared" ca="1" si="162"/>
        <v>-75070067614.398361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-75070067614.398361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-312791948.39332652</v>
      </c>
      <c r="L3096" s="444">
        <f t="shared" ca="1" si="162"/>
        <v>-75382859562.791687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-75382859562.791687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-314095248.17829871</v>
      </c>
      <c r="L3097" s="444">
        <f t="shared" ca="1" si="162"/>
        <v>-75696954810.969986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-75696954810.969986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-315403978.37904161</v>
      </c>
      <c r="L3098" s="444">
        <f t="shared" ca="1" si="162"/>
        <v>-76012358789.34903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-76012358789.34903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-316718161.62228763</v>
      </c>
      <c r="L3099" s="444">
        <f t="shared" ca="1" si="162"/>
        <v>-76329076950.971313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-76329076950.971313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-318037820.62904716</v>
      </c>
      <c r="L3100" s="444">
        <f t="shared" ca="1" si="162"/>
        <v>-76647114771.600357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-76647114771.600357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-319362978.21500146</v>
      </c>
      <c r="L3101" s="444">
        <f t="shared" ca="1" si="162"/>
        <v>-76966477749.815353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-76966477749.815353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-320693657.29089731</v>
      </c>
      <c r="L3102" s="444">
        <f t="shared" ca="1" si="162"/>
        <v>-77287171407.106247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-77287171407.106247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-322029880.8629427</v>
      </c>
      <c r="L3103" s="444">
        <f t="shared" ca="1" si="162"/>
        <v>-77609201287.969193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-77609201287.969193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-323371672.03320497</v>
      </c>
      <c r="L3104" s="444">
        <f t="shared" ca="1" si="162"/>
        <v>-77932572960.002396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-77932572960.002396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-324719054.00000995</v>
      </c>
      <c r="L3105" s="444">
        <f t="shared" ca="1" si="162"/>
        <v>-78257292014.002411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-78257292014.002411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-326072050.05834335</v>
      </c>
      <c r="L3106" s="444">
        <f t="shared" ca="1" si="162"/>
        <v>-78583364064.06076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-78583364064.06076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-327430683.60025316</v>
      </c>
      <c r="L3107" s="444">
        <f t="shared" ca="1" si="162"/>
        <v>-78910794747.661011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-78910794747.661011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-328794978.11525422</v>
      </c>
      <c r="L3108" s="444">
        <f t="shared" ca="1" si="162"/>
        <v>-79239589725.77626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-79239589725.77626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-330164957.19073439</v>
      </c>
      <c r="L3109" s="444">
        <f t="shared" ca="1" si="162"/>
        <v>-79569754682.966995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-79569754682.966995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-331540644.51236248</v>
      </c>
      <c r="L3110" s="444">
        <f t="shared" ca="1" si="162"/>
        <v>-79901295327.479355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-79901295327.479355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-332922063.8644973</v>
      </c>
      <c r="L3111" s="444">
        <f t="shared" ca="1" si="162"/>
        <v>-80234217391.343857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-80234217391.343857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-334309239.13059938</v>
      </c>
      <c r="L3112" s="444">
        <f t="shared" ca="1" si="162"/>
        <v>-80568526630.474457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-80568526630.474457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-335702194.29364359</v>
      </c>
      <c r="L3113" s="444">
        <f t="shared" ca="1" si="162"/>
        <v>-80904228824.768097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-80904228824.768097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-337100953.43653375</v>
      </c>
      <c r="L3114" s="444">
        <f t="shared" ca="1" si="162"/>
        <v>-81241329778.204636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-81241329778.204636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-338505540.74251932</v>
      </c>
      <c r="L3115" s="444">
        <f t="shared" ca="1" si="162"/>
        <v>-81579835318.947159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-81579835318.947159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-339915980.49561316</v>
      </c>
      <c r="L3116" s="444">
        <f t="shared" ca="1" si="162"/>
        <v>-81919751299.44278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-81919751299.44278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-341332297.08101159</v>
      </c>
      <c r="L3117" s="444">
        <f t="shared" ca="1" si="162"/>
        <v>-82261083596.523788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-82261083596.523788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-342754514.98551577</v>
      </c>
      <c r="L3118" s="444">
        <f t="shared" ca="1" si="162"/>
        <v>-82603838111.509308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-82603838111.509308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-344182658.79795545</v>
      </c>
      <c r="L3119" s="444">
        <f t="shared" ca="1" si="162"/>
        <v>-82948020770.307266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-82948020770.307266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-345616753.20961362</v>
      </c>
      <c r="L3120" s="444">
        <f t="shared" ca="1" si="162"/>
        <v>-83293637523.516876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-83293637523.516876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-347056823.01465362</v>
      </c>
      <c r="L3121" s="444">
        <f t="shared" ca="1" si="162"/>
        <v>-83640694346.531525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-83640694346.531525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-348502893.11054802</v>
      </c>
      <c r="L3122" s="444">
        <f t="shared" ca="1" si="162"/>
        <v>-83989197239.642075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-83989197239.642075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-349954988.49850863</v>
      </c>
      <c r="L3123" s="444">
        <f t="shared" ca="1" si="162"/>
        <v>-84339152228.140579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-84339152228.140579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-351413134.2839191</v>
      </c>
      <c r="L3124" s="444">
        <f t="shared" ca="1" si="162"/>
        <v>-84690565362.4245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-84690565362.4245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-352877355.67676872</v>
      </c>
      <c r="L3125" s="444">
        <f t="shared" ca="1" si="162"/>
        <v>-85043442718.101273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-85043442718.101273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-354347677.99208862</v>
      </c>
      <c r="L3126" s="444">
        <f t="shared" ca="1" si="162"/>
        <v>-85397790396.093369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-85397790396.093369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-355824126.65038902</v>
      </c>
      <c r="L3127" s="444">
        <f t="shared" ca="1" si="162"/>
        <v>-85753614522.743759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-85753614522.743759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-357306727.17809898</v>
      </c>
      <c r="L3128" s="444">
        <f t="shared" ca="1" si="162"/>
        <v>-86110921249.92186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-86110921249.92186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-358795505.20800775</v>
      </c>
      <c r="L3129" s="444">
        <f t="shared" ca="1" si="162"/>
        <v>-86469716755.129868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-86469716755.129868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-360290486.47970778</v>
      </c>
      <c r="L3130" s="444">
        <f t="shared" ca="1" si="162"/>
        <v>-86830007241.609573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-86830007241.609573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-361791696.84003991</v>
      </c>
      <c r="L3131" s="444">
        <f t="shared" ca="1" si="162"/>
        <v>-87191798938.449615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-87191798938.449615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-363299162.24354005</v>
      </c>
      <c r="L3132" s="444">
        <f t="shared" ca="1" si="162"/>
        <v>-87555098100.693161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-87555098100.693161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-364812908.75288814</v>
      </c>
      <c r="L3133" s="444">
        <f t="shared" ca="1" si="162"/>
        <v>-87919911009.446045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-87919911009.446045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-366332962.5393585</v>
      </c>
      <c r="L3134" s="444">
        <f t="shared" ca="1" si="162"/>
        <v>-88286243971.985397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-88286243971.985397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-367859349.88327247</v>
      </c>
      <c r="L3135" s="444">
        <f t="shared" ca="1" si="162"/>
        <v>-88654103321.868668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-88654103321.868668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-369392097.17445278</v>
      </c>
      <c r="L3136" s="444">
        <f t="shared" ca="1" si="162"/>
        <v>-89023495419.043121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-89023495419.043121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-370931230.91267967</v>
      </c>
      <c r="L3137" s="444">
        <f t="shared" ca="1" si="162"/>
        <v>-89394426649.955795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-89394426649.955795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-372476777.70814914</v>
      </c>
      <c r="L3138" s="444">
        <f t="shared" ca="1" si="162"/>
        <v>-89766903427.66394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-89766903427.66394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-374028764.28193307</v>
      </c>
      <c r="L3139" s="444">
        <f t="shared" ca="1" si="162"/>
        <v>-90140932191.945877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-90140932191.945877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-375587217.46644115</v>
      </c>
      <c r="L3140" s="444">
        <f t="shared" ca="1" si="162"/>
        <v>-90516519409.412323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-90516519409.412323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-377152164.2058847</v>
      </c>
      <c r="L3141" s="444">
        <f t="shared" ca="1" si="162"/>
        <v>-90893671573.61821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-90893671573.61821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-378723631.55674255</v>
      </c>
      <c r="L3142" s="444">
        <f t="shared" ca="1" si="162"/>
        <v>-91272395205.174957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-91272395205.174957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-380301646.68822896</v>
      </c>
      <c r="L3143" s="444">
        <f t="shared" ca="1" si="162"/>
        <v>-91652696851.86319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-91652696851.86319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-381886236.88276327</v>
      </c>
      <c r="L3144" s="444">
        <f t="shared" ca="1" si="162"/>
        <v>-92034583088.745956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-92034583088.745956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-383477429.5364415</v>
      </c>
      <c r="L3145" s="444">
        <f t="shared" ca="1" si="162"/>
        <v>-92418060518.282394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-92418060518.282394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-385075252.15950996</v>
      </c>
      <c r="L3146" s="444">
        <f t="shared" ca="1" si="162"/>
        <v>-92803135770.44191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-92803135770.44191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-386679732.37684131</v>
      </c>
      <c r="L3147" s="444">
        <f t="shared" ca="1" si="162"/>
        <v>-93189815502.818756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-93189815502.818756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-388290897.92841148</v>
      </c>
      <c r="L3148" s="444">
        <f t="shared" ca="1" si="162"/>
        <v>-93578106400.747162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-93578106400.747162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-389908776.66977984</v>
      </c>
      <c r="L3149" s="444">
        <f t="shared" ca="1" si="162"/>
        <v>-93968015177.416946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-93968015177.416946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-391533396.57257062</v>
      </c>
      <c r="L3150" s="444">
        <f t="shared" ca="1" si="162"/>
        <v>-94359548573.989517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-94359548573.989517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-393164785.72495633</v>
      </c>
      <c r="L3151" s="444">
        <f t="shared" ca="1" si="162"/>
        <v>-94752713359.714478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-94752713359.714478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-394802972.33214366</v>
      </c>
      <c r="L3152" s="444">
        <f t="shared" ca="1" si="162"/>
        <v>-95147516332.046616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-95147516332.046616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-396447984.71686089</v>
      </c>
      <c r="L3153" s="444">
        <f t="shared" ca="1" si="162"/>
        <v>-95543964316.763474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-95543964316.763474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-398099851.31984782</v>
      </c>
      <c r="L3154" s="444">
        <f t="shared" ca="1" si="162"/>
        <v>-95942064168.083328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-95942064168.083328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-399758600.70034719</v>
      </c>
      <c r="L3155" s="444">
        <f t="shared" ca="1" si="162"/>
        <v>-96341822768.783676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-96341822768.783676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-401424261.53659862</v>
      </c>
      <c r="L3156" s="444">
        <f t="shared" ca="1" si="162"/>
        <v>-96743247030.320282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-96743247030.320282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-403096862.62633449</v>
      </c>
      <c r="L3157" s="444">
        <f t="shared" ca="1" si="162"/>
        <v>-97146343892.946609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-97146343892.946609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-404776432.88727754</v>
      </c>
      <c r="L3158" s="444">
        <f t="shared" ca="1" si="162"/>
        <v>-97551120325.833893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-97551120325.833893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-406463001.35764122</v>
      </c>
      <c r="L3159" s="444">
        <f t="shared" ca="1" si="162"/>
        <v>-97957583327.191528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-97957583327.191528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-408156597.19663137</v>
      </c>
      <c r="L3160" s="444">
        <f t="shared" ca="1" si="162"/>
        <v>-98365739924.388153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-98365739924.388153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-409857249.68495065</v>
      </c>
      <c r="L3161" s="444">
        <f t="shared" ca="1" si="162"/>
        <v>-98775597174.073105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-98775597174.073105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-411564988.2253046</v>
      </c>
      <c r="L3162" s="444">
        <f t="shared" ca="1" si="162"/>
        <v>-99187162162.298416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-99187162162.298416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-413279842.34291005</v>
      </c>
      <c r="L3163" s="444">
        <f t="shared" ca="1" si="162"/>
        <v>-99600442004.641327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-99600442004.641327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-415001841.68600553</v>
      </c>
      <c r="L3164" s="444">
        <f t="shared" ca="1" si="162"/>
        <v>-100015443846.32733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-100015443846.32733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-416731016.02636385</v>
      </c>
      <c r="L3165" s="444">
        <f t="shared" ca="1" si="162"/>
        <v>-100432174862.3537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-100432174862.3537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-418467395.25980705</v>
      </c>
      <c r="L3166" s="444">
        <f t="shared" ca="1" si="162"/>
        <v>-100850642257.61351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-100850642257.61351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-420211009.40672296</v>
      </c>
      <c r="L3167" s="444">
        <f t="shared" ca="1" si="162"/>
        <v>-101270853267.02023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-101270853267.02023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-421961888.61258429</v>
      </c>
      <c r="L3168" s="444">
        <f t="shared" ca="1" si="162"/>
        <v>-101692815155.63281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-101692815155.63281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-423720063.14847004</v>
      </c>
      <c r="L3169" s="444">
        <f t="shared" ca="1" si="162"/>
        <v>-102116535218.78128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-102116535218.78128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-425485563.41158867</v>
      </c>
      <c r="L3170" s="444">
        <f t="shared" ca="1" si="162"/>
        <v>-102542020782.19287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-102542020782.19287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-427258419.9258036</v>
      </c>
      <c r="L3171" s="444">
        <f t="shared" ca="1" si="162"/>
        <v>-102969279202.11867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-102969279202.11867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-429038663.34216112</v>
      </c>
      <c r="L3172" s="444">
        <f t="shared" ca="1" si="162"/>
        <v>-103398317865.46083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-103398317865.46083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-430826324.4394201</v>
      </c>
      <c r="L3173" s="444">
        <f t="shared" ca="1" si="162"/>
        <v>-103829144189.90025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-103829144189.90025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-432621434.12458438</v>
      </c>
      <c r="L3174" s="444">
        <f t="shared" ca="1" si="162"/>
        <v>-104261765624.02484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-104261765624.02484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-434424023.43343681</v>
      </c>
      <c r="L3175" s="444">
        <f t="shared" ca="1" si="162"/>
        <v>-104696189647.45828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-104696189647.45828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-436234123.53107619</v>
      </c>
      <c r="L3176" s="444">
        <f t="shared" ca="1" si="162"/>
        <v>-105132423770.98936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-105132423770.98936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-438051765.71245569</v>
      </c>
      <c r="L3177" s="444">
        <f t="shared" ca="1" si="162"/>
        <v>-105570475536.70181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-105570475536.70181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-439876981.40292424</v>
      </c>
      <c r="L3178" s="444">
        <f t="shared" ca="1" si="162"/>
        <v>-106010352518.10474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-106010352518.10474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-441709802.15876973</v>
      </c>
      <c r="L3179" s="444">
        <f t="shared" ca="1" si="162"/>
        <v>-106452062320.2635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-106452062320.2635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-443550259.6677646</v>
      </c>
      <c r="L3180" s="444">
        <f t="shared" ca="1" si="162"/>
        <v>-106895612579.93127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-106895612579.93127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-445398385.74971366</v>
      </c>
      <c r="L3181" s="444">
        <f t="shared" ca="1" si="162"/>
        <v>-107341010965.68098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-107341010965.68098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-447254212.35700411</v>
      </c>
      <c r="L3182" s="444">
        <f t="shared" ca="1" si="162"/>
        <v>-107788265178.03799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-107788265178.03799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-449117771.5751583</v>
      </c>
      <c r="L3183" s="444">
        <f t="shared" ca="1" si="162"/>
        <v>-108237382949.61316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-108237382949.61316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-450989095.62338811</v>
      </c>
      <c r="L3184" s="444">
        <f t="shared" ca="1" si="162"/>
        <v>-108688372045.23654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-108688372045.23654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-452868216.85515225</v>
      </c>
      <c r="L3185" s="444">
        <f t="shared" ca="1" si="162"/>
        <v>-109141240262.09169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-109141240262.09169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-454755167.75871533</v>
      </c>
      <c r="L3186" s="444">
        <f t="shared" ca="1" si="162"/>
        <v>-109595995429.8504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-109595995429.8504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-456649980.95771003</v>
      </c>
      <c r="L3187" s="444">
        <f t="shared" ca="1" si="162"/>
        <v>-110052645410.80811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-110052645410.80811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-458552689.21170044</v>
      </c>
      <c r="L3188" s="444">
        <f t="shared" ca="1" si="162"/>
        <v>-110511198100.01981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-110511198100.01981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-460463325.41674918</v>
      </c>
      <c r="L3189" s="444">
        <f t="shared" ca="1" si="162"/>
        <v>-110971661425.43655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-110971661425.43655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-462381922.60598564</v>
      </c>
      <c r="L3190" s="444">
        <f t="shared" ca="1" si="162"/>
        <v>-111434043348.04254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-111434043348.04254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-464308513.95017725</v>
      </c>
      <c r="L3191" s="444">
        <f t="shared" ca="1" si="162"/>
        <v>-111898351861.99272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-111898351861.99272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-466243132.75830293</v>
      </c>
      <c r="L3192" s="444">
        <f t="shared" ca="1" si="162"/>
        <v>-112364594994.75102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-112364594994.75102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-468185812.47812927</v>
      </c>
      <c r="L3193" s="444">
        <f t="shared" ca="1" si="162"/>
        <v>-112832780807.22916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-112832780807.22916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-470136586.69678807</v>
      </c>
      <c r="L3194" s="444">
        <f t="shared" ca="1" si="162"/>
        <v>-113302917393.92595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-113302917393.92595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-472095489.14135814</v>
      </c>
      <c r="L3195" s="444">
        <f t="shared" ca="1" si="162"/>
        <v>-113775012883.06731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-113775012883.06731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-474062553.67944711</v>
      </c>
      <c r="L3196" s="444">
        <f t="shared" ca="1" si="162"/>
        <v>-114249075436.74675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-114249075436.74675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-476037814.31977814</v>
      </c>
      <c r="L3197" s="444">
        <f t="shared" ca="1" si="162"/>
        <v>-114725113251.06653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-114725113251.06653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-478021305.21277714</v>
      </c>
      <c r="L3198" s="444">
        <f t="shared" ca="1" si="162"/>
        <v>-115203134556.27931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-115203134556.27931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-480013060.65116382</v>
      </c>
      <c r="L3199" s="444">
        <f t="shared" ca="1" si="162"/>
        <v>-115683147616.93048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-115683147616.93048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-482013115.07054359</v>
      </c>
      <c r="L3200" s="444">
        <f t="shared" ca="1" si="162"/>
        <v>-116165160732.00102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-116165160732.00102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-484021503.05000424</v>
      </c>
      <c r="L3201" s="444">
        <f t="shared" ca="1" si="162"/>
        <v>-116649182235.05103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-116649182235.05103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-486038259.31271255</v>
      </c>
      <c r="L3202" s="444">
        <f t="shared" ca="1" si="162"/>
        <v>-117135220494.36374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-117135220494.36374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-488063418.72651565</v>
      </c>
      <c r="L3203" s="444">
        <f t="shared" ca="1" si="162"/>
        <v>-117623283913.09026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-117623283913.09026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-490097016.30454272</v>
      </c>
      <c r="L3204" s="444">
        <f t="shared" ca="1" si="162"/>
        <v>-118113380929.39481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-118113380929.39481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-492139087.20581168</v>
      </c>
      <c r="L3205" s="444">
        <f t="shared" ca="1" si="162"/>
        <v>-118605520016.60062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-118605520016.60062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-494189666.73583591</v>
      </c>
      <c r="L3206" s="444">
        <f t="shared" ca="1" si="162"/>
        <v>-119099709683.33646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-119099709683.33646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-496248790.3472352</v>
      </c>
      <c r="L3207" s="444">
        <f t="shared" ca="1" si="162"/>
        <v>-119595958473.68369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-119595958473.68369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-498316493.64034873</v>
      </c>
      <c r="L3208" s="444">
        <f t="shared" ca="1" si="162"/>
        <v>-120094274967.32404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-120094274967.32404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-500392812.36385006</v>
      </c>
      <c r="L3209" s="444">
        <f t="shared" ca="1" si="162"/>
        <v>-120594667779.68788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-120594667779.68788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-502477782.41536617</v>
      </c>
      <c r="L3210" s="444">
        <f t="shared" ca="1" si="162"/>
        <v>-121097145562.10324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-121097145562.10324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-504571439.84209687</v>
      </c>
      <c r="L3211" s="444">
        <f t="shared" ca="1" si="162"/>
        <v>-121601717001.94534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-121601717001.94534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-506673820.84143883</v>
      </c>
      <c r="L3212" s="444">
        <f t="shared" ca="1" si="162"/>
        <v>-122108390822.78679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-122108390822.78679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-508784961.7616117</v>
      </c>
      <c r="L3213" s="444">
        <f t="shared" ca="1" si="162"/>
        <v>-122617175784.5484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-122617175784.5484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-510904899.10228497</v>
      </c>
      <c r="L3214" s="444">
        <f t="shared" ca="1" si="162"/>
        <v>-123128080683.65068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-123128080683.65068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-513033669.51521111</v>
      </c>
      <c r="L3215" s="444">
        <f t="shared" ca="1" si="162"/>
        <v>-123641114353.16589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-123641114353.16589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-515171309.80485791</v>
      </c>
      <c r="L3216" s="444">
        <f t="shared" ca="1" si="162"/>
        <v>-124156285662.97075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-124156285662.97075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-517317856.92904484</v>
      </c>
      <c r="L3217" s="444">
        <f t="shared" ca="1" si="162"/>
        <v>-124673603519.8998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-124673603519.8998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-519473347.99958247</v>
      </c>
      <c r="L3218" s="444">
        <f t="shared" ca="1" si="162"/>
        <v>-125193076867.89938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-125193076867.89938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-521637820.2829141</v>
      </c>
      <c r="L3219" s="444">
        <f t="shared" ca="1" si="162"/>
        <v>-125714714688.1823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-125714714688.1823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-523811311.20075959</v>
      </c>
      <c r="L3220" s="444">
        <f t="shared" ca="1" si="162"/>
        <v>-126238525999.38306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-126238525999.38306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-525993858.33076274</v>
      </c>
      <c r="L3221" s="444">
        <f t="shared" ca="1" si="162"/>
        <v>-126764519857.71382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-126764519857.71382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-528185499.40714091</v>
      </c>
      <c r="L3222" s="444">
        <f t="shared" ca="1" si="162"/>
        <v>-127292705357.12096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-127292705357.12096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-530386272.32133728</v>
      </c>
      <c r="L3223" s="444">
        <f t="shared" ca="1" si="162"/>
        <v>-127823091629.44229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-127823091629.44229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-532596215.12267613</v>
      </c>
      <c r="L3224" s="444">
        <f t="shared" ca="1" si="162"/>
        <v>-128355687844.56497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-128355687844.56497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-534815366.01902074</v>
      </c>
      <c r="L3225" s="444">
        <f t="shared" ca="1" si="162"/>
        <v>-128890503210.584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-128890503210.584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-537043763.3774333</v>
      </c>
      <c r="L3226" s="444">
        <f t="shared" ca="1" si="162"/>
        <v>-129427546973.96143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-129427546973.96143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-539281445.72483933</v>
      </c>
      <c r="L3227" s="444">
        <f t="shared" ca="1" si="162"/>
        <v>-129966828419.68626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-129966828419.68626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-541528451.74869275</v>
      </c>
      <c r="L3228" s="444">
        <f t="shared" ca="1" si="162"/>
        <v>-130508356871.43495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-130508356871.43495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-543784820.29764557</v>
      </c>
      <c r="L3229" s="444">
        <f t="shared" ca="1" si="162"/>
        <v>-131052141691.7326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-131052141691.7326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-546050590.38221908</v>
      </c>
      <c r="L3230" s="444">
        <f t="shared" ca="1" si="162"/>
        <v>-131598192282.11482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-131598192282.11482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-548325801.17547846</v>
      </c>
      <c r="L3231" s="444">
        <f t="shared" ca="1" si="162"/>
        <v>-132146518083.2903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-132146518083.2903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-550610492.01370955</v>
      </c>
      <c r="L3232" s="444">
        <f t="shared" ca="1" si="162"/>
        <v>-132697128575.304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-132697128575.304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-552904702.39709997</v>
      </c>
      <c r="L3233" s="444">
        <f t="shared" ca="1" si="162"/>
        <v>-133250033277.7011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-133250033277.7011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-555208471.99042118</v>
      </c>
      <c r="L3234" s="444">
        <f t="shared" ca="1" si="162"/>
        <v>-133805241749.69151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-133805241749.69151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-557521840.62371457</v>
      </c>
      <c r="L3235" s="444">
        <f t="shared" ca="1" si="162"/>
        <v>-134362763590.31523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-134362763590.31523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-559844848.29298019</v>
      </c>
      <c r="L3236" s="444">
        <f t="shared" ca="1" si="162"/>
        <v>-134922608438.60822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-134922608438.60822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-562177535.16086757</v>
      </c>
      <c r="L3237" s="444">
        <f t="shared" ca="1" si="162"/>
        <v>-135484785973.76909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-135484785973.76909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-564519941.55737114</v>
      </c>
      <c r="L3238" s="444">
        <f t="shared" ca="1" si="162"/>
        <v>-136049305915.32646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-136049305915.32646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-566872107.98052692</v>
      </c>
      <c r="L3239" s="444">
        <f t="shared" ca="1" si="162"/>
        <v>-136616178023.30699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-136616178023.30699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-569234075.09711242</v>
      </c>
      <c r="L3240" s="444">
        <f t="shared" ca="1" si="162"/>
        <v>-137185412098.4041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-137185412098.4041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-571605883.74335039</v>
      </c>
      <c r="L3241" s="444">
        <f t="shared" ca="1" si="162"/>
        <v>-137757017982.14746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-137757017982.14746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-573987574.92561436</v>
      </c>
      <c r="L3242" s="444">
        <f t="shared" ca="1" si="162"/>
        <v>-138331005557.07309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-138331005557.07309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-576379189.82113791</v>
      </c>
      <c r="L3243" s="444">
        <f t="shared" ca="1" si="162"/>
        <v>-138907384746.89423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-138907384746.89423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-578780769.77872598</v>
      </c>
      <c r="L3244" s="444">
        <f t="shared" ca="1" si="162"/>
        <v>-139486165516.67294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-139486165516.67294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-581192356.31947064</v>
      </c>
      <c r="L3245" s="444">
        <f t="shared" ca="1" si="162"/>
        <v>-140067357872.9924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-140067357872.9924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-583613991.13746834</v>
      </c>
      <c r="L3246" s="444">
        <f t="shared" ca="1" si="162"/>
        <v>-140650971864.12988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-140650971864.12988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-586045716.10054111</v>
      </c>
      <c r="L3247" s="444">
        <f t="shared" ca="1" si="162"/>
        <v>-141237017580.23044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-141237017580.23044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-588487573.25096011</v>
      </c>
      <c r="L3248" s="444">
        <f t="shared" ca="1" si="162"/>
        <v>-141825505153.48138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-141825505153.48138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-590939604.80617237</v>
      </c>
      <c r="L3249" s="444">
        <f t="shared" ca="1" si="162"/>
        <v>-142416444758.28757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-142416444758.28757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-593401853.15953147</v>
      </c>
      <c r="L3250" s="444">
        <f t="shared" ca="1" si="162"/>
        <v>-143009846611.44711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-143009846611.44711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-595874360.88102961</v>
      </c>
      <c r="L3251" s="444">
        <f t="shared" ca="1" si="162"/>
        <v>-143605720972.32816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-143605720972.32816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-598357170.71803403</v>
      </c>
      <c r="L3252" s="444">
        <f t="shared" ca="1" si="162"/>
        <v>-144204078143.0462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-144204078143.0462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-600850325.59602582</v>
      </c>
      <c r="L3253" s="444">
        <f t="shared" ca="1" si="162"/>
        <v>-144804928468.64224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-144804928468.64224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-603353868.61934268</v>
      </c>
      <c r="L3254" s="444">
        <f t="shared" ca="1" si="162"/>
        <v>-145408282337.2616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-145408282337.2616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-605867843.07192326</v>
      </c>
      <c r="L3255" s="444">
        <f t="shared" ca="1" si="162"/>
        <v>-146014150180.33353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-146014150180.33353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-608392292.41805637</v>
      </c>
      <c r="L3256" s="444">
        <f t="shared" ca="1" si="162"/>
        <v>-146622542472.75159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-146622542472.75159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-610927260.30313158</v>
      </c>
      <c r="L3257" s="444">
        <f t="shared" ca="1" si="162"/>
        <v>-147233469733.05472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-147233469733.05472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-613472790.5543946</v>
      </c>
      <c r="L3258" s="444">
        <f t="shared" ca="1" si="162"/>
        <v>-147846942523.6091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-147846942523.6091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-616028927.18170452</v>
      </c>
      <c r="L3259" s="444">
        <f t="shared" ca="1" si="162"/>
        <v>-148462971450.7908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-148462971450.7908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-618595714.37829494</v>
      </c>
      <c r="L3260" s="444">
        <f t="shared" ca="1" si="162"/>
        <v>-149081567165.1691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-149081567165.1691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-621173196.5215379</v>
      </c>
      <c r="L3261" s="444">
        <f t="shared" ca="1" si="162"/>
        <v>-149702740361.69064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-149702740361.69064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-623761418.17371106</v>
      </c>
      <c r="L3262" s="444">
        <f t="shared" ca="1" si="162"/>
        <v>-150326501779.86435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-150326501779.86435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-626360424.08276808</v>
      </c>
      <c r="L3263" s="444">
        <f t="shared" ca="1" si="162"/>
        <v>-150952862203.94711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-150952862203.94711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-628970259.18311298</v>
      </c>
      <c r="L3264" s="444">
        <f t="shared" ca="1" si="162"/>
        <v>-151581832463.13022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-151581832463.13022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-631590968.59637594</v>
      </c>
      <c r="L3265" s="444">
        <f t="shared" ca="1" si="162"/>
        <v>-152213423431.72659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-152213423431.72659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-634222597.63219416</v>
      </c>
      <c r="L3266" s="444">
        <f t="shared" ca="1" si="162"/>
        <v>-152847646029.3588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-152847646029.3588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-636865191.78899503</v>
      </c>
      <c r="L3267" s="444">
        <f t="shared" ca="1" si="162"/>
        <v>-153484511221.1478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-153484511221.1478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-639518796.75478244</v>
      </c>
      <c r="L3268" s="444">
        <f t="shared" ca="1" si="162"/>
        <v>-154124030017.90259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-154124030017.90259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-642183458.40792739</v>
      </c>
      <c r="L3269" s="444">
        <f t="shared" ca="1" si="162"/>
        <v>-154766213476.31052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-154766213476.31052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-644859222.8179605</v>
      </c>
      <c r="L3270" s="444">
        <f t="shared" ca="1" si="162"/>
        <v>-155411072699.12848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-155411072699.12848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-647546136.24636865</v>
      </c>
      <c r="L3271" s="444">
        <f t="shared" ca="1" si="162"/>
        <v>-156058618835.37485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-156058618835.37485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-650244245.14739513</v>
      </c>
      <c r="L3272" s="444">
        <f t="shared" ca="1" si="162"/>
        <v>-156708863080.52225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-156708863080.52225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-652953596.16884267</v>
      </c>
      <c r="L3273" s="444">
        <f t="shared" ca="1" si="162"/>
        <v>-157361816676.6911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-157361816676.6911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-655674236.1528796</v>
      </c>
      <c r="L3274" s="444">
        <f t="shared" ca="1" si="162"/>
        <v>-158017490912.84399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-158017490912.84399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-658406212.13685</v>
      </c>
      <c r="L3275" s="444">
        <f t="shared" ca="1" si="162"/>
        <v>-158675897124.98083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-158675897124.98083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-661149571.35408676</v>
      </c>
      <c r="L3276" s="444">
        <f t="shared" ca="1" si="162"/>
        <v>-159337046696.33493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-159337046696.33493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-663904361.23472881</v>
      </c>
      <c r="L3277" s="444">
        <f t="shared" ca="1" si="162"/>
        <v>-160000951057.56967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-160000951057.56967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-666670629.40654027</v>
      </c>
      <c r="L3278" s="444">
        <f t="shared" ca="1" si="162"/>
        <v>-160667621686.97623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-160667621686.97623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-669448423.69573426</v>
      </c>
      <c r="L3279" s="444">
        <f t="shared" ca="1" si="162"/>
        <v>-161337070110.67197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-161337070110.67197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-672237792.12779987</v>
      </c>
      <c r="L3280" s="444">
        <f t="shared" ca="1" si="162"/>
        <v>-162009307902.79977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-162009307902.79977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-675038782.92833233</v>
      </c>
      <c r="L3281" s="444">
        <f t="shared" ca="1" si="162"/>
        <v>-162684346685.72812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-162684346685.72812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-677851444.52386713</v>
      </c>
      <c r="L3282" s="444">
        <f t="shared" ca="1" si="162"/>
        <v>-163362198130.25198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-163362198130.25198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-680675825.54271662</v>
      </c>
      <c r="L3283" s="444">
        <f t="shared" ca="1" si="162"/>
        <v>-164042873955.79471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-164042873955.79471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-683511974.81581128</v>
      </c>
      <c r="L3284" s="444">
        <f t="shared" ca="1" si="162"/>
        <v>-164726385930.61053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-164726385930.61053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-686359941.37754393</v>
      </c>
      <c r="L3285" s="444">
        <f t="shared" ca="1" si="162"/>
        <v>-165412745871.98807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-165412745871.98807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-689219774.46661699</v>
      </c>
      <c r="L3286" s="444">
        <f t="shared" ca="1" si="162"/>
        <v>-166101965646.45468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-166101965646.45468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-692091523.52689445</v>
      </c>
      <c r="L3287" s="444">
        <f t="shared" ca="1" si="162"/>
        <v>-166794057169.98157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-166794057169.98157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-694975238.20825648</v>
      </c>
      <c r="L3288" s="444">
        <f t="shared" ca="1" si="162"/>
        <v>-167489032408.18982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-167489032408.18982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-697870968.36745763</v>
      </c>
      <c r="L3289" s="444">
        <f t="shared" ca="1" si="162"/>
        <v>-168186903376.55728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-168186903376.55728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-700778764.06898868</v>
      </c>
      <c r="L3290" s="444">
        <f t="shared" ca="1" si="162"/>
        <v>-168887682140.62628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-168887682140.62628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-703698675.58594286</v>
      </c>
      <c r="L3291" s="444">
        <f t="shared" ca="1" si="162"/>
        <v>-169591380816.21222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-169591380816.21222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-706630753.40088427</v>
      </c>
      <c r="L3292" s="444">
        <f t="shared" ca="1" si="162"/>
        <v>-170298011569.6131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-170298011569.6131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-709575048.20672119</v>
      </c>
      <c r="L3293" s="444">
        <f t="shared" ca="1" si="162"/>
        <v>-171007586617.81982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-171007586617.81982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-712531610.90758264</v>
      </c>
      <c r="L3294" s="444">
        <f t="shared" ca="1" si="162"/>
        <v>-171720118228.72742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-171720118228.72742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-715500492.61969757</v>
      </c>
      <c r="L3295" s="444">
        <f t="shared" ca="1" si="162"/>
        <v>-172435618721.34711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-172435618721.34711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-718481744.6722796</v>
      </c>
      <c r="L3296" s="444">
        <f t="shared" ca="1" si="162"/>
        <v>-173154100466.01938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-173154100466.01938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-721475418.60841405</v>
      </c>
      <c r="L3297" s="444">
        <f t="shared" ca="1" si="162"/>
        <v>-173875575884.62781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-173875575884.62781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-724481566.18594921</v>
      </c>
      <c r="L3298" s="444">
        <f t="shared" ca="1" si="162"/>
        <v>-174600057450.81375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-174600057450.81375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-727500239.37839067</v>
      </c>
      <c r="L3299" s="444">
        <f t="shared" ca="1" si="162"/>
        <v>-175327557690.19214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-175327557690.19214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-730531490.37580061</v>
      </c>
      <c r="L3300" s="444">
        <f t="shared" ca="1" si="162"/>
        <v>-176058089180.56793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-176058089180.56793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-733575371.58569968</v>
      </c>
      <c r="L3301" s="444">
        <f t="shared" ca="1" si="162"/>
        <v>-176791664552.15363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-176791664552.15363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-736631935.63397348</v>
      </c>
      <c r="L3302" s="444">
        <f t="shared" ca="1" si="162"/>
        <v>-177528296487.7876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-177528296487.7876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-739701235.36578166</v>
      </c>
      <c r="L3303" s="444">
        <f t="shared" ca="1" si="162"/>
        <v>-178267997723.15338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-178267997723.15338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-742783323.84647238</v>
      </c>
      <c r="L3304" s="444">
        <f t="shared" ca="1" si="162"/>
        <v>-179010781046.99985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-179010781046.99985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-745878254.36249936</v>
      </c>
      <c r="L3305" s="444">
        <f t="shared" ca="1" si="162"/>
        <v>-179756659301.36234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-179756659301.36234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-748986080.42234302</v>
      </c>
      <c r="L3306" s="444">
        <f t="shared" ca="1" si="162"/>
        <v>-180505645381.78467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-180505645381.78467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-752106855.75743616</v>
      </c>
      <c r="L3307" s="444">
        <f t="shared" ca="1" si="162"/>
        <v>-181257752237.54211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-181257752237.54211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-755240634.3230921</v>
      </c>
      <c r="L3308" s="444">
        <f t="shared" ca="1" si="162"/>
        <v>-182012992871.8652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-182012992871.8652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-758387470.29943836</v>
      </c>
      <c r="L3309" s="444">
        <f t="shared" ca="1" si="162"/>
        <v>-182771380342.16464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-182771380342.16464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-761547418.09235263</v>
      </c>
      <c r="L3310" s="444">
        <f t="shared" ca="1" si="162"/>
        <v>-183532927760.25699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-183532927760.25699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-764720532.33440411</v>
      </c>
      <c r="L3311" s="444">
        <f t="shared" ca="1" si="162"/>
        <v>-184297648292.5914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-184297648292.5914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-767906867.8857975</v>
      </c>
      <c r="L3312" s="444">
        <f t="shared" ca="1" si="162"/>
        <v>-185065555160.4772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-185065555160.4772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-771106479.83532166</v>
      </c>
      <c r="L3313" s="444">
        <f t="shared" ca="1" si="162"/>
        <v>-185836661640.31253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-185836661640.31253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-774319423.50130224</v>
      </c>
      <c r="L3314" s="444">
        <f t="shared" ca="1" si="162"/>
        <v>-186610981063.81384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-186610981063.81384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-777545754.4325577</v>
      </c>
      <c r="L3315" s="444">
        <f t="shared" ca="1" si="162"/>
        <v>-187388526818.2464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-187388526818.2464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-780785528.40935993</v>
      </c>
      <c r="L3316" s="444">
        <f t="shared" ca="1" si="162"/>
        <v>-188169312346.65576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-188169312346.65576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-784038801.444399</v>
      </c>
      <c r="L3317" s="444">
        <f t="shared" ca="1" si="162"/>
        <v>-188953351148.10016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-188953351148.10016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-787305629.78375065</v>
      </c>
      <c r="L3318" s="444">
        <f t="shared" ca="1" si="162"/>
        <v>-189740656777.88391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-189740656777.88391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-790586069.90784967</v>
      </c>
      <c r="L3319" s="444">
        <f t="shared" ca="1" si="162"/>
        <v>-190531242847.79175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-190531242847.79175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-793880178.53246558</v>
      </c>
      <c r="L3320" s="444">
        <f t="shared" ca="1" si="162"/>
        <v>-191325123026.32422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-191325123026.32422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-797188012.60968423</v>
      </c>
      <c r="L3321" s="444">
        <f t="shared" ca="1" si="162"/>
        <v>-192122311038.9339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-192122311038.9339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-800509629.32889128</v>
      </c>
      <c r="L3322" s="444">
        <f t="shared" ca="1" si="162"/>
        <v>-192922820668.26279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-192922820668.26279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-803845086.11776161</v>
      </c>
      <c r="L3323" s="444">
        <f t="shared" ref="L3323:L3577" ca="1" si="167">I3323-J3323+K3323</f>
        <v>-193726665754.38055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-193726665754.38055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-807194440.64325225</v>
      </c>
      <c r="L3324" s="444">
        <f t="shared" ca="1" si="167"/>
        <v>-194533860195.0238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-194533860195.0238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-810557750.81259918</v>
      </c>
      <c r="L3325" s="444">
        <f t="shared" ca="1" si="167"/>
        <v>-195344417945.8364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-195344417945.8364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-813935074.77431834</v>
      </c>
      <c r="L3326" s="444">
        <f t="shared" ca="1" si="167"/>
        <v>-196158353020.61072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-196158353020.61072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-817326470.91921127</v>
      </c>
      <c r="L3327" s="444">
        <f t="shared" ca="1" si="167"/>
        <v>-196975679491.52994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-196975679491.52994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-820731997.88137472</v>
      </c>
      <c r="L3328" s="444">
        <f t="shared" ca="1" si="167"/>
        <v>-197796411489.41132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-197796411489.41132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-824151714.53921378</v>
      </c>
      <c r="L3329" s="444">
        <f t="shared" ca="1" si="167"/>
        <v>-198620563203.95053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-198620563203.95053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-827585680.01646054</v>
      </c>
      <c r="L3330" s="444">
        <f t="shared" ca="1" si="167"/>
        <v>-199448148883.96698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-199448148883.96698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-831033953.68319571</v>
      </c>
      <c r="L3331" s="444">
        <f t="shared" ca="1" si="167"/>
        <v>-200279182837.65018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-200279182837.65018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-834496595.15687573</v>
      </c>
      <c r="L3332" s="444">
        <f t="shared" ca="1" si="167"/>
        <v>-201113679432.80707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-201113679432.80707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-837973664.30336273</v>
      </c>
      <c r="L3333" s="444">
        <f t="shared" ca="1" si="167"/>
        <v>-201951653097.11044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-201951653097.11044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-841465221.23796022</v>
      </c>
      <c r="L3334" s="444">
        <f t="shared" ca="1" si="167"/>
        <v>-202793118318.34839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-202793118318.34839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-844971326.32645166</v>
      </c>
      <c r="L3335" s="444">
        <f t="shared" ca="1" si="167"/>
        <v>-203638089644.67484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-203638089644.67484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-848492040.18614519</v>
      </c>
      <c r="L3336" s="444">
        <f t="shared" ca="1" si="167"/>
        <v>-204486581684.86099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-204486581684.86099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-852027423.68692076</v>
      </c>
      <c r="L3337" s="444">
        <f t="shared" ca="1" si="167"/>
        <v>-205338609108.54791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-205338609108.54791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-855577537.95228291</v>
      </c>
      <c r="L3338" s="444">
        <f t="shared" ca="1" si="167"/>
        <v>-206194186646.50018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-206194186646.50018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-859142444.36041737</v>
      </c>
      <c r="L3339" s="444">
        <f t="shared" ca="1" si="167"/>
        <v>-207053329090.8606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-207053329090.8606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-862722204.54525244</v>
      </c>
      <c r="L3340" s="444">
        <f t="shared" ca="1" si="167"/>
        <v>-207916051295.40585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-207916051295.40585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-866316880.39752436</v>
      </c>
      <c r="L3341" s="444">
        <f t="shared" ca="1" si="167"/>
        <v>-208782368175.80338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-208782368175.80338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-869926534.0658474</v>
      </c>
      <c r="L3342" s="444">
        <f t="shared" ca="1" si="167"/>
        <v>-209652294709.86923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-209652294709.86923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-873551227.95778847</v>
      </c>
      <c r="L3343" s="444">
        <f t="shared" ca="1" si="167"/>
        <v>-210525845937.82703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-210525845937.82703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-877191024.74094594</v>
      </c>
      <c r="L3344" s="444">
        <f t="shared" ca="1" si="167"/>
        <v>-211403036962.56796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-211403036962.56796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-880845987.34403312</v>
      </c>
      <c r="L3345" s="444">
        <f t="shared" ca="1" si="167"/>
        <v>-212283882949.91199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-212283882949.91199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-884516178.95796657</v>
      </c>
      <c r="L3346" s="444">
        <f t="shared" ca="1" si="167"/>
        <v>-213168399128.86996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-213168399128.86996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-888201663.03695822</v>
      </c>
      <c r="L3347" s="444">
        <f t="shared" ca="1" si="167"/>
        <v>-214056600791.90692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-214056600791.90692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-891902503.29961216</v>
      </c>
      <c r="L3348" s="444">
        <f t="shared" ca="1" si="167"/>
        <v>-214948503295.20654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-214948503295.20654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-895618763.7300272</v>
      </c>
      <c r="L3349" s="444">
        <f t="shared" ca="1" si="167"/>
        <v>-215844122058.93658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-215844122058.93658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-899350508.57890236</v>
      </c>
      <c r="L3350" s="444">
        <f t="shared" ca="1" si="167"/>
        <v>-216743472567.51547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-216743472567.51547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-903097802.36464763</v>
      </c>
      <c r="L3351" s="444">
        <f t="shared" ca="1" si="167"/>
        <v>-217646570369.88013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-217646570369.88013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-906860709.87450039</v>
      </c>
      <c r="L3352" s="444">
        <f t="shared" ca="1" si="167"/>
        <v>-218553431079.75464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-218553431079.75464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-910639296.16564429</v>
      </c>
      <c r="L3353" s="444">
        <f t="shared" ca="1" si="167"/>
        <v>-219464070375.92029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-219464070375.92029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-914433626.56633449</v>
      </c>
      <c r="L3354" s="444">
        <f t="shared" ca="1" si="167"/>
        <v>-220378504002.48663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-220378504002.48663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-918243766.67702758</v>
      </c>
      <c r="L3355" s="444">
        <f t="shared" ca="1" si="167"/>
        <v>-221296747769.16367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-221296747769.16367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-922069782.37151527</v>
      </c>
      <c r="L3356" s="444">
        <f t="shared" ca="1" si="167"/>
        <v>-222218817551.53519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-222218817551.53519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-925911739.7980634</v>
      </c>
      <c r="L3357" s="444">
        <f t="shared" ca="1" si="167"/>
        <v>-223144729291.33325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-223144729291.33325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-929769705.38055515</v>
      </c>
      <c r="L3358" s="444">
        <f t="shared" ca="1" si="167"/>
        <v>-224074498996.71381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-224074498996.71381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-933643745.81964087</v>
      </c>
      <c r="L3359" s="444">
        <f t="shared" ca="1" si="167"/>
        <v>-225008142742.53345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-225008142742.53345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-937533928.09388936</v>
      </c>
      <c r="L3360" s="444">
        <f t="shared" ca="1" si="167"/>
        <v>-225945676670.62735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-225945676670.62735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-941440319.46094739</v>
      </c>
      <c r="L3361" s="444">
        <f t="shared" ca="1" si="167"/>
        <v>-226887116990.08829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-226887116990.08829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-945362987.45870113</v>
      </c>
      <c r="L3362" s="444">
        <f t="shared" ca="1" si="167"/>
        <v>-227832479977.547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-227832479977.547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-949301999.90644586</v>
      </c>
      <c r="L3363" s="444">
        <f t="shared" ca="1" si="167"/>
        <v>-228781781977.45343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-228781781977.45343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-953257424.90605605</v>
      </c>
      <c r="L3364" s="444">
        <f t="shared" ca="1" si="167"/>
        <v>-229735039402.3595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-229735039402.3595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-957229330.84316456</v>
      </c>
      <c r="L3365" s="444">
        <f t="shared" ca="1" si="167"/>
        <v>-230692268733.20267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-230692268733.20267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-961217786.38834453</v>
      </c>
      <c r="L3366" s="444">
        <f t="shared" ca="1" si="167"/>
        <v>-231653486519.591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-231653486519.591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-965222860.49829578</v>
      </c>
      <c r="L3367" s="444">
        <f t="shared" ca="1" si="167"/>
        <v>-232618709380.08929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-232618709380.08929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-969244622.4170388</v>
      </c>
      <c r="L3368" s="444">
        <f t="shared" ca="1" si="167"/>
        <v>-233587954002.50635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-233587954002.50635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-973283141.67710984</v>
      </c>
      <c r="L3369" s="444">
        <f t="shared" ca="1" si="167"/>
        <v>-234561237144.18347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-234561237144.18347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-977338488.10076439</v>
      </c>
      <c r="L3370" s="444">
        <f t="shared" ca="1" si="167"/>
        <v>-235538575632.28424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-235538575632.28424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-981410731.8011843</v>
      </c>
      <c r="L3371" s="444">
        <f t="shared" ca="1" si="167"/>
        <v>-236519986364.08542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-236519986364.08542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-985499943.18368924</v>
      </c>
      <c r="L3372" s="444">
        <f t="shared" ca="1" si="167"/>
        <v>-237505486307.2691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-237505486307.2691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-989606192.94695449</v>
      </c>
      <c r="L3373" s="444">
        <f t="shared" ca="1" si="167"/>
        <v>-238495092500.21606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-238495092500.21606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-993729552.08423364</v>
      </c>
      <c r="L3374" s="444">
        <f t="shared" ca="1" si="167"/>
        <v>-239488822052.30029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-239488822052.30029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-997870091.88458467</v>
      </c>
      <c r="L3375" s="444">
        <f t="shared" ca="1" si="167"/>
        <v>-240486692144.18488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-240486692144.18488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-1002027883.9341035</v>
      </c>
      <c r="L3376" s="444">
        <f t="shared" ca="1" si="167"/>
        <v>-241488720028.11899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-241488720028.11899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-1006203000.1171625</v>
      </c>
      <c r="L3377" s="444">
        <f t="shared" ca="1" si="167"/>
        <v>-242494923028.23615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-242494923028.23615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-1010395512.6176507</v>
      </c>
      <c r="L3378" s="444">
        <f t="shared" ca="1" si="167"/>
        <v>-243505318540.85379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-243505318540.85379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-1014605493.920224</v>
      </c>
      <c r="L3379" s="444">
        <f t="shared" ca="1" si="167"/>
        <v>-244519924034.77402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-244519924034.77402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-1018833016.8115584</v>
      </c>
      <c r="L3380" s="444">
        <f t="shared" ca="1" si="167"/>
        <v>-245538757051.58557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-245538757051.58557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-1023078154.3816066</v>
      </c>
      <c r="L3381" s="444">
        <f t="shared" ca="1" si="167"/>
        <v>-246561835205.96716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-246561835205.96716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-1027340980.0248631</v>
      </c>
      <c r="L3382" s="444">
        <f t="shared" ca="1" si="167"/>
        <v>-247589176185.99203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-247589176185.99203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-1031621567.4416335</v>
      </c>
      <c r="L3383" s="444">
        <f t="shared" ca="1" si="167"/>
        <v>-248620797753.43365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-248620797753.43365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-1035919990.639307</v>
      </c>
      <c r="L3384" s="444">
        <f t="shared" ca="1" si="167"/>
        <v>-249656717744.07297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-249656717744.07297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-1040236323.9336374</v>
      </c>
      <c r="L3385" s="444">
        <f t="shared" ca="1" si="167"/>
        <v>-250696954068.00659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-250696954068.00659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-1044570641.9500275</v>
      </c>
      <c r="L3386" s="444">
        <f t="shared" ca="1" si="167"/>
        <v>-251741524709.9566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-251741524709.9566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-1048923019.6248192</v>
      </c>
      <c r="L3387" s="444">
        <f t="shared" ca="1" si="167"/>
        <v>-252790447729.58142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-252790447729.58142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-1053293532.2065892</v>
      </c>
      <c r="L3388" s="444">
        <f t="shared" ca="1" si="167"/>
        <v>-253843741261.78802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-253843741261.78802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-1057682255.2574501</v>
      </c>
      <c r="L3389" s="444">
        <f t="shared" ca="1" si="167"/>
        <v>-254901423517.04547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-254901423517.04547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-1062089264.654356</v>
      </c>
      <c r="L3390" s="444">
        <f t="shared" ca="1" si="167"/>
        <v>-255963512781.69983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-255963512781.69983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-1066514636.5904158</v>
      </c>
      <c r="L3391" s="444">
        <f t="shared" ca="1" si="167"/>
        <v>-257030027418.29025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-257030027418.29025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-1070958447.5762092</v>
      </c>
      <c r="L3392" s="444">
        <f t="shared" ca="1" si="167"/>
        <v>-258100985865.86646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-258100985865.86646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-1075420774.4411101</v>
      </c>
      <c r="L3393" s="444">
        <f t="shared" ca="1" si="167"/>
        <v>-259176406640.30756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-259176406640.30756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-1079901694.334615</v>
      </c>
      <c r="L3394" s="444">
        <f t="shared" ca="1" si="167"/>
        <v>-260256308334.64218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-260256308334.64218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-1084401284.7276757</v>
      </c>
      <c r="L3395" s="444">
        <f t="shared" ca="1" si="167"/>
        <v>-261340709619.36984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-261340709619.36984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-1088919623.414041</v>
      </c>
      <c r="L3396" s="444">
        <f t="shared" ca="1" si="167"/>
        <v>-262429629242.78387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-262429629242.78387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-1093456788.5115995</v>
      </c>
      <c r="L3397" s="444">
        <f t="shared" ca="1" si="167"/>
        <v>-263523086031.29547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-263523086031.29547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-1098012858.4637311</v>
      </c>
      <c r="L3398" s="444">
        <f t="shared" ca="1" si="167"/>
        <v>-264621098889.75922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-264621098889.75922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-1102587912.0406635</v>
      </c>
      <c r="L3399" s="444">
        <f t="shared" ca="1" si="167"/>
        <v>-265723686801.79987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-265723686801.79987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-1107182028.3408327</v>
      </c>
      <c r="L3400" s="444">
        <f t="shared" ca="1" si="167"/>
        <v>-266830868830.14069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-266830868830.14069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-1111795286.792253</v>
      </c>
      <c r="L3401" s="444">
        <f t="shared" ca="1" si="167"/>
        <v>-267942664116.93295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-267942664116.93295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-1116427767.1538873</v>
      </c>
      <c r="L3402" s="444">
        <f t="shared" ca="1" si="167"/>
        <v>-269059091884.08685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-269059091884.08685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-1121079549.5170286</v>
      </c>
      <c r="L3403" s="444">
        <f t="shared" ca="1" si="167"/>
        <v>-270180171433.60388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-270180171433.60388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-1125750714.3066826</v>
      </c>
      <c r="L3404" s="444">
        <f t="shared" ca="1" si="167"/>
        <v>-271305922147.91055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-271305922147.91055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-1130441342.2829607</v>
      </c>
      <c r="L3405" s="444">
        <f t="shared" ca="1" si="167"/>
        <v>-272436363490.19351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-272436363490.19351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-1135151514.5424731</v>
      </c>
      <c r="L3406" s="444">
        <f t="shared" ca="1" si="167"/>
        <v>-273571515004.73599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-273571515004.73599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-1139881312.5197332</v>
      </c>
      <c r="L3407" s="444">
        <f t="shared" ca="1" si="167"/>
        <v>-274711396317.25574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-274711396317.25574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-1144630817.9885654</v>
      </c>
      <c r="L3408" s="444">
        <f t="shared" ca="1" si="167"/>
        <v>-275856027135.24432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-275856027135.24432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-1149400113.063518</v>
      </c>
      <c r="L3409" s="444">
        <f t="shared" ca="1" si="167"/>
        <v>-277005427248.30786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-277005427248.30786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-1154189280.2012827</v>
      </c>
      <c r="L3410" s="444">
        <f t="shared" ca="1" si="167"/>
        <v>-278159616528.50916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-278159616528.50916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-1158998402.2021215</v>
      </c>
      <c r="L3411" s="444">
        <f t="shared" ca="1" si="167"/>
        <v>-279318614930.7113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-279318614930.7113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-1163827562.211297</v>
      </c>
      <c r="L3412" s="444">
        <f t="shared" ca="1" si="167"/>
        <v>-280482442492.92261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-280482442492.92261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-1168676843.720511</v>
      </c>
      <c r="L3413" s="444">
        <f t="shared" ca="1" si="167"/>
        <v>-281651119336.64313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-281651119336.64313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-1173546330.5693464</v>
      </c>
      <c r="L3414" s="444">
        <f t="shared" ca="1" si="167"/>
        <v>-282824665667.21246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-282824665667.21246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-1178436106.9467187</v>
      </c>
      <c r="L3415" s="444">
        <f t="shared" ca="1" si="167"/>
        <v>-284003101774.15918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-284003101774.15918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-1183346257.3923299</v>
      </c>
      <c r="L3416" s="444">
        <f t="shared" ca="1" si="167"/>
        <v>-285186448031.55151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-285186448031.55151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-1188276866.7981312</v>
      </c>
      <c r="L3417" s="444">
        <f t="shared" ca="1" si="167"/>
        <v>-286374724898.34967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-286374724898.34967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-1193228020.4097903</v>
      </c>
      <c r="L3418" s="444">
        <f t="shared" ca="1" si="167"/>
        <v>-287567952918.75946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-287567952918.75946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-1198199803.8281643</v>
      </c>
      <c r="L3419" s="444">
        <f t="shared" ca="1" si="167"/>
        <v>-288766152722.58765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-288766152722.58765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-1203192303.0107818</v>
      </c>
      <c r="L3420" s="444">
        <f t="shared" ca="1" si="167"/>
        <v>-289969345025.59845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-289969345025.59845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-1208205604.2733269</v>
      </c>
      <c r="L3421" s="444">
        <f t="shared" ca="1" si="167"/>
        <v>-291177550629.87177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-291177550629.87177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-1213239794.2911325</v>
      </c>
      <c r="L3422" s="444">
        <f t="shared" ca="1" si="167"/>
        <v>-292390790424.1629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-292390790424.1629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-1218294960.1006787</v>
      </c>
      <c r="L3423" s="444">
        <f t="shared" ca="1" si="167"/>
        <v>-293609085384.26361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-293609085384.26361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-1223371189.1010983</v>
      </c>
      <c r="L3424" s="444">
        <f t="shared" ca="1" si="167"/>
        <v>-294832456573.36469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-294832456573.36469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-1228468569.0556862</v>
      </c>
      <c r="L3425" s="444">
        <f t="shared" ca="1" si="167"/>
        <v>-296060925142.42035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-296060925142.42035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-1233587188.0934181</v>
      </c>
      <c r="L3426" s="444">
        <f t="shared" ca="1" si="167"/>
        <v>-297294512330.51379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-297294512330.51379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-1238727134.710474</v>
      </c>
      <c r="L3427" s="444">
        <f t="shared" ca="1" si="167"/>
        <v>-298533239465.22424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-298533239465.22424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-1243888497.7717676</v>
      </c>
      <c r="L3428" s="444">
        <f t="shared" ca="1" si="167"/>
        <v>-299777127962.99603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-299777127962.99603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-1249071366.5124834</v>
      </c>
      <c r="L3429" s="444">
        <f t="shared" ca="1" si="167"/>
        <v>-301026199329.50854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-301026199329.50854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-1254275830.539619</v>
      </c>
      <c r="L3430" s="444">
        <f t="shared" ca="1" si="167"/>
        <v>-302280475160.04816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-302280475160.04816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-1259501979.833534</v>
      </c>
      <c r="L3431" s="444">
        <f t="shared" ca="1" si="167"/>
        <v>-303539977139.88171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-303539977139.88171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-1264749904.7495072</v>
      </c>
      <c r="L3432" s="444">
        <f t="shared" ca="1" si="167"/>
        <v>-304804727044.63123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-304804727044.63123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-1270019696.0192966</v>
      </c>
      <c r="L3433" s="444">
        <f t="shared" ca="1" si="167"/>
        <v>-306074746740.65051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-306074746740.65051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-1275311444.7527103</v>
      </c>
      <c r="L3434" s="444">
        <f t="shared" ca="1" si="167"/>
        <v>-307350058185.4032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-307350058185.4032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-1280625242.4391799</v>
      </c>
      <c r="L3435" s="444">
        <f t="shared" ca="1" si="167"/>
        <v>-308630683427.84241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-308630683427.84241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-1285961180.9493434</v>
      </c>
      <c r="L3436" s="444">
        <f t="shared" ca="1" si="167"/>
        <v>-309916644608.79175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-309916644608.79175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-1291319352.5366323</v>
      </c>
      <c r="L3437" s="444">
        <f t="shared" ca="1" si="167"/>
        <v>-311207963961.32837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-311207963961.32837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-1296699849.8388681</v>
      </c>
      <c r="L3438" s="444">
        <f t="shared" ca="1" si="167"/>
        <v>-312504663811.16724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-312504663811.16724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-1302102765.8798635</v>
      </c>
      <c r="L3439" s="444">
        <f t="shared" ca="1" si="167"/>
        <v>-313806766577.04712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-313806766577.04712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-1307528194.0710297</v>
      </c>
      <c r="L3440" s="444">
        <f t="shared" ca="1" si="167"/>
        <v>-315114294771.11816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-315114294771.11816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-1312976228.2129924</v>
      </c>
      <c r="L3441" s="444">
        <f t="shared" ca="1" si="167"/>
        <v>-316427270999.33118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-316427270999.33118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-1318446962.4972131</v>
      </c>
      <c r="L3442" s="444">
        <f t="shared" ca="1" si="167"/>
        <v>-317745717961.82837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-317745717961.82837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-1323940491.5076182</v>
      </c>
      <c r="L3443" s="444">
        <f t="shared" ca="1" si="167"/>
        <v>-319069658453.336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-319069658453.336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-1329456910.2222333</v>
      </c>
      <c r="L3444" s="444">
        <f t="shared" ca="1" si="167"/>
        <v>-320399115363.55823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-320399115363.55823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-1334996314.0148258</v>
      </c>
      <c r="L3445" s="444">
        <f t="shared" ca="1" si="167"/>
        <v>-321734111677.57306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-321734111677.57306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-1340558798.6565545</v>
      </c>
      <c r="L3446" s="444">
        <f t="shared" ca="1" si="167"/>
        <v>-323074670476.22961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-323074670476.22961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-1346144460.3176234</v>
      </c>
      <c r="L3447" s="444">
        <f t="shared" ca="1" si="167"/>
        <v>-324420814936.54724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-324420814936.54724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-1351753395.5689468</v>
      </c>
      <c r="L3448" s="444">
        <f t="shared" ca="1" si="167"/>
        <v>-325772568332.11621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-325772568332.11621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-1357385701.3838174</v>
      </c>
      <c r="L3449" s="444">
        <f t="shared" ca="1" si="167"/>
        <v>-327129954033.5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-327129954033.5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-1363041475.1395833</v>
      </c>
      <c r="L3450" s="444">
        <f t="shared" ca="1" si="167"/>
        <v>-328492995508.63959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-328492995508.63959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-1368720814.6193316</v>
      </c>
      <c r="L3451" s="444">
        <f t="shared" ca="1" si="167"/>
        <v>-329861716323.25891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-329861716323.25891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-1374423818.0135789</v>
      </c>
      <c r="L3452" s="444">
        <f t="shared" ca="1" si="167"/>
        <v>-331236140141.27246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-331236140141.27246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-1380150583.9219685</v>
      </c>
      <c r="L3453" s="444">
        <f t="shared" ca="1" si="167"/>
        <v>-332616290725.19446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-332616290725.19446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-1385901211.3549769</v>
      </c>
      <c r="L3454" s="444">
        <f t="shared" ca="1" si="167"/>
        <v>-334002191936.54944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-334002191936.54944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-1391675799.7356226</v>
      </c>
      <c r="L3455" s="444">
        <f t="shared" ca="1" si="167"/>
        <v>-335393867736.28503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-335393867736.28503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-1397474448.9011877</v>
      </c>
      <c r="L3456" s="444">
        <f t="shared" ca="1" si="167"/>
        <v>-336791342185.18622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-336791342185.18622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-1403297259.1049426</v>
      </c>
      <c r="L3457" s="444">
        <f t="shared" ca="1" si="167"/>
        <v>-338194639444.29114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-338194639444.29114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-1409144331.0178797</v>
      </c>
      <c r="L3458" s="444">
        <f t="shared" ca="1" si="167"/>
        <v>-339603783775.30902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-339603783775.30902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-1415015765.7304542</v>
      </c>
      <c r="L3459" s="444">
        <f t="shared" ca="1" si="167"/>
        <v>-341018799541.03949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-341018799541.03949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-1420911664.7543311</v>
      </c>
      <c r="L3460" s="444">
        <f t="shared" ca="1" si="167"/>
        <v>-342439711205.79382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-342439711205.79382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-1426832130.0241408</v>
      </c>
      <c r="L3461" s="444">
        <f t="shared" ca="1" si="167"/>
        <v>-343866543335.81799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-343866543335.81799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-1432777263.8992417</v>
      </c>
      <c r="L3462" s="444">
        <f t="shared" ca="1" si="167"/>
        <v>-345299320599.71722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-345299320599.71722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-1438747169.1654885</v>
      </c>
      <c r="L3463" s="444">
        <f t="shared" ca="1" si="167"/>
        <v>-346738067768.88269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-346738067768.88269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-1444741949.0370111</v>
      </c>
      <c r="L3464" s="444">
        <f t="shared" ca="1" si="167"/>
        <v>-348182809717.91968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-348182809717.91968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-1450761707.1579986</v>
      </c>
      <c r="L3465" s="444">
        <f t="shared" ca="1" si="167"/>
        <v>-349633571425.0777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-349633571425.0777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-1456806547.6044903</v>
      </c>
      <c r="L3466" s="444">
        <f t="shared" ca="1" si="167"/>
        <v>-351090377972.68219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-351090377972.68219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-1462876574.8861759</v>
      </c>
      <c r="L3467" s="444">
        <f t="shared" ca="1" si="167"/>
        <v>-352553254547.56836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-352553254547.56836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-1468971893.9482014</v>
      </c>
      <c r="L3468" s="444">
        <f t="shared" ca="1" si="167"/>
        <v>-354022226441.51654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-354022226441.51654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-1475092610.1729856</v>
      </c>
      <c r="L3469" s="444">
        <f t="shared" ca="1" si="167"/>
        <v>-355497319051.68951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-355497319051.68951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-1481238829.3820395</v>
      </c>
      <c r="L3470" s="444">
        <f t="shared" ca="1" si="167"/>
        <v>-356978557881.07153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-356978557881.07153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-1487410657.8377981</v>
      </c>
      <c r="L3471" s="444">
        <f t="shared" ca="1" si="167"/>
        <v>-358465968538.9093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-358465968538.9093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-1493608202.2454555</v>
      </c>
      <c r="L3472" s="444">
        <f t="shared" ca="1" si="167"/>
        <v>-359959576741.15479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-359959576741.15479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-1499831569.7548115</v>
      </c>
      <c r="L3473" s="444">
        <f t="shared" ca="1" si="167"/>
        <v>-361459408310.90961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-361459408310.90961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-1506080867.9621234</v>
      </c>
      <c r="L3474" s="444">
        <f t="shared" ca="1" si="167"/>
        <v>-362965489178.8717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-362965489178.8717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-1512356204.9119654</v>
      </c>
      <c r="L3475" s="444">
        <f t="shared" ca="1" si="167"/>
        <v>-364477845383.78369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-364477845383.78369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-1518657689.0990987</v>
      </c>
      <c r="L3476" s="444">
        <f t="shared" ca="1" si="167"/>
        <v>-365996503072.88281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-365996503072.88281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-1524985429.470345</v>
      </c>
      <c r="L3477" s="444">
        <f t="shared" ca="1" si="167"/>
        <v>-367521488502.35315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-367521488502.35315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-1531339535.4264715</v>
      </c>
      <c r="L3478" s="444">
        <f t="shared" ca="1" si="167"/>
        <v>-369052828037.7796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-369052828037.7796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-1537720116.8240817</v>
      </c>
      <c r="L3479" s="444">
        <f t="shared" ca="1" si="167"/>
        <v>-370590548154.6037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-370590548154.6037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-1544127283.9775155</v>
      </c>
      <c r="L3480" s="444">
        <f t="shared" ca="1" si="167"/>
        <v>-372134675438.58124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-372134675438.58124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-1550561147.6607552</v>
      </c>
      <c r="L3481" s="444">
        <f t="shared" ca="1" si="167"/>
        <v>-373685236586.242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-373685236586.242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-1557021819.1093416</v>
      </c>
      <c r="L3482" s="444">
        <f t="shared" ca="1" si="167"/>
        <v>-375242258405.35132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-375242258405.35132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-1563509410.0222971</v>
      </c>
      <c r="L3483" s="444">
        <f t="shared" ca="1" si="167"/>
        <v>-376805767815.3736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-376805767815.3736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-1570024032.5640566</v>
      </c>
      <c r="L3484" s="444">
        <f t="shared" ca="1" si="167"/>
        <v>-378375791847.93768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-378375791847.93768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-1576565799.3664069</v>
      </c>
      <c r="L3485" s="444">
        <f t="shared" ca="1" si="167"/>
        <v>-379952357647.30408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-379952357647.30408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-1583134823.5304337</v>
      </c>
      <c r="L3486" s="444">
        <f t="shared" ca="1" si="167"/>
        <v>-381535492470.83453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-381535492470.83453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-1589731218.6284771</v>
      </c>
      <c r="L3487" s="444">
        <f t="shared" ca="1" si="167"/>
        <v>-383125223689.46301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-383125223689.46301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-1596355098.7060959</v>
      </c>
      <c r="L3488" s="444">
        <f t="shared" ca="1" si="167"/>
        <v>-384721578788.16913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-384721578788.16913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-1603006578.2840381</v>
      </c>
      <c r="L3489" s="444">
        <f t="shared" ca="1" si="167"/>
        <v>-386324585366.45319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-386324585366.45319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-1609685772.3602216</v>
      </c>
      <c r="L3490" s="444">
        <f t="shared" ca="1" si="167"/>
        <v>-387934271138.81342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-387934271138.81342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-1616392796.4117227</v>
      </c>
      <c r="L3491" s="444">
        <f t="shared" ca="1" si="167"/>
        <v>-389550663935.22516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-389550663935.22516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-1623127766.3967714</v>
      </c>
      <c r="L3492" s="444">
        <f t="shared" ca="1" si="167"/>
        <v>-391173791701.62195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-391173791701.62195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-1629890798.7567582</v>
      </c>
      <c r="L3493" s="444">
        <f t="shared" ca="1" si="167"/>
        <v>-392803682500.37872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-392803682500.37872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-1636682010.4182446</v>
      </c>
      <c r="L3494" s="444">
        <f t="shared" ca="1" si="167"/>
        <v>-394440364510.797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-394440364510.797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-1643501518.7949874</v>
      </c>
      <c r="L3495" s="444">
        <f t="shared" ca="1" si="167"/>
        <v>-396083866029.59198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-396083866029.59198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-1650349441.7899666</v>
      </c>
      <c r="L3496" s="444">
        <f t="shared" ca="1" si="167"/>
        <v>-397734215471.38196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-397734215471.38196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-1657225897.7974248</v>
      </c>
      <c r="L3497" s="444">
        <f t="shared" ca="1" si="167"/>
        <v>-399391441369.17938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-399391441369.17938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-1664131005.7049141</v>
      </c>
      <c r="L3498" s="444">
        <f t="shared" ca="1" si="167"/>
        <v>-401055572374.88428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-401055572374.88428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-1671064884.8953512</v>
      </c>
      <c r="L3499" s="444">
        <f t="shared" ca="1" si="167"/>
        <v>-402726637259.7796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-402726637259.7796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-1678027655.2490816</v>
      </c>
      <c r="L3500" s="444">
        <f t="shared" ca="1" si="167"/>
        <v>-404404664915.02869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-404404664915.02869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-1685019437.1459529</v>
      </c>
      <c r="L3501" s="444">
        <f t="shared" ca="1" si="167"/>
        <v>-406089684352.17462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-406089684352.17462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-1692040351.4673944</v>
      </c>
      <c r="L3502" s="444">
        <f t="shared" ca="1" si="167"/>
        <v>-407781724703.64203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-407781724703.64203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-1699090519.5985084</v>
      </c>
      <c r="L3503" s="444">
        <f t="shared" ca="1" si="167"/>
        <v>-409480815223.24054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-409480815223.24054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-1706170063.4301689</v>
      </c>
      <c r="L3504" s="444">
        <f t="shared" ca="1" si="167"/>
        <v>-411186985286.67072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-411186985286.67072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-1713279105.3611279</v>
      </c>
      <c r="L3505" s="444">
        <f t="shared" ca="1" si="167"/>
        <v>-412900264392.03186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-412900264392.03186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-1720417768.3001328</v>
      </c>
      <c r="L3506" s="444">
        <f t="shared" ca="1" si="167"/>
        <v>-414620682160.33197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-414620682160.33197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-1727586175.6680498</v>
      </c>
      <c r="L3507" s="444">
        <f t="shared" ca="1" si="167"/>
        <v>-416348268336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-416348268336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-1734784451.3999999</v>
      </c>
      <c r="L3508" s="444">
        <f t="shared" ca="1" si="167"/>
        <v>-418083052787.40002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-418083052787.40002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-1742012719.9475</v>
      </c>
      <c r="L3509" s="444">
        <f t="shared" ca="1" si="167"/>
        <v>-419825065507.34753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-419825065507.34753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-1749271106.2806146</v>
      </c>
      <c r="L3510" s="444">
        <f t="shared" ca="1" si="167"/>
        <v>-421574336613.62817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-421574336613.62817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-1756559735.8901174</v>
      </c>
      <c r="L3511" s="444">
        <f t="shared" ca="1" si="167"/>
        <v>-423330896349.51831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-423330896349.51831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-1763878734.7896595</v>
      </c>
      <c r="L3512" s="444">
        <f t="shared" ca="1" si="167"/>
        <v>-425094775084.30798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-425094775084.30798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-1771228229.5179498</v>
      </c>
      <c r="L3513" s="444">
        <f t="shared" ca="1" si="167"/>
        <v>-426866003313.82593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-426866003313.82593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-1778608347.1409414</v>
      </c>
      <c r="L3514" s="444">
        <f t="shared" ca="1" si="167"/>
        <v>-428644611660.96686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-428644611660.96686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-1786019215.2540286</v>
      </c>
      <c r="L3515" s="444">
        <f t="shared" ca="1" si="167"/>
        <v>-430430630876.22089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-430430630876.22089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-1793460961.9842536</v>
      </c>
      <c r="L3516" s="444">
        <f t="shared" ca="1" si="167"/>
        <v>-432224091838.20514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-432224091838.20514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-1800933715.992521</v>
      </c>
      <c r="L3517" s="444">
        <f t="shared" ca="1" si="167"/>
        <v>-434025025554.19763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-434025025554.19763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-1808437606.4758234</v>
      </c>
      <c r="L3518" s="444">
        <f t="shared" ca="1" si="167"/>
        <v>-435833463160.67346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-435833463160.67346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-1815972763.1694725</v>
      </c>
      <c r="L3519" s="444">
        <f t="shared" ca="1" si="167"/>
        <v>-437649435923.84296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-437649435923.84296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-1823539316.3493459</v>
      </c>
      <c r="L3520" s="444">
        <f t="shared" ca="1" si="167"/>
        <v>-439472975240.19232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-439472975240.19232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-1831137396.8341343</v>
      </c>
      <c r="L3521" s="444">
        <f t="shared" ca="1" si="167"/>
        <v>-441304112637.02643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-441304112637.02643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-1838767135.9876101</v>
      </c>
      <c r="L3522" s="444">
        <f t="shared" ca="1" si="167"/>
        <v>-443142879773.01404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-443142879773.01404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-1846428665.7208917</v>
      </c>
      <c r="L3523" s="444">
        <f t="shared" ca="1" si="167"/>
        <v>-444989308438.73492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-444989308438.73492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-1854122118.4947288</v>
      </c>
      <c r="L3524" s="444">
        <f t="shared" ca="1" si="167"/>
        <v>-446843430557.22968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-446843430557.22968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-1861847627.3217905</v>
      </c>
      <c r="L3525" s="444">
        <f t="shared" ca="1" si="167"/>
        <v>-448705278184.55145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-448705278184.55145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-1869605325.7689643</v>
      </c>
      <c r="L3526" s="444">
        <f t="shared" ca="1" si="167"/>
        <v>-450574883510.32043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-450574883510.32043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-1877395347.9596684</v>
      </c>
      <c r="L3527" s="444">
        <f t="shared" ca="1" si="167"/>
        <v>-452452278858.28009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-452452278858.28009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-1885217828.5761669</v>
      </c>
      <c r="L3528" s="444">
        <f t="shared" ca="1" si="167"/>
        <v>-454337496686.85626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-454337496686.85626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-1893072902.861901</v>
      </c>
      <c r="L3529" s="444">
        <f t="shared" ca="1" si="167"/>
        <v>-456230569589.71814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-456230569589.71814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-1900960706.6238256</v>
      </c>
      <c r="L3530" s="444">
        <f t="shared" ca="1" si="167"/>
        <v>-458131530296.34198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-458131530296.34198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-1908881376.2347581</v>
      </c>
      <c r="L3531" s="444">
        <f t="shared" ca="1" si="167"/>
        <v>-460040411672.57672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-460040411672.57672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-1916835048.6357362</v>
      </c>
      <c r="L3532" s="444">
        <f t="shared" ca="1" si="167"/>
        <v>-461957246721.21246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-461957246721.21246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-1924821861.3383853</v>
      </c>
      <c r="L3533" s="444">
        <f t="shared" ca="1" si="167"/>
        <v>-463882068582.55084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-463882068582.55084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-1932841952.4272952</v>
      </c>
      <c r="L3534" s="444">
        <f t="shared" ca="1" si="167"/>
        <v>-465814910534.97815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-465814910534.97815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-1940895460.5624089</v>
      </c>
      <c r="L3535" s="444">
        <f t="shared" ca="1" si="167"/>
        <v>-467755805995.54059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-467755805995.54059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-1948982524.9814191</v>
      </c>
      <c r="L3536" s="444">
        <f t="shared" ca="1" si="167"/>
        <v>-469704788520.52203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-469704788520.52203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-1957103285.5021749</v>
      </c>
      <c r="L3537" s="444">
        <f t="shared" ca="1" si="167"/>
        <v>-471661891806.02423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-471661891806.02423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-1965257882.5251007</v>
      </c>
      <c r="L3538" s="444">
        <f t="shared" ca="1" si="167"/>
        <v>-473627149688.54932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-473627149688.54932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-1973446457.0356224</v>
      </c>
      <c r="L3539" s="444">
        <f t="shared" ca="1" si="167"/>
        <v>-475600596145.58496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-475600596145.58496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-1981669150.6066039</v>
      </c>
      <c r="L3540" s="444">
        <f t="shared" ca="1" si="167"/>
        <v>-477582265296.19159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-477582265296.19159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-1989926105.4007983</v>
      </c>
      <c r="L3541" s="444">
        <f t="shared" ca="1" si="167"/>
        <v>-479572191401.59241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-479572191401.59241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-1998217464.1733019</v>
      </c>
      <c r="L3542" s="444">
        <f t="shared" ca="1" si="167"/>
        <v>-481570408865.76569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-481570408865.76569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-2006543370.2740238</v>
      </c>
      <c r="L3543" s="444">
        <f t="shared" ca="1" si="167"/>
        <v>-483576952236.03973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-483576952236.03973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-2014903967.6501658</v>
      </c>
      <c r="L3544" s="444">
        <f t="shared" ca="1" si="167"/>
        <v>-485591856203.68988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-485591856203.68988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-2023299400.8487074</v>
      </c>
      <c r="L3545" s="444">
        <f t="shared" ca="1" si="167"/>
        <v>-487615155604.53857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-487615155604.53857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-2031729815.0189106</v>
      </c>
      <c r="L3546" s="444">
        <f t="shared" ca="1" si="167"/>
        <v>-489646885419.5575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-489646885419.5575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-2040195355.9148226</v>
      </c>
      <c r="L3547" s="444">
        <f t="shared" ca="1" si="167"/>
        <v>-491687080775.47229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-491687080775.47229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-2048696169.8978009</v>
      </c>
      <c r="L3548" s="444">
        <f t="shared" ca="1" si="167"/>
        <v>-493735776945.37012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-493735776945.37012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-2057232403.9390419</v>
      </c>
      <c r="L3549" s="444">
        <f t="shared" ca="1" si="167"/>
        <v>-495793009349.30914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-495793009349.30914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-2065804205.6221213</v>
      </c>
      <c r="L3550" s="444">
        <f t="shared" ca="1" si="167"/>
        <v>-497858813554.93127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-497858813554.93127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-2074411723.1455469</v>
      </c>
      <c r="L3551" s="444">
        <f t="shared" ca="1" si="167"/>
        <v>-499933225278.07684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-499933225278.07684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-2083055105.32532</v>
      </c>
      <c r="L3552" s="444">
        <f t="shared" ca="1" si="167"/>
        <v>-502016280383.40216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-502016280383.40216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-2091734501.5975089</v>
      </c>
      <c r="L3553" s="444">
        <f t="shared" ca="1" si="167"/>
        <v>-504108014884.99969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-504108014884.99969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-2100450062.0208323</v>
      </c>
      <c r="L3554" s="444">
        <f t="shared" ca="1" si="167"/>
        <v>-506208464947.02051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-506208464947.02051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-2109201937.2792523</v>
      </c>
      <c r="L3555" s="444">
        <f t="shared" ca="1" si="167"/>
        <v>-508317666884.29974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-508317666884.29974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-2117990278.6845822</v>
      </c>
      <c r="L3556" s="444">
        <f t="shared" ca="1" si="167"/>
        <v>-510435657162.98431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-510435657162.98431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-2126815238.1791012</v>
      </c>
      <c r="L3557" s="444">
        <f t="shared" ca="1" si="167"/>
        <v>-512562472401.16339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-512562472401.16339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-2135676968.3381805</v>
      </c>
      <c r="L3558" s="444">
        <f t="shared" ca="1" si="167"/>
        <v>-514698149369.50159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-514698149369.50159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-2144575622.3729231</v>
      </c>
      <c r="L3559" s="444">
        <f t="shared" ca="1" si="167"/>
        <v>-516842724991.87451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-516842724991.87451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-2153511354.1328106</v>
      </c>
      <c r="L3560" s="444">
        <f t="shared" ca="1" si="167"/>
        <v>-518996236346.00732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-518996236346.00732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-2162484318.1083636</v>
      </c>
      <c r="L3561" s="444">
        <f t="shared" ca="1" si="167"/>
        <v>-521158720664.11566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-521158720664.11566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-2171494669.433815</v>
      </c>
      <c r="L3562" s="444">
        <f t="shared" ca="1" si="167"/>
        <v>-523330215333.5495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-523330215333.5495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-2180542563.8897896</v>
      </c>
      <c r="L3563" s="444">
        <f t="shared" ca="1" si="167"/>
        <v>-525510757897.43927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-525510757897.43927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-2189628157.9059968</v>
      </c>
      <c r="L3564" s="444">
        <f t="shared" ca="1" si="167"/>
        <v>-527700386055.34528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-527700386055.34528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-2198751608.5639381</v>
      </c>
      <c r="L3565" s="444">
        <f t="shared" ca="1" si="167"/>
        <v>-529899137663.90924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-529899137663.90924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-2207913073.5996218</v>
      </c>
      <c r="L3566" s="444">
        <f t="shared" ca="1" si="167"/>
        <v>-532107050737.50885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-532107050737.50885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-2217112711.4062867</v>
      </c>
      <c r="L3567" s="444">
        <f t="shared" ca="1" si="167"/>
        <v>-534324163448.91516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-534324163448.91516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-2226350681.0371466</v>
      </c>
      <c r="L3568" s="444">
        <f t="shared" ca="1" si="167"/>
        <v>-536550514129.95233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-536550514129.95233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-2235627142.2081347</v>
      </c>
      <c r="L3569" s="444">
        <f t="shared" ca="1" si="167"/>
        <v>-538786141272.16046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-538786141272.16046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-2244942255.3006687</v>
      </c>
      <c r="L3570" s="444">
        <f t="shared" ca="1" si="167"/>
        <v>-541031083527.46112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-541031083527.46112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-2254296181.3644214</v>
      </c>
      <c r="L3571" s="444">
        <f t="shared" ca="1" si="167"/>
        <v>-543285379708.82556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-543285379708.82556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-2263689082.1201067</v>
      </c>
      <c r="L3572" s="444">
        <f t="shared" ca="1" si="167"/>
        <v>-545549068790.94568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-545549068790.94568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-2273121119.9622736</v>
      </c>
      <c r="L3573" s="444">
        <f t="shared" ca="1" si="167"/>
        <v>-547822189910.90796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-547822189910.90796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-2282592457.9621162</v>
      </c>
      <c r="L3574" s="444">
        <f t="shared" ca="1" si="167"/>
        <v>-550104782368.87012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-550104782368.87012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-2292103259.8702922</v>
      </c>
      <c r="L3575" s="444">
        <f t="shared" ca="1" si="167"/>
        <v>-552396885628.74036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-552396885628.74036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-2301653690.1197515</v>
      </c>
      <c r="L3576" s="444">
        <f t="shared" ca="1" si="167"/>
        <v>-554698539318.86011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-554698539318.86011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-2311243913.8285837</v>
      </c>
      <c r="L3577" s="444">
        <f t="shared" ca="1" si="167"/>
        <v>-557009783232.68872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-557009783232.68872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-2320874096.8028698</v>
      </c>
      <c r="L3578" s="444">
        <f t="shared" ref="L3578:L3832" ca="1" si="172">I3578-J3578+K3578</f>
        <v>-559330657329.49158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-559330657329.49158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-2330544405.5395484</v>
      </c>
      <c r="L3579" s="444">
        <f t="shared" ca="1" si="172"/>
        <v>-561661201735.03113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-561661201735.03113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-2340255007.2292962</v>
      </c>
      <c r="L3580" s="444">
        <f t="shared" ca="1" si="172"/>
        <v>-564001456742.26038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-564001456742.26038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-2350006069.759418</v>
      </c>
      <c r="L3581" s="444">
        <f t="shared" ca="1" si="172"/>
        <v>-566351462812.01978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-566351462812.01978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-2359797761.7167492</v>
      </c>
      <c r="L3582" s="444">
        <f t="shared" ca="1" si="172"/>
        <v>-568711260573.73657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-568711260573.73657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-2369630252.3905692</v>
      </c>
      <c r="L3583" s="444">
        <f t="shared" ca="1" si="172"/>
        <v>-571080890826.1272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-571080890826.1272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-2379503711.7755299</v>
      </c>
      <c r="L3584" s="444">
        <f t="shared" ca="1" si="172"/>
        <v>-573460394537.90271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-573460394537.90271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-2389418310.5745945</v>
      </c>
      <c r="L3585" s="444">
        <f t="shared" ca="1" si="172"/>
        <v>-575849812848.47729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-575849812848.47729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-2399374220.2019887</v>
      </c>
      <c r="L3586" s="444">
        <f t="shared" ca="1" si="172"/>
        <v>-578249187068.67932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-578249187068.67932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-2409371612.7861638</v>
      </c>
      <c r="L3587" s="444">
        <f t="shared" ca="1" si="172"/>
        <v>-580658558681.46545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-580658558681.46545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-2419410661.1727729</v>
      </c>
      <c r="L3588" s="444">
        <f t="shared" ca="1" si="172"/>
        <v>-583077969342.63818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-583077969342.63818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-2429491538.927659</v>
      </c>
      <c r="L3589" s="444">
        <f t="shared" ca="1" si="172"/>
        <v>-585507460881.5658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-585507460881.5658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-2439614420.3398576</v>
      </c>
      <c r="L3590" s="444">
        <f t="shared" ca="1" si="172"/>
        <v>-587947075301.90564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-587947075301.90564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-2449779480.4246068</v>
      </c>
      <c r="L3591" s="444">
        <f t="shared" ca="1" si="172"/>
        <v>-590396854782.3302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-590396854782.3302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-2459986894.9263759</v>
      </c>
      <c r="L3592" s="444">
        <f t="shared" ca="1" si="172"/>
        <v>-592856841677.25659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-592856841677.25659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-2470236840.3219023</v>
      </c>
      <c r="L3593" s="444">
        <f t="shared" ca="1" si="172"/>
        <v>-595327078517.57849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-595327078517.57849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-2480529493.8232436</v>
      </c>
      <c r="L3594" s="444">
        <f t="shared" ca="1" si="172"/>
        <v>-597807608011.40173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-597807608011.40173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-2490865033.3808403</v>
      </c>
      <c r="L3595" s="444">
        <f t="shared" ca="1" si="172"/>
        <v>-600298473044.78259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-600298473044.78259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-2501243637.686594</v>
      </c>
      <c r="L3596" s="444">
        <f t="shared" ca="1" si="172"/>
        <v>-602799716682.46924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-602799716682.46924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-2511665486.1769552</v>
      </c>
      <c r="L3597" s="444">
        <f t="shared" ca="1" si="172"/>
        <v>-605311382168.64624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-605311382168.64624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-2522130759.036026</v>
      </c>
      <c r="L3598" s="444">
        <f t="shared" ca="1" si="172"/>
        <v>-607833512927.68225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-607833512927.68225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-2532639637.1986761</v>
      </c>
      <c r="L3599" s="444">
        <f t="shared" ca="1" si="172"/>
        <v>-610366152564.88098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-610366152564.88098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-2543192302.3536706</v>
      </c>
      <c r="L3600" s="444">
        <f t="shared" ca="1" si="172"/>
        <v>-612909344867.23462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-612909344867.23462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-2553788936.9468107</v>
      </c>
      <c r="L3601" s="444">
        <f t="shared" ca="1" si="172"/>
        <v>-615463133804.1814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-615463133804.1814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-2564429724.1840892</v>
      </c>
      <c r="L3602" s="444">
        <f t="shared" ca="1" si="172"/>
        <v>-618027563528.36548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-618027563528.36548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-2575114848.0348563</v>
      </c>
      <c r="L3603" s="444">
        <f t="shared" ca="1" si="172"/>
        <v>-620602678376.40039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-620602678376.40039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-2585844493.2350016</v>
      </c>
      <c r="L3604" s="444">
        <f t="shared" ca="1" si="172"/>
        <v>-623188522869.63538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-623188522869.63538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-2596618845.2901473</v>
      </c>
      <c r="L3605" s="444">
        <f t="shared" ca="1" si="172"/>
        <v>-625785141714.92554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-625785141714.92554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-2607438090.4788566</v>
      </c>
      <c r="L3606" s="444">
        <f t="shared" ca="1" si="172"/>
        <v>-628392579805.40442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-628392579805.40442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-2618302415.8558517</v>
      </c>
      <c r="L3607" s="444">
        <f t="shared" ca="1" si="172"/>
        <v>-631010882221.26025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-631010882221.26025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-2629212009.2552509</v>
      </c>
      <c r="L3608" s="444">
        <f t="shared" ca="1" si="172"/>
        <v>-633640094230.5155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-633640094230.5155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-2640167059.2938147</v>
      </c>
      <c r="L3609" s="444">
        <f t="shared" ca="1" si="172"/>
        <v>-636280261289.80933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-636280261289.80933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-2651167755.3742056</v>
      </c>
      <c r="L3610" s="444">
        <f t="shared" ca="1" si="172"/>
        <v>-638931429045.18347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-638931429045.18347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-2662214287.6882644</v>
      </c>
      <c r="L3611" s="444">
        <f t="shared" ca="1" si="172"/>
        <v>-641593643332.8717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-641593643332.8717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-2673306847.2202988</v>
      </c>
      <c r="L3612" s="444">
        <f t="shared" ca="1" si="172"/>
        <v>-644266950180.09204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-644266950180.09204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-2684445625.7503834</v>
      </c>
      <c r="L3613" s="444">
        <f t="shared" ca="1" si="172"/>
        <v>-646951395805.84241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-646951395805.84241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-2695630815.8576765</v>
      </c>
      <c r="L3614" s="444">
        <f t="shared" ca="1" si="172"/>
        <v>-649647026621.70007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-649647026621.70007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-2706862610.9237504</v>
      </c>
      <c r="L3615" s="444">
        <f t="shared" ca="1" si="172"/>
        <v>-652353889232.62378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-652353889232.62378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-2718141205.1359324</v>
      </c>
      <c r="L3616" s="444">
        <f t="shared" ca="1" si="172"/>
        <v>-655072030437.75977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-655072030437.75977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-2729466793.4906654</v>
      </c>
      <c r="L3617" s="444">
        <f t="shared" ca="1" si="172"/>
        <v>-657801497231.25049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-657801497231.25049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-2740839571.7968769</v>
      </c>
      <c r="L3618" s="444">
        <f t="shared" ca="1" si="172"/>
        <v>-660542336803.04736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-660542336803.04736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-2752259736.6793642</v>
      </c>
      <c r="L3619" s="444">
        <f t="shared" ca="1" si="172"/>
        <v>-663294596539.72668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-663294596539.72668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-2763727485.5821943</v>
      </c>
      <c r="L3620" s="444">
        <f t="shared" ca="1" si="172"/>
        <v>-666058324025.30884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-666058324025.30884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-2775243016.77212</v>
      </c>
      <c r="L3621" s="444">
        <f t="shared" ca="1" si="172"/>
        <v>-668833567042.08093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-668833567042.08093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-2786806529.3420038</v>
      </c>
      <c r="L3622" s="444">
        <f t="shared" ca="1" si="172"/>
        <v>-671620373571.42297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-671620373571.42297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-2798418223.2142625</v>
      </c>
      <c r="L3623" s="444">
        <f t="shared" ca="1" si="172"/>
        <v>-674418791794.63721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-674418791794.63721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-2810078299.1443214</v>
      </c>
      <c r="L3624" s="444">
        <f t="shared" ca="1" si="172"/>
        <v>-677228870093.78149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-677228870093.78149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-2821786958.7240896</v>
      </c>
      <c r="L3625" s="444">
        <f t="shared" ca="1" si="172"/>
        <v>-680050657052.50562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-680050657052.50562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-2833544404.3854399</v>
      </c>
      <c r="L3626" s="444">
        <f t="shared" ca="1" si="172"/>
        <v>-682884201456.89111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-682884201456.89111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-2845350839.4037127</v>
      </c>
      <c r="L3627" s="444">
        <f t="shared" ca="1" si="172"/>
        <v>-685729552296.2948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-685729552296.2948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-2857206467.9012284</v>
      </c>
      <c r="L3628" s="444">
        <f t="shared" ca="1" si="172"/>
        <v>-688586758764.19604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-688586758764.19604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-2869111494.8508167</v>
      </c>
      <c r="L3629" s="444">
        <f t="shared" ca="1" si="172"/>
        <v>-691455870259.04688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-691455870259.04688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-2881066126.0793619</v>
      </c>
      <c r="L3630" s="444">
        <f t="shared" ca="1" si="172"/>
        <v>-694336936385.12622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-694336936385.12622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-2893070568.2713594</v>
      </c>
      <c r="L3631" s="444">
        <f t="shared" ca="1" si="172"/>
        <v>-697230006953.39758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-697230006953.39758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-2905125028.9724898</v>
      </c>
      <c r="L3632" s="444">
        <f t="shared" ca="1" si="172"/>
        <v>-700135131982.37012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-700135131982.37012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-2917229716.5932088</v>
      </c>
      <c r="L3633" s="444">
        <f t="shared" ca="1" si="172"/>
        <v>-703052361698.96338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-703052361698.96338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-2929384840.4123473</v>
      </c>
      <c r="L3634" s="444">
        <f t="shared" ca="1" si="172"/>
        <v>-705981746539.37573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-705981746539.37573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-2941590610.5807323</v>
      </c>
      <c r="L3635" s="444">
        <f t="shared" ca="1" si="172"/>
        <v>-708923337149.95642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-708923337149.95642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-2953847238.1248183</v>
      </c>
      <c r="L3636" s="444">
        <f t="shared" ca="1" si="172"/>
        <v>-711877184388.0813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-711877184388.0813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-2966154934.9503388</v>
      </c>
      <c r="L3637" s="444">
        <f t="shared" ca="1" si="172"/>
        <v>-714843339323.03162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-714843339323.03162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-2978513913.8459649</v>
      </c>
      <c r="L3638" s="444">
        <f t="shared" ca="1" si="172"/>
        <v>-717821853236.87756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-717821853236.87756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-2990924388.48699</v>
      </c>
      <c r="L3639" s="444">
        <f t="shared" ca="1" si="172"/>
        <v>-720812777625.3645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-720812777625.3645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-3003386573.4390187</v>
      </c>
      <c r="L3640" s="444">
        <f t="shared" ca="1" si="172"/>
        <v>-723816164198.80347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-723816164198.80347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-3015900684.1616812</v>
      </c>
      <c r="L3641" s="444">
        <f t="shared" ca="1" si="172"/>
        <v>-726832064882.96509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-726832064882.96509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-3028466937.0123544</v>
      </c>
      <c r="L3642" s="444">
        <f t="shared" ca="1" si="172"/>
        <v>-729860531819.97742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-729860531819.97742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-3041085549.2499061</v>
      </c>
      <c r="L3643" s="444">
        <f t="shared" ca="1" si="172"/>
        <v>-732901617369.22729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-732901617369.22729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-3053756739.0384469</v>
      </c>
      <c r="L3644" s="444">
        <f t="shared" ca="1" si="172"/>
        <v>-735955374108.26575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-735955374108.26575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-3066480725.451107</v>
      </c>
      <c r="L3645" s="444">
        <f t="shared" ca="1" si="172"/>
        <v>-739021854833.7168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-739021854833.7168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-3079257728.4738197</v>
      </c>
      <c r="L3646" s="444">
        <f t="shared" ca="1" si="172"/>
        <v>-742101112562.19067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-742101112562.19067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-3092087969.0091276</v>
      </c>
      <c r="L3647" s="444">
        <f t="shared" ca="1" si="172"/>
        <v>-745193200531.19983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-745193200531.19983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-3104971668.8799992</v>
      </c>
      <c r="L3648" s="444">
        <f t="shared" ca="1" si="172"/>
        <v>-748298172200.07983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-748298172200.07983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-3117909050.8336658</v>
      </c>
      <c r="L3649" s="444">
        <f t="shared" ca="1" si="172"/>
        <v>-751416081250.91345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-751416081250.91345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-3130900338.5454726</v>
      </c>
      <c r="L3650" s="444">
        <f t="shared" ca="1" si="172"/>
        <v>-754546981589.45898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-754546981589.45898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-3143945756.6227455</v>
      </c>
      <c r="L3651" s="444">
        <f t="shared" ca="1" si="172"/>
        <v>-757690927346.08179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-757690927346.08179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-3157045530.608674</v>
      </c>
      <c r="L3652" s="444">
        <f t="shared" ca="1" si="172"/>
        <v>-760847972876.69043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-760847972876.69043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-3170199886.9862099</v>
      </c>
      <c r="L3653" s="444">
        <f t="shared" ca="1" si="172"/>
        <v>-764018172763.67664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-764018172763.67664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-3183409053.1819859</v>
      </c>
      <c r="L3654" s="444">
        <f t="shared" ca="1" si="172"/>
        <v>-767201581816.85864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-767201581816.85864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-3196673257.5702443</v>
      </c>
      <c r="L3655" s="444">
        <f t="shared" ca="1" si="172"/>
        <v>-770398255074.42883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-770398255074.42883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-3209992729.4767866</v>
      </c>
      <c r="L3656" s="444">
        <f t="shared" ca="1" si="172"/>
        <v>-773608247803.90564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-773608247803.90564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-3223367699.18294</v>
      </c>
      <c r="L3657" s="444">
        <f t="shared" ca="1" si="172"/>
        <v>-776831615503.08862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-776831615503.08862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-3236798397.9295359</v>
      </c>
      <c r="L3658" s="444">
        <f t="shared" ca="1" si="172"/>
        <v>-780068413901.01819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-780068413901.01819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-3250285057.9209089</v>
      </c>
      <c r="L3659" s="444">
        <f t="shared" ca="1" si="172"/>
        <v>-783318698958.93909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-783318698958.93909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-3263827912.3289127</v>
      </c>
      <c r="L3660" s="444">
        <f t="shared" ca="1" si="172"/>
        <v>-786582526871.26794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-786582526871.26794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-3277427195.2969499</v>
      </c>
      <c r="L3661" s="444">
        <f t="shared" ca="1" si="172"/>
        <v>-789859954066.56494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-789859954066.56494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-3291083141.9440207</v>
      </c>
      <c r="L3662" s="444">
        <f t="shared" ca="1" si="172"/>
        <v>-793151037208.50891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-793151037208.50891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-3304795988.3687873</v>
      </c>
      <c r="L3663" s="444">
        <f t="shared" ca="1" si="172"/>
        <v>-796455833196.87769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-796455833196.87769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-3318565971.653657</v>
      </c>
      <c r="L3664" s="444">
        <f t="shared" ca="1" si="172"/>
        <v>-799774399168.53137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-799774399168.53137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-3332393329.8688807</v>
      </c>
      <c r="L3665" s="444">
        <f t="shared" ca="1" si="172"/>
        <v>-803106792498.40027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-803106792498.40027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-3346278302.0766678</v>
      </c>
      <c r="L3666" s="444">
        <f t="shared" ca="1" si="172"/>
        <v>-806453070800.47693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-806453070800.47693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-3360221128.3353205</v>
      </c>
      <c r="L3667" s="444">
        <f t="shared" ca="1" si="172"/>
        <v>-809813291928.81226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-809813291928.81226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-3374222049.7033844</v>
      </c>
      <c r="L3668" s="444">
        <f t="shared" ca="1" si="172"/>
        <v>-813187513978.51563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-813187513978.51563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-3388281308.2438149</v>
      </c>
      <c r="L3669" s="444">
        <f t="shared" ca="1" si="172"/>
        <v>-816575795286.7594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-816575795286.7594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-3402399147.0281639</v>
      </c>
      <c r="L3670" s="444">
        <f t="shared" ca="1" si="172"/>
        <v>-819978194433.7876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-819978194433.7876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-3416575810.1407814</v>
      </c>
      <c r="L3671" s="444">
        <f t="shared" ca="1" si="172"/>
        <v>-823394770243.92834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-823394770243.92834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-3430811542.6830349</v>
      </c>
      <c r="L3672" s="444">
        <f t="shared" ca="1" si="172"/>
        <v>-826825581786.61133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-826825581786.61133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-3445106590.7775474</v>
      </c>
      <c r="L3673" s="444">
        <f t="shared" ca="1" si="172"/>
        <v>-830270688377.38892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-830270688377.38892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-3459461201.572454</v>
      </c>
      <c r="L3674" s="444">
        <f t="shared" ca="1" si="172"/>
        <v>-833730149578.96143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-833730149578.96143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-3473875623.2456727</v>
      </c>
      <c r="L3675" s="444">
        <f t="shared" ca="1" si="172"/>
        <v>-837204025202.20715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-837204025202.20715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-3488350105.0091963</v>
      </c>
      <c r="L3676" s="444">
        <f t="shared" ca="1" si="172"/>
        <v>-840692375307.21631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-840692375307.21631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-3502884897.1134014</v>
      </c>
      <c r="L3677" s="444">
        <f t="shared" ca="1" si="172"/>
        <v>-844195260204.32971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-844195260204.32971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-3517480250.8513737</v>
      </c>
      <c r="L3678" s="444">
        <f t="shared" ca="1" si="172"/>
        <v>-847712740455.18103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-847712740455.18103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-3532136418.5632544</v>
      </c>
      <c r="L3679" s="444">
        <f t="shared" ca="1" si="172"/>
        <v>-851244876873.74426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-851244876873.74426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-3546853653.6406012</v>
      </c>
      <c r="L3680" s="444">
        <f t="shared" ca="1" si="172"/>
        <v>-854791730527.38489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-854791730527.38489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-3561632210.5307703</v>
      </c>
      <c r="L3681" s="444">
        <f t="shared" ca="1" si="172"/>
        <v>-858353362737.91565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-858353362737.91565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-3576472344.7413154</v>
      </c>
      <c r="L3682" s="444">
        <f t="shared" ca="1" si="172"/>
        <v>-861929835082.65698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-861929835082.65698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-3591374312.8444042</v>
      </c>
      <c r="L3683" s="444">
        <f t="shared" ca="1" si="172"/>
        <v>-865521209395.50134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-865521209395.50134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-3606338372.4812555</v>
      </c>
      <c r="L3684" s="444">
        <f t="shared" ca="1" si="172"/>
        <v>-869127547767.98254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-869127547767.98254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-3621364782.3665934</v>
      </c>
      <c r="L3685" s="444">
        <f t="shared" ca="1" si="172"/>
        <v>-872748912550.34912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-872748912550.34912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-3636453802.2931209</v>
      </c>
      <c r="L3686" s="444">
        <f t="shared" ca="1" si="172"/>
        <v>-876385366352.64221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-876385366352.64221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-3651605693.1360092</v>
      </c>
      <c r="L3687" s="444">
        <f t="shared" ca="1" si="172"/>
        <v>-880036972045.7782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-880036972045.7782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-3666820716.8574095</v>
      </c>
      <c r="L3688" s="444">
        <f t="shared" ca="1" si="172"/>
        <v>-883703792762.63562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-883703792762.63562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-3682099136.5109816</v>
      </c>
      <c r="L3689" s="444">
        <f t="shared" ca="1" si="172"/>
        <v>-887385891899.14661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-887385891899.14661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-3697441216.2464447</v>
      </c>
      <c r="L3690" s="444">
        <f t="shared" ca="1" si="172"/>
        <v>-891083333115.39307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-891083333115.39307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-3712847221.3141379</v>
      </c>
      <c r="L3691" s="444">
        <f t="shared" ca="1" si="172"/>
        <v>-894796180336.70715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-894796180336.70715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-3728317418.0696125</v>
      </c>
      <c r="L3692" s="444">
        <f t="shared" ca="1" si="172"/>
        <v>-898524497754.77673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-898524497754.77673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-3743852073.9782362</v>
      </c>
      <c r="L3693" s="444">
        <f t="shared" ca="1" si="172"/>
        <v>-902268349828.755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-902268349828.755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-3759451457.619813</v>
      </c>
      <c r="L3694" s="444">
        <f t="shared" ca="1" si="172"/>
        <v>-906027801286.37488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-906027801286.37488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-3775115838.6932282</v>
      </c>
      <c r="L3695" s="444">
        <f t="shared" ca="1" si="172"/>
        <v>-909802917125.06812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-909802917125.06812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-3790845488.0211167</v>
      </c>
      <c r="L3696" s="444">
        <f t="shared" ca="1" si="172"/>
        <v>-913593762613.08923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-913593762613.08923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-3806640677.5545382</v>
      </c>
      <c r="L3697" s="444">
        <f t="shared" ca="1" si="172"/>
        <v>-917400403290.6438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-917400403290.6438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-3822501680.3776817</v>
      </c>
      <c r="L3698" s="444">
        <f t="shared" ca="1" si="172"/>
        <v>-921222904971.02148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-921222904971.02148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-3838428770.7125893</v>
      </c>
      <c r="L3699" s="444">
        <f t="shared" ca="1" si="172"/>
        <v>-925061333741.73413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-925061333741.73413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-3854422223.9238915</v>
      </c>
      <c r="L3700" s="444">
        <f t="shared" ca="1" si="172"/>
        <v>-928915755965.65808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-928915755965.65808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-3870482316.5235748</v>
      </c>
      <c r="L3701" s="444">
        <f t="shared" ca="1" si="172"/>
        <v>-932786238282.18164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-932786238282.18164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-3886609326.1757569</v>
      </c>
      <c r="L3702" s="444">
        <f t="shared" ca="1" si="172"/>
        <v>-936672847608.35742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-936672847608.35742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-3902803531.7014885</v>
      </c>
      <c r="L3703" s="444">
        <f t="shared" ca="1" si="172"/>
        <v>-940575651140.05896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-940575651140.05896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-3919065213.0835791</v>
      </c>
      <c r="L3704" s="444">
        <f t="shared" ca="1" si="172"/>
        <v>-944494716353.14258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-944494716353.14258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-3935394651.4714274</v>
      </c>
      <c r="L3705" s="444">
        <f t="shared" ca="1" si="172"/>
        <v>-948430111004.61401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-948430111004.61401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-3951792129.1858912</v>
      </c>
      <c r="L3706" s="444">
        <f t="shared" ca="1" si="172"/>
        <v>-952381903133.79993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-952381903133.79993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-3968257929.7241664</v>
      </c>
      <c r="L3707" s="444">
        <f t="shared" ca="1" si="172"/>
        <v>-956350161063.52405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-956350161063.52405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-3984792337.7646832</v>
      </c>
      <c r="L3708" s="444">
        <f t="shared" ca="1" si="172"/>
        <v>-960334953401.2887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-960334953401.2887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-4001395639.1720362</v>
      </c>
      <c r="L3709" s="444">
        <f t="shared" ca="1" si="172"/>
        <v>-964336349040.46069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-964336349040.46069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-4018068121.0019193</v>
      </c>
      <c r="L3710" s="444">
        <f t="shared" ca="1" si="172"/>
        <v>-968354417161.46265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-968354417161.46265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-4034810071.506094</v>
      </c>
      <c r="L3711" s="444">
        <f t="shared" ca="1" si="172"/>
        <v>-972389227232.96875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-972389227232.96875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-4051621780.1373696</v>
      </c>
      <c r="L3712" s="444">
        <f t="shared" ca="1" si="172"/>
        <v>-976440849013.10608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-976440849013.10608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-4068503537.5546093</v>
      </c>
      <c r="L3713" s="444">
        <f t="shared" ca="1" si="172"/>
        <v>-980509352550.66064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-980509352550.66064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-4085455635.6277528</v>
      </c>
      <c r="L3714" s="444">
        <f t="shared" ca="1" si="172"/>
        <v>-984594808186.28845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-984594808186.28845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-4102478367.4428678</v>
      </c>
      <c r="L3715" s="444">
        <f t="shared" ca="1" si="172"/>
        <v>-988697286553.73132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-988697286553.73132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-4119572027.3072138</v>
      </c>
      <c r="L3716" s="444">
        <f t="shared" ca="1" si="172"/>
        <v>-992816858581.03857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-992816858581.03857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-4136736910.7543273</v>
      </c>
      <c r="L3717" s="444">
        <f t="shared" ca="1" si="172"/>
        <v>-996953595491.79285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-996953595491.79285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-4153973314.5491366</v>
      </c>
      <c r="L3718" s="444">
        <f t="shared" ca="1" si="172"/>
        <v>-1001107568806.342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-1001107568806.342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-4171281536.6930919</v>
      </c>
      <c r="L3719" s="444">
        <f t="shared" ca="1" si="172"/>
        <v>-1005278850343.0352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-1005278850343.0352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-4188661876.4293132</v>
      </c>
      <c r="L3720" s="444">
        <f t="shared" ca="1" si="172"/>
        <v>-1009467512219.4645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-1009467512219.4645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-4206114634.2477679</v>
      </c>
      <c r="L3721" s="444">
        <f t="shared" ca="1" si="172"/>
        <v>-1013673626853.7123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-1013673626853.7123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-4223640111.8904676</v>
      </c>
      <c r="L3722" s="444">
        <f t="shared" ca="1" si="172"/>
        <v>-1017897266965.6028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-1017897266965.6028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-4241238612.3566775</v>
      </c>
      <c r="L3723" s="444">
        <f t="shared" ca="1" si="172"/>
        <v>-1022138505577.9595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-1022138505577.9595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-4258910439.9081645</v>
      </c>
      <c r="L3724" s="444">
        <f t="shared" ca="1" si="172"/>
        <v>-1026397416017.8677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-1026397416017.8677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-4276655900.0744486</v>
      </c>
      <c r="L3725" s="444">
        <f t="shared" ca="1" si="172"/>
        <v>-1030674071917.9421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-1030674071917.9421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-4294475299.6580925</v>
      </c>
      <c r="L3726" s="444">
        <f t="shared" ca="1" si="172"/>
        <v>-1034968547217.6002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-1034968547217.6002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-4312368946.7400007</v>
      </c>
      <c r="L3727" s="444">
        <f t="shared" ca="1" si="172"/>
        <v>-1039280916164.3402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-1039280916164.3402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-4330337150.6847506</v>
      </c>
      <c r="L3728" s="444">
        <f t="shared" ca="1" si="172"/>
        <v>-1043611253315.0249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-1043611253315.0249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-4348380222.145937</v>
      </c>
      <c r="L3729" s="444">
        <f t="shared" ca="1" si="172"/>
        <v>-1047959633537.1709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-1047959633537.1709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-4366498473.0715456</v>
      </c>
      <c r="L3730" s="444">
        <f t="shared" ca="1" si="172"/>
        <v>-1052326132010.2424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-1052326132010.2424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-4384692216.709343</v>
      </c>
      <c r="L3731" s="444">
        <f t="shared" ca="1" si="172"/>
        <v>-1056710824226.9518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-1056710824226.9518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-4402961767.612299</v>
      </c>
      <c r="L3732" s="444">
        <f t="shared" ca="1" si="172"/>
        <v>-1061113785994.5641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-1061113785994.5641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-4421307441.6440163</v>
      </c>
      <c r="L3733" s="444">
        <f t="shared" ca="1" si="172"/>
        <v>-1065535093436.2081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-1065535093436.2081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-4439729555.9842005</v>
      </c>
      <c r="L3734" s="444">
        <f t="shared" ca="1" si="172"/>
        <v>-1069974822992.1924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-1069974822992.1924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-4458228429.1341352</v>
      </c>
      <c r="L3735" s="444">
        <f t="shared" ca="1" si="172"/>
        <v>-1074433051421.3265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-1074433051421.3265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-4476804380.9221945</v>
      </c>
      <c r="L3736" s="444">
        <f t="shared" ca="1" si="172"/>
        <v>-1078909855802.2488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-1078909855802.2488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-4495457732.5093699</v>
      </c>
      <c r="L3737" s="444">
        <f t="shared" ca="1" si="172"/>
        <v>-1083405313534.7582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-1083405313534.7582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-4514188806.3948259</v>
      </c>
      <c r="L3738" s="444">
        <f t="shared" ca="1" si="172"/>
        <v>-1087919502341.153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-1087919502341.153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-4532997926.4214706</v>
      </c>
      <c r="L3739" s="444">
        <f t="shared" ca="1" si="172"/>
        <v>-1092452500267.5745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-1092452500267.5745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-4551885417.7815599</v>
      </c>
      <c r="L3740" s="444">
        <f t="shared" ca="1" si="172"/>
        <v>-1097004385685.3561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-1097004385685.3561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-4570851607.022316</v>
      </c>
      <c r="L3741" s="444">
        <f t="shared" ca="1" si="172"/>
        <v>-1101575237292.3784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-1101575237292.3784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-4589896822.0515766</v>
      </c>
      <c r="L3742" s="444">
        <f t="shared" ca="1" si="172"/>
        <v>-1106165134114.4299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-1106165134114.4299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-4609021392.1434584</v>
      </c>
      <c r="L3743" s="444">
        <f t="shared" ca="1" si="172"/>
        <v>-1110774155506.5735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-1110774155506.5735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-4628225647.9440565</v>
      </c>
      <c r="L3744" s="444">
        <f t="shared" ca="1" si="172"/>
        <v>-1115402381154.5176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-1115402381154.5176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-4647509921.4771566</v>
      </c>
      <c r="L3745" s="444">
        <f t="shared" ca="1" si="172"/>
        <v>-1120049891075.9946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-1120049891075.9946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-4666874546.1499777</v>
      </c>
      <c r="L3746" s="444">
        <f t="shared" ca="1" si="172"/>
        <v>-1124716765622.1445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-1124716765622.1445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-4686319856.7589359</v>
      </c>
      <c r="L3747" s="444">
        <f t="shared" ca="1" si="172"/>
        <v>-1129403085478.9036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-1129403085478.9036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-4705846189.4954319</v>
      </c>
      <c r="L3748" s="444">
        <f t="shared" ca="1" si="172"/>
        <v>-1134108931668.3989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-1134108931668.3989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-4725453881.9516621</v>
      </c>
      <c r="L3749" s="444">
        <f t="shared" ca="1" si="172"/>
        <v>-1138834385550.3506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-1138834385550.3506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-4745143273.126461</v>
      </c>
      <c r="L3750" s="444">
        <f t="shared" ca="1" si="172"/>
        <v>-1143579528823.4771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-1143579528823.4771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-4764914703.4311543</v>
      </c>
      <c r="L3751" s="444">
        <f t="shared" ca="1" si="172"/>
        <v>-1148344443526.9082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-1148344443526.9082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-4784768514.6954508</v>
      </c>
      <c r="L3752" s="444">
        <f t="shared" ca="1" si="172"/>
        <v>-1153129212041.6038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-1153129212041.6038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-4804705050.1733494</v>
      </c>
      <c r="L3753" s="444">
        <f t="shared" ca="1" si="172"/>
        <v>-1157933917091.7771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-1157933917091.7771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-4824724654.5490713</v>
      </c>
      <c r="L3754" s="444">
        <f t="shared" ca="1" si="172"/>
        <v>-1162758641746.3262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-1162758641746.3262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-4844827673.9430256</v>
      </c>
      <c r="L3755" s="444">
        <f t="shared" ca="1" si="172"/>
        <v>-1167603469420.2693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-1167603469420.2693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-4865014455.9177885</v>
      </c>
      <c r="L3756" s="444">
        <f t="shared" ca="1" si="172"/>
        <v>-1172468483876.187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-1172468483876.187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-4885285349.4841127</v>
      </c>
      <c r="L3757" s="444">
        <f t="shared" ca="1" si="172"/>
        <v>-1177353769225.6711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-1177353769225.6711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-4905640705.1069632</v>
      </c>
      <c r="L3758" s="444">
        <f t="shared" ca="1" si="172"/>
        <v>-1182259409930.7781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-1182259409930.7781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-4926080874.7115755</v>
      </c>
      <c r="L3759" s="444">
        <f t="shared" ca="1" si="172"/>
        <v>-1187185490805.4897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-1187185490805.4897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-4946606211.6895409</v>
      </c>
      <c r="L3760" s="444">
        <f t="shared" ca="1" si="172"/>
        <v>-1192132097017.1792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-1192132097017.1792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-4967217070.9049129</v>
      </c>
      <c r="L3761" s="444">
        <f t="shared" ca="1" si="172"/>
        <v>-1197099314088.0842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-1197099314088.0842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-4987913808.7003508</v>
      </c>
      <c r="L3762" s="444">
        <f t="shared" ca="1" si="172"/>
        <v>-1202087227896.7847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-1202087227896.7847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-5008696782.9032698</v>
      </c>
      <c r="L3763" s="444">
        <f t="shared" ca="1" si="172"/>
        <v>-1207095924679.688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-1207095924679.688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-5029566352.8320332</v>
      </c>
      <c r="L3764" s="444">
        <f t="shared" ca="1" si="172"/>
        <v>-1212125491032.52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-1212125491032.52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-5050522879.3021669</v>
      </c>
      <c r="L3765" s="444">
        <f t="shared" ca="1" si="172"/>
        <v>-1217176013911.8223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-1217176013911.8223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-5071566724.6325932</v>
      </c>
      <c r="L3766" s="444">
        <f t="shared" ca="1" si="172"/>
        <v>-1222247580636.4548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-1222247580636.4548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-5092698252.6518955</v>
      </c>
      <c r="L3767" s="444">
        <f t="shared" ca="1" si="172"/>
        <v>-1227340278889.1067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-1227340278889.1067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-5113917828.7046108</v>
      </c>
      <c r="L3768" s="444">
        <f t="shared" ca="1" si="172"/>
        <v>-1232454196717.8113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-1232454196717.8113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-5135225819.657547</v>
      </c>
      <c r="L3769" s="444">
        <f t="shared" ca="1" si="172"/>
        <v>-1237589422537.4688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-1237589422537.4688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-5156622593.9061193</v>
      </c>
      <c r="L3770" s="444">
        <f t="shared" ca="1" si="172"/>
        <v>-1242746045131.3748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-1242746045131.3748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-5178108521.3807278</v>
      </c>
      <c r="L3771" s="444">
        <f t="shared" ca="1" si="172"/>
        <v>-1247924153652.7554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-1247924153652.7554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-5199683973.5531473</v>
      </c>
      <c r="L3772" s="444">
        <f t="shared" ca="1" si="172"/>
        <v>-1253123837626.3086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-1253123837626.3086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-5221349323.4429522</v>
      </c>
      <c r="L3773" s="444">
        <f t="shared" ca="1" si="172"/>
        <v>-1258345186949.7515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-1258345186949.7515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-5243104945.6239643</v>
      </c>
      <c r="L3774" s="444">
        <f t="shared" ca="1" si="172"/>
        <v>-1263588291895.3755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-1263588291895.3755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-5264951216.230731</v>
      </c>
      <c r="L3775" s="444">
        <f t="shared" ca="1" si="172"/>
        <v>-1268853243111.6062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-1268853243111.6062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-5286888512.9650259</v>
      </c>
      <c r="L3776" s="444">
        <f t="shared" ca="1" si="172"/>
        <v>-1274140131624.5713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-1274140131624.5713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-5308917215.1023808</v>
      </c>
      <c r="L3777" s="444">
        <f t="shared" ca="1" si="172"/>
        <v>-1279449048839.6736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-1279449048839.6736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-5331037703.4986401</v>
      </c>
      <c r="L3778" s="444">
        <f t="shared" ca="1" si="172"/>
        <v>-1284780086543.1721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-1284780086543.1721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-5353250360.59655</v>
      </c>
      <c r="L3779" s="444">
        <f t="shared" ca="1" si="172"/>
        <v>-1290133336903.7686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-1290133336903.7686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-5375555570.4323692</v>
      </c>
      <c r="L3780" s="444">
        <f t="shared" ca="1" si="172"/>
        <v>-1295508892474.2009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-1295508892474.2009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-5397953718.6425037</v>
      </c>
      <c r="L3781" s="444">
        <f t="shared" ca="1" si="172"/>
        <v>-1300906846192.8435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-1300906846192.8435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-5420445192.4701815</v>
      </c>
      <c r="L3782" s="444">
        <f t="shared" ca="1" si="172"/>
        <v>-1306327291385.3137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-1306327291385.3137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-5443030380.7721405</v>
      </c>
      <c r="L3783" s="444">
        <f t="shared" ca="1" si="172"/>
        <v>-1311770321766.0859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-1311770321766.0859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-5465709674.0253582</v>
      </c>
      <c r="L3784" s="444">
        <f t="shared" ca="1" si="172"/>
        <v>-1317236031440.1113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-1317236031440.1113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-5488483464.3337975</v>
      </c>
      <c r="L3785" s="444">
        <f t="shared" ca="1" si="172"/>
        <v>-1322724514904.4451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-1322724514904.4451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-5511352145.4351873</v>
      </c>
      <c r="L3786" s="444">
        <f t="shared" ca="1" si="172"/>
        <v>-1328235867049.8804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-1328235867049.8804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-5534316112.7078352</v>
      </c>
      <c r="L3787" s="444">
        <f t="shared" ca="1" si="172"/>
        <v>-1333770183162.5881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-1333770183162.5881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-5557375763.1774502</v>
      </c>
      <c r="L3788" s="444">
        <f t="shared" ca="1" si="172"/>
        <v>-1339327558925.7656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-1339327558925.7656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-5580531495.5240231</v>
      </c>
      <c r="L3789" s="444">
        <f t="shared" ca="1" si="172"/>
        <v>-1344908090421.2896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-1344908090421.2896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-5603783710.088706</v>
      </c>
      <c r="L3790" s="444">
        <f t="shared" ca="1" si="172"/>
        <v>-1350511874131.3782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-1350511874131.3782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-5627132808.8807421</v>
      </c>
      <c r="L3791" s="444">
        <f t="shared" ca="1" si="172"/>
        <v>-1356139006940.259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-1356139006940.259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-5650579195.5844126</v>
      </c>
      <c r="L3792" s="444">
        <f t="shared" ca="1" si="172"/>
        <v>-1361789586135.8435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-1361789586135.8435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-5674123275.5660143</v>
      </c>
      <c r="L3793" s="444">
        <f t="shared" ca="1" si="172"/>
        <v>-1367463709411.4094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-1367463709411.4094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-5697765455.8808727</v>
      </c>
      <c r="L3794" s="444">
        <f t="shared" ca="1" si="172"/>
        <v>-1373161474867.2903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-1373161474867.2903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-5721506145.2803764</v>
      </c>
      <c r="L3795" s="444">
        <f t="shared" ca="1" si="172"/>
        <v>-1378882981012.5706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-1378882981012.5706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-5745345754.2190437</v>
      </c>
      <c r="L3796" s="444">
        <f t="shared" ca="1" si="172"/>
        <v>-1384628326766.7896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-1384628326766.7896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-5769284694.8616228</v>
      </c>
      <c r="L3797" s="444">
        <f t="shared" ca="1" si="172"/>
        <v>-1390397611461.6511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-1390397611461.6511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-5793323381.0902128</v>
      </c>
      <c r="L3798" s="444">
        <f t="shared" ca="1" si="172"/>
        <v>-1396190934842.7415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-1396190934842.7415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-5817462228.5114231</v>
      </c>
      <c r="L3799" s="444">
        <f t="shared" ca="1" si="172"/>
        <v>-1402008397071.2529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-1402008397071.2529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-5841701654.4635534</v>
      </c>
      <c r="L3800" s="444">
        <f t="shared" ca="1" si="172"/>
        <v>-1407850098725.7166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-1407850098725.7166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-5866042078.023819</v>
      </c>
      <c r="L3801" s="444">
        <f t="shared" ca="1" si="172"/>
        <v>-1413716140803.7405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-1413716140803.7405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-5890483920.0155849</v>
      </c>
      <c r="L3802" s="444">
        <f t="shared" ca="1" si="172"/>
        <v>-1419606624723.7561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-1419606624723.7561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-5915027603.0156507</v>
      </c>
      <c r="L3803" s="444">
        <f t="shared" ca="1" si="172"/>
        <v>-1425521652326.7717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-1425521652326.7717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-5939673551.3615484</v>
      </c>
      <c r="L3804" s="444">
        <f t="shared" ca="1" si="172"/>
        <v>-1431461325878.1333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-1431461325878.1333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-5964422191.1588888</v>
      </c>
      <c r="L3805" s="444">
        <f t="shared" ca="1" si="172"/>
        <v>-1437425748069.2922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-1437425748069.2922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-5989273950.2887173</v>
      </c>
      <c r="L3806" s="444">
        <f t="shared" ca="1" si="172"/>
        <v>-1443415022019.5811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-1443415022019.5811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-6014229258.4149208</v>
      </c>
      <c r="L3807" s="444">
        <f t="shared" ca="1" si="172"/>
        <v>-1449429251277.9961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-1449429251277.9961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-6039288546.9916506</v>
      </c>
      <c r="L3808" s="444">
        <f t="shared" ca="1" si="172"/>
        <v>-1455468539824.9878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-1455468539824.9878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-6064452249.2707825</v>
      </c>
      <c r="L3809" s="444">
        <f t="shared" ca="1" si="172"/>
        <v>-1461532992074.2585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-1461532992074.2585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-6089720800.3094101</v>
      </c>
      <c r="L3810" s="444">
        <f t="shared" ca="1" si="172"/>
        <v>-1467622712874.5679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-1467622712874.5679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-6115094636.9773664</v>
      </c>
      <c r="L3811" s="444">
        <f t="shared" ca="1" si="172"/>
        <v>-1473737807511.5452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-1473737807511.5452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-6140574197.9647713</v>
      </c>
      <c r="L3812" s="444">
        <f t="shared" ca="1" si="172"/>
        <v>-1479878381709.51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-1479878381709.51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-6166159923.7896252</v>
      </c>
      <c r="L3813" s="444">
        <f t="shared" ca="1" si="172"/>
        <v>-1486044541633.2996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-1486044541633.2996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-6191852256.8054152</v>
      </c>
      <c r="L3814" s="444">
        <f t="shared" ca="1" si="172"/>
        <v>-1492236393890.105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-1492236393890.105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-6217651641.2087708</v>
      </c>
      <c r="L3815" s="444">
        <f t="shared" ca="1" si="172"/>
        <v>-1498454045531.3137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-1498454045531.3137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-6243558523.0471401</v>
      </c>
      <c r="L3816" s="444">
        <f t="shared" ca="1" si="172"/>
        <v>-1504697604054.3608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-1504697604054.3608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-6269573350.2265034</v>
      </c>
      <c r="L3817" s="444">
        <f t="shared" ca="1" si="172"/>
        <v>-1510967177404.5874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-1510967177404.5874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-6295696572.5191145</v>
      </c>
      <c r="L3818" s="444">
        <f t="shared" ca="1" si="172"/>
        <v>-1517262873977.1064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-1517262873977.1064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-6321928641.5712767</v>
      </c>
      <c r="L3819" s="444">
        <f t="shared" ca="1" si="172"/>
        <v>-1523584802618.6777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-1523584802618.6777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-6348270010.9111576</v>
      </c>
      <c r="L3820" s="444">
        <f t="shared" ca="1" si="172"/>
        <v>-1529933072629.5889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-1529933072629.5889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-6374721135.9566202</v>
      </c>
      <c r="L3821" s="444">
        <f t="shared" ca="1" si="172"/>
        <v>-1536307793765.5454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-1536307793765.5454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-6401282474.0231056</v>
      </c>
      <c r="L3822" s="444">
        <f t="shared" ca="1" si="172"/>
        <v>-1542709076239.5686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-1542709076239.5686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-6427954484.3315353</v>
      </c>
      <c r="L3823" s="444">
        <f t="shared" ca="1" si="172"/>
        <v>-1549137030723.9001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-1549137030723.9001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-6454737628.0162506</v>
      </c>
      <c r="L3824" s="444">
        <f t="shared" ca="1" si="172"/>
        <v>-1555591768351.9165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-1555591768351.9165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-6481632368.1329851</v>
      </c>
      <c r="L3825" s="444">
        <f t="shared" ca="1" si="172"/>
        <v>-1562073400720.0496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-1562073400720.0496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-6508639169.666873</v>
      </c>
      <c r="L3826" s="444">
        <f t="shared" ca="1" si="172"/>
        <v>-1568582039889.7166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-1568582039889.7166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-6535758499.5404854</v>
      </c>
      <c r="L3827" s="444">
        <f t="shared" ca="1" si="172"/>
        <v>-1575117798389.2571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-1575117798389.2571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-6562990826.6219044</v>
      </c>
      <c r="L3828" s="444">
        <f t="shared" ca="1" si="172"/>
        <v>-1581680789215.8789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-1581680789215.8789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-6590336621.7328291</v>
      </c>
      <c r="L3829" s="444">
        <f t="shared" ca="1" si="172"/>
        <v>-1588271125837.6118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-1588271125837.6118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-6617796357.6567154</v>
      </c>
      <c r="L3830" s="444">
        <f t="shared" ca="1" si="172"/>
        <v>-1594888922195.2686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-1594888922195.2686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-6645370509.1469526</v>
      </c>
      <c r="L3831" s="444">
        <f t="shared" ca="1" si="172"/>
        <v>-1601534292704.4155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-1601534292704.4155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-6673059552.9350643</v>
      </c>
      <c r="L3832" s="444">
        <f t="shared" ca="1" si="172"/>
        <v>-1608207352257.3506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-1608207352257.3506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-6700863967.7389603</v>
      </c>
      <c r="L3833" s="444">
        <f t="shared" ref="L3833:L4087" ca="1" si="177">I3833-J3833+K3833</f>
        <v>-1614908216225.0896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-1614908216225.0896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-6728784234.2712069</v>
      </c>
      <c r="L3834" s="444">
        <f t="shared" ca="1" si="177"/>
        <v>-1621637000459.3608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-1621637000459.3608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-6756820835.2473364</v>
      </c>
      <c r="L3835" s="444">
        <f t="shared" ca="1" si="177"/>
        <v>-1628393821294.6082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-1628393821294.6082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-6784974255.3942003</v>
      </c>
      <c r="L3836" s="444">
        <f t="shared" ca="1" si="177"/>
        <v>-1635178795550.0024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-1635178795550.0024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-6813244981.4583435</v>
      </c>
      <c r="L3837" s="444">
        <f t="shared" ca="1" si="177"/>
        <v>-1641992040531.4607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-1641992040531.4607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-6841633502.2144194</v>
      </c>
      <c r="L3838" s="444">
        <f t="shared" ca="1" si="177"/>
        <v>-1648833674033.675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-1648833674033.675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-6870140308.4736462</v>
      </c>
      <c r="L3839" s="444">
        <f t="shared" ca="1" si="177"/>
        <v>-1655703814342.1487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-1655703814342.1487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-6898765893.0922861</v>
      </c>
      <c r="L3840" s="444">
        <f t="shared" ca="1" si="177"/>
        <v>-1662602580235.241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-1662602580235.241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-6927510750.9801702</v>
      </c>
      <c r="L3841" s="444">
        <f t="shared" ca="1" si="177"/>
        <v>-1669530090986.2212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-1669530090986.2212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-6956375379.1092548</v>
      </c>
      <c r="L3842" s="444">
        <f t="shared" ca="1" si="177"/>
        <v>-1676486466365.3306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-1676486466365.3306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-6985360276.5222101</v>
      </c>
      <c r="L3843" s="444">
        <f t="shared" ca="1" si="177"/>
        <v>-1683471826641.8528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-1683471826641.8528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-7014465944.341053</v>
      </c>
      <c r="L3844" s="444">
        <f t="shared" ca="1" si="177"/>
        <v>-1690486292586.1938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-1690486292586.1938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-7043692885.7758074</v>
      </c>
      <c r="L3845" s="444">
        <f t="shared" ca="1" si="177"/>
        <v>-1697529985471.9697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-1697529985471.9697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-7073041606.1332073</v>
      </c>
      <c r="L3846" s="444">
        <f t="shared" ca="1" si="177"/>
        <v>-1704603027078.103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-1704603027078.103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-7102512612.825429</v>
      </c>
      <c r="L3847" s="444">
        <f t="shared" ca="1" si="177"/>
        <v>-1711705539690.9285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-1711705539690.9285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-7132106415.3788681</v>
      </c>
      <c r="L3848" s="444">
        <f t="shared" ca="1" si="177"/>
        <v>-1718837646106.3074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-1718837646106.3074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-7161823525.4429474</v>
      </c>
      <c r="L3849" s="444">
        <f t="shared" ca="1" si="177"/>
        <v>-1725999469631.7502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-1725999469631.7502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-7191664456.7989578</v>
      </c>
      <c r="L3850" s="444">
        <f t="shared" ca="1" si="177"/>
        <v>-1733191134088.5493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-1733191134088.5493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-7221629725.3689547</v>
      </c>
      <c r="L3851" s="444">
        <f t="shared" ca="1" si="177"/>
        <v>-1740412763813.9182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-1740412763813.9182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-7251719849.224659</v>
      </c>
      <c r="L3852" s="444">
        <f t="shared" ca="1" si="177"/>
        <v>-1747664483663.1428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-1747664483663.1428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-7281935348.596427</v>
      </c>
      <c r="L3853" s="444">
        <f t="shared" ca="1" si="177"/>
        <v>-1754946419011.7393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-1754946419011.7393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-7312276745.882247</v>
      </c>
      <c r="L3854" s="444">
        <f t="shared" ca="1" si="177"/>
        <v>-1762258695757.6216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-1762258695757.6216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-7342744565.6567554</v>
      </c>
      <c r="L3855" s="444">
        <f t="shared" ca="1" si="177"/>
        <v>-1769601440323.2783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-1769601440323.2783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-7373339334.6803265</v>
      </c>
      <c r="L3856" s="444">
        <f t="shared" ca="1" si="177"/>
        <v>-1776974779657.9587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-1776974779657.9587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-7404061581.9081602</v>
      </c>
      <c r="L3857" s="444">
        <f t="shared" ca="1" si="177"/>
        <v>-1784378841239.8669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-1784378841239.8669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-7434911838.4994469</v>
      </c>
      <c r="L3858" s="444">
        <f t="shared" ca="1" si="177"/>
        <v>-1791813753078.3665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-1791813753078.3665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-7465890637.8265266</v>
      </c>
      <c r="L3859" s="444">
        <f t="shared" ca="1" si="177"/>
        <v>-1799279643716.1929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-1799279643716.1929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-7496998515.4841375</v>
      </c>
      <c r="L3860" s="444">
        <f t="shared" ca="1" si="177"/>
        <v>-1806776642231.677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-1806776642231.677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-7528236009.2986536</v>
      </c>
      <c r="L3861" s="444">
        <f t="shared" ca="1" si="177"/>
        <v>-1814304878240.9756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-1814304878240.9756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-7559603659.3373995</v>
      </c>
      <c r="L3862" s="444">
        <f t="shared" ca="1" si="177"/>
        <v>-1821864481900.313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-1821864481900.313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-7591102007.9179697</v>
      </c>
      <c r="L3863" s="444">
        <f t="shared" ca="1" si="177"/>
        <v>-1829455583908.231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-1829455583908.231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-7622731599.6176281</v>
      </c>
      <c r="L3864" s="444">
        <f t="shared" ca="1" si="177"/>
        <v>-1837078315507.8486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-1837078315507.8486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-7654492981.2827015</v>
      </c>
      <c r="L3865" s="444">
        <f t="shared" ca="1" si="177"/>
        <v>-1844732808489.1313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-1844732808489.1313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-7686386702.0380468</v>
      </c>
      <c r="L3866" s="444">
        <f t="shared" ca="1" si="177"/>
        <v>-1852419195191.1694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-1852419195191.1694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-7718413313.2965384</v>
      </c>
      <c r="L3867" s="444">
        <f t="shared" ca="1" si="177"/>
        <v>-1860137608504.4661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-1860137608504.4661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-7750573368.7686081</v>
      </c>
      <c r="L3868" s="444">
        <f t="shared" ca="1" si="177"/>
        <v>-1867888181873.2346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-1867888181873.2346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-7782867424.4718122</v>
      </c>
      <c r="L3869" s="444">
        <f t="shared" ca="1" si="177"/>
        <v>-1875671049297.7065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-1875671049297.7065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-7815296038.7404432</v>
      </c>
      <c r="L3870" s="444">
        <f t="shared" ca="1" si="177"/>
        <v>-1883486345336.447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-1883486345336.447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-7847859772.2351961</v>
      </c>
      <c r="L3871" s="444">
        <f t="shared" ca="1" si="177"/>
        <v>-1891334205108.6821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-1891334205108.6821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-7880559187.9528418</v>
      </c>
      <c r="L3872" s="444">
        <f t="shared" ca="1" si="177"/>
        <v>-1899214764296.635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-1899214764296.635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-7913394851.2359791</v>
      </c>
      <c r="L3873" s="444">
        <f t="shared" ca="1" si="177"/>
        <v>-1907128159147.8711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-1907128159147.8711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-7946367329.7827959</v>
      </c>
      <c r="L3874" s="444">
        <f t="shared" ca="1" si="177"/>
        <v>-1915074526477.6538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-1915074526477.6538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-7979477193.6568909</v>
      </c>
      <c r="L3875" s="444">
        <f t="shared" ca="1" si="177"/>
        <v>-1923054003671.3108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-1923054003671.3108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-8012725015.2971277</v>
      </c>
      <c r="L3876" s="444">
        <f t="shared" ca="1" si="177"/>
        <v>-1931066728686.6079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-1931066728686.6079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-8046111369.5275326</v>
      </c>
      <c r="L3877" s="444">
        <f t="shared" ca="1" si="177"/>
        <v>-1939112840056.1355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-1939112840056.1355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-8079636833.5672302</v>
      </c>
      <c r="L3878" s="444">
        <f t="shared" ca="1" si="177"/>
        <v>-1947192476889.7026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-1947192476889.7026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-8113301987.0404272</v>
      </c>
      <c r="L3879" s="444">
        <f t="shared" ca="1" si="177"/>
        <v>-1955305778876.7432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-1955305778876.7432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-8147107411.9864302</v>
      </c>
      <c r="L3880" s="444">
        <f t="shared" ca="1" si="177"/>
        <v>-1963452886288.7295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-1963452886288.7295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-8181053692.8697052</v>
      </c>
      <c r="L3881" s="444">
        <f t="shared" ca="1" si="177"/>
        <v>-1971633939981.5991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-1971633939981.5991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-8215141416.5899963</v>
      </c>
      <c r="L3882" s="444">
        <f t="shared" ca="1" si="177"/>
        <v>-1979849081398.1892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-1979849081398.1892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-8249371172.4924545</v>
      </c>
      <c r="L3883" s="444">
        <f t="shared" ca="1" si="177"/>
        <v>-1988098452570.6816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-1988098452570.6816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-8283743552.37784</v>
      </c>
      <c r="L3884" s="444">
        <f t="shared" ca="1" si="177"/>
        <v>-1996382196123.0596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-1996382196123.0596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-8318259150.5127478</v>
      </c>
      <c r="L3885" s="444">
        <f t="shared" ca="1" si="177"/>
        <v>-2004700455273.5723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-2004700455273.5723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-8352918563.639884</v>
      </c>
      <c r="L3886" s="444">
        <f t="shared" ca="1" si="177"/>
        <v>-2013053373837.2122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-2013053373837.2122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-8387722390.9883842</v>
      </c>
      <c r="L3887" s="444">
        <f t="shared" ca="1" si="177"/>
        <v>-2021441096228.2004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-2021441096228.2004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-8422671234.2841692</v>
      </c>
      <c r="L3888" s="444">
        <f t="shared" ca="1" si="177"/>
        <v>-2029863767462.4846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-2029863767462.4846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-8457765697.7603521</v>
      </c>
      <c r="L3889" s="444">
        <f t="shared" ca="1" si="177"/>
        <v>-2038321533160.2449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-2038321533160.2449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-8493006388.1676865</v>
      </c>
      <c r="L3890" s="444">
        <f t="shared" ca="1" si="177"/>
        <v>-2046814539548.4126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-2046814539548.4126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-8528393914.7850513</v>
      </c>
      <c r="L3891" s="444">
        <f t="shared" ca="1" si="177"/>
        <v>-2055342933463.1978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-2055342933463.1978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-8563928889.4299908</v>
      </c>
      <c r="L3892" s="444">
        <f t="shared" ca="1" si="177"/>
        <v>-2063906862352.6277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-2063906862352.6277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-8599611926.4692822</v>
      </c>
      <c r="L3893" s="444">
        <f t="shared" ca="1" si="177"/>
        <v>-2072506474279.0969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-2072506474279.0969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-8635443642.8295689</v>
      </c>
      <c r="L3894" s="444">
        <f t="shared" ca="1" si="177"/>
        <v>-2081141917921.9265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-2081141917921.9265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-8671424658.0080261</v>
      </c>
      <c r="L3895" s="444">
        <f t="shared" ca="1" si="177"/>
        <v>-2089813342579.9346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-2089813342579.9346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-8707555594.0830612</v>
      </c>
      <c r="L3896" s="444">
        <f t="shared" ca="1" si="177"/>
        <v>-2098520898174.0176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-2098520898174.0176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-8743837075.7250729</v>
      </c>
      <c r="L3897" s="444">
        <f t="shared" ca="1" si="177"/>
        <v>-2107264735249.7427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-2107264735249.7427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-8780269730.2072601</v>
      </c>
      <c r="L3898" s="444">
        <f t="shared" ca="1" si="177"/>
        <v>-2116045004979.95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-2116045004979.95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-8816854187.4164581</v>
      </c>
      <c r="L3899" s="444">
        <f t="shared" ca="1" si="177"/>
        <v>-2124861859167.3665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-2124861859167.3665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-8853591079.864027</v>
      </c>
      <c r="L3900" s="444">
        <f t="shared" ca="1" si="177"/>
        <v>-2133715450247.2305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-2133715450247.2305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-8890481042.6967926</v>
      </c>
      <c r="L3901" s="444">
        <f t="shared" ca="1" si="177"/>
        <v>-2142605931289.9272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-2142605931289.9272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-8927524713.7080307</v>
      </c>
      <c r="L3902" s="444">
        <f t="shared" ca="1" si="177"/>
        <v>-2151533456003.6353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-2151533456003.6353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-8964722733.3484802</v>
      </c>
      <c r="L3903" s="444">
        <f t="shared" ca="1" si="177"/>
        <v>-2160498178736.9836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-2160498178736.9836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-9002075744.7374325</v>
      </c>
      <c r="L3904" s="444">
        <f t="shared" ca="1" si="177"/>
        <v>-2169500254481.7212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-2169500254481.7212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-9039584393.6738377</v>
      </c>
      <c r="L3905" s="444">
        <f t="shared" ca="1" si="177"/>
        <v>-2178539838875.395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-2178539838875.395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-9077249328.64748</v>
      </c>
      <c r="L3906" s="444">
        <f t="shared" ca="1" si="177"/>
        <v>-2187617088204.0425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-2187617088204.0425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-9115071200.8501778</v>
      </c>
      <c r="L3907" s="444">
        <f t="shared" ca="1" si="177"/>
        <v>-2196732159404.8926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-2196732159404.8926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-9153050664.1870518</v>
      </c>
      <c r="L3908" s="444">
        <f t="shared" ca="1" si="177"/>
        <v>-2205885210069.0796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-2205885210069.0796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-9191188375.2878323</v>
      </c>
      <c r="L3909" s="444">
        <f t="shared" ca="1" si="177"/>
        <v>-2215076398444.3672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-2215076398444.3672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-9229484993.5181961</v>
      </c>
      <c r="L3910" s="444">
        <f t="shared" ca="1" si="177"/>
        <v>-2224305883437.8853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-2224305883437.8853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-9267941180.991188</v>
      </c>
      <c r="L3911" s="444">
        <f t="shared" ca="1" si="177"/>
        <v>-2233573824618.8765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-2233573824618.8765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-9306557602.5786514</v>
      </c>
      <c r="L3912" s="444">
        <f t="shared" ca="1" si="177"/>
        <v>-2242880382221.4551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-2242880382221.4551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-9345334925.9227295</v>
      </c>
      <c r="L3913" s="444">
        <f t="shared" ca="1" si="177"/>
        <v>-2252225717147.3779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-2252225717147.3779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-9384273821.4474087</v>
      </c>
      <c r="L3914" s="444">
        <f t="shared" ca="1" si="177"/>
        <v>-2261609990968.8252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-2261609990968.8252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-9423374962.3701057</v>
      </c>
      <c r="L3915" s="444">
        <f t="shared" ca="1" si="177"/>
        <v>-2271033365931.1953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-2271033365931.1953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-9462639024.7133141</v>
      </c>
      <c r="L3916" s="444">
        <f t="shared" ca="1" si="177"/>
        <v>-2280496004955.9087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-2280496004955.9087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-9502066687.3162861</v>
      </c>
      <c r="L3917" s="444">
        <f t="shared" ca="1" si="177"/>
        <v>-2289998071643.2251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-2289998071643.2251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-9541658631.8467712</v>
      </c>
      <c r="L3918" s="444">
        <f t="shared" ca="1" si="177"/>
        <v>-2299539730275.0718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-2299539730275.0718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-9581415542.8127995</v>
      </c>
      <c r="L3919" s="444">
        <f t="shared" ca="1" si="177"/>
        <v>-2309121145817.8848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-2309121145817.8848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-9621338107.5745201</v>
      </c>
      <c r="L3920" s="444">
        <f t="shared" ca="1" si="177"/>
        <v>-2318742483925.4595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-2318742483925.4595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-9661427016.356081</v>
      </c>
      <c r="L3921" s="444">
        <f t="shared" ca="1" si="177"/>
        <v>-2328403910941.8154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-2328403910941.8154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-9701682962.2575645</v>
      </c>
      <c r="L3922" s="444">
        <f t="shared" ca="1" si="177"/>
        <v>-2338105593904.0728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-2338105593904.0728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-9742106641.2669697</v>
      </c>
      <c r="L3923" s="444">
        <f t="shared" ca="1" si="177"/>
        <v>-2347847700545.3398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-2347847700545.3398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-9782698752.2722492</v>
      </c>
      <c r="L3924" s="444">
        <f t="shared" ca="1" si="177"/>
        <v>-2357630399297.6123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-2357630399297.6123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-9823459997.0733852</v>
      </c>
      <c r="L3925" s="444">
        <f t="shared" ca="1" si="177"/>
        <v>-2367453859294.6855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-2367453859294.6855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-9864391080.3945236</v>
      </c>
      <c r="L3926" s="444">
        <f t="shared" ca="1" si="177"/>
        <v>-2377318250375.0801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-2377318250375.0801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-9905492709.8961678</v>
      </c>
      <c r="L3927" s="444">
        <f t="shared" ca="1" si="177"/>
        <v>-2387223743084.9761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-2387223743084.9761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-9946765596.1874008</v>
      </c>
      <c r="L3928" s="444">
        <f t="shared" ca="1" si="177"/>
        <v>-2397170508681.1636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-2397170508681.1636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-9988210452.8381805</v>
      </c>
      <c r="L3929" s="444">
        <f t="shared" ca="1" si="177"/>
        <v>-2407158719134.002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-2407158719134.002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-10029827996.391674</v>
      </c>
      <c r="L3930" s="444">
        <f t="shared" ca="1" si="177"/>
        <v>-2417188547130.3936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-2417188547130.3936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-10071618946.37664</v>
      </c>
      <c r="L3931" s="444">
        <f t="shared" ca="1" si="177"/>
        <v>-2427260166076.77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-2427260166076.77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-10113584025.319876</v>
      </c>
      <c r="L3932" s="444">
        <f t="shared" ca="1" si="177"/>
        <v>-2437373750102.0898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-2437373750102.0898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-10155723958.758707</v>
      </c>
      <c r="L3933" s="444">
        <f t="shared" ca="1" si="177"/>
        <v>-2447529474060.8486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-2447529474060.8486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-10198039475.253536</v>
      </c>
      <c r="L3934" s="444">
        <f t="shared" ca="1" si="177"/>
        <v>-2457727513536.1021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-2457727513536.1021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-10240531306.400425</v>
      </c>
      <c r="L3935" s="444">
        <f t="shared" ca="1" si="177"/>
        <v>-2467968044842.5024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-2467968044842.5024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-10283200186.84376</v>
      </c>
      <c r="L3936" s="444">
        <f t="shared" ca="1" si="177"/>
        <v>-2478251245029.3462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-2478251245029.3462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-10326046854.288942</v>
      </c>
      <c r="L3937" s="444">
        <f t="shared" ca="1" si="177"/>
        <v>-2488577291883.6353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-2488577291883.6353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-10369072049.515146</v>
      </c>
      <c r="L3938" s="444">
        <f t="shared" ca="1" si="177"/>
        <v>-2498946363933.1504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-2498946363933.1504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-10412276516.388126</v>
      </c>
      <c r="L3939" s="444">
        <f t="shared" ca="1" si="177"/>
        <v>-2509358640449.5386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-2509358640449.5386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-10455661001.873077</v>
      </c>
      <c r="L3940" s="444">
        <f t="shared" ca="1" si="177"/>
        <v>-2519814301451.4116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-2519814301451.4116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-10499226256.047548</v>
      </c>
      <c r="L3941" s="444">
        <f t="shared" ca="1" si="177"/>
        <v>-2530313527707.459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-2530313527707.459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-10542973032.114412</v>
      </c>
      <c r="L3942" s="444">
        <f t="shared" ca="1" si="177"/>
        <v>-2540856500739.5732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-2540856500739.5732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-10586902086.414888</v>
      </c>
      <c r="L3943" s="444">
        <f t="shared" ca="1" si="177"/>
        <v>-2551443402825.9883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-2551443402825.9883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-10631014178.441618</v>
      </c>
      <c r="L3944" s="444">
        <f t="shared" ca="1" si="177"/>
        <v>-2562074417004.4297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-2562074417004.4297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-10675310070.851789</v>
      </c>
      <c r="L3945" s="444">
        <f t="shared" ca="1" si="177"/>
        <v>-2572749727075.2813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-2572749727075.2813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-10719790529.480339</v>
      </c>
      <c r="L3946" s="444">
        <f t="shared" ca="1" si="177"/>
        <v>-2583469517604.7617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-2583469517604.7617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-10764456323.353174</v>
      </c>
      <c r="L3947" s="444">
        <f t="shared" ca="1" si="177"/>
        <v>-2594233973928.1147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-2594233973928.1147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-10809308224.700478</v>
      </c>
      <c r="L3948" s="444">
        <f t="shared" ca="1" si="177"/>
        <v>-2605043282152.8154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-2605043282152.8154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-10854347008.970064</v>
      </c>
      <c r="L3949" s="444">
        <f t="shared" ca="1" si="177"/>
        <v>-2615897629161.7856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-2615897629161.7856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-10899573454.840773</v>
      </c>
      <c r="L3950" s="444">
        <f t="shared" ca="1" si="177"/>
        <v>-2626797202616.6265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-2626797202616.6265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-10944988344.235943</v>
      </c>
      <c r="L3951" s="444">
        <f t="shared" ca="1" si="177"/>
        <v>-2637742190960.8623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-2637742190960.8623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-10990592462.336926</v>
      </c>
      <c r="L3952" s="444">
        <f t="shared" ca="1" si="177"/>
        <v>-2648732783423.1992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-2648732783423.1992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-11036386597.596663</v>
      </c>
      <c r="L3953" s="444">
        <f t="shared" ca="1" si="177"/>
        <v>-2659769170020.7959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-2659769170020.7959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-11082371541.753317</v>
      </c>
      <c r="L3954" s="444">
        <f t="shared" ca="1" si="177"/>
        <v>-2670851541562.5493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-2670851541562.5493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-11128548089.843956</v>
      </c>
      <c r="L3955" s="444">
        <f t="shared" ca="1" si="177"/>
        <v>-2681980089652.3931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-2681980089652.3931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-11174917040.218304</v>
      </c>
      <c r="L3956" s="444">
        <f t="shared" ca="1" si="177"/>
        <v>-2693155006692.6113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-2693155006692.6113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-11221479194.552547</v>
      </c>
      <c r="L3957" s="444">
        <f t="shared" ca="1" si="177"/>
        <v>-2704376485887.1641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-2704376485887.1641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-11268235357.863184</v>
      </c>
      <c r="L3958" s="444">
        <f t="shared" ca="1" si="177"/>
        <v>-2715644721245.0273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-2715644721245.0273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-11315186338.520947</v>
      </c>
      <c r="L3959" s="444">
        <f t="shared" ca="1" si="177"/>
        <v>-2726959907583.5483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-2726959907583.5483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-11362332948.264784</v>
      </c>
      <c r="L3960" s="444">
        <f t="shared" ca="1" si="177"/>
        <v>-2738322240531.813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-2738322240531.813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-11409676002.215887</v>
      </c>
      <c r="L3961" s="444">
        <f t="shared" ca="1" si="177"/>
        <v>-2749731916534.0288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-2749731916534.0288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-11457216318.891787</v>
      </c>
      <c r="L3962" s="444">
        <f t="shared" ca="1" si="177"/>
        <v>-2761189132852.9204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-2761189132852.9204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-11504954720.220501</v>
      </c>
      <c r="L3963" s="444">
        <f t="shared" ca="1" si="177"/>
        <v>-2772694087573.1411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-2772694087573.1411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-11552892031.554754</v>
      </c>
      <c r="L3964" s="444">
        <f t="shared" ca="1" si="177"/>
        <v>-2784246979604.6958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-2784246979604.6958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-11601029081.686232</v>
      </c>
      <c r="L3965" s="444">
        <f t="shared" ca="1" si="177"/>
        <v>-2795848008686.3818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-2795848008686.3818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-11649366702.859924</v>
      </c>
      <c r="L3966" s="444">
        <f t="shared" ca="1" si="177"/>
        <v>-2807497375389.2417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-2807497375389.2417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-11697905730.788507</v>
      </c>
      <c r="L3967" s="444">
        <f t="shared" ca="1" si="177"/>
        <v>-2819195281120.0303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-2819195281120.0303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-11746647004.666792</v>
      </c>
      <c r="L3968" s="444">
        <f t="shared" ca="1" si="177"/>
        <v>-2830941928124.6973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-2830941928124.6973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-11795591367.186239</v>
      </c>
      <c r="L3969" s="444">
        <f t="shared" ca="1" si="177"/>
        <v>-2842737519491.8833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-2842737519491.8833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-11844739664.549513</v>
      </c>
      <c r="L3970" s="444">
        <f t="shared" ca="1" si="177"/>
        <v>-2854582259156.4326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-2854582259156.4326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-11894092746.485136</v>
      </c>
      <c r="L3971" s="444">
        <f t="shared" ca="1" si="177"/>
        <v>-2866476351902.918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-2866476351902.918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-11943651466.262157</v>
      </c>
      <c r="L3972" s="444">
        <f t="shared" ca="1" si="177"/>
        <v>-2878420003369.1802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-2878420003369.1802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-11993416680.704918</v>
      </c>
      <c r="L3973" s="444">
        <f t="shared" ca="1" si="177"/>
        <v>-2890413420049.8853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-2890413420049.8853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-12043389250.207855</v>
      </c>
      <c r="L3974" s="444">
        <f t="shared" ca="1" si="177"/>
        <v>-2902456809300.0933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-2902456809300.0933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-12093570038.750389</v>
      </c>
      <c r="L3975" s="444">
        <f t="shared" ca="1" si="177"/>
        <v>-2914550379338.8438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-2914550379338.8438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-12143959913.911848</v>
      </c>
      <c r="L3976" s="444">
        <f t="shared" ca="1" si="177"/>
        <v>-2926694339252.7554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-2926694339252.7554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-12194559746.88648</v>
      </c>
      <c r="L3977" s="444">
        <f t="shared" ca="1" si="177"/>
        <v>-2938888898999.6421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-2938888898999.6421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-12245370412.498508</v>
      </c>
      <c r="L3978" s="444">
        <f t="shared" ca="1" si="177"/>
        <v>-2951134269412.1406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-2951134269412.1406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-12296392789.217253</v>
      </c>
      <c r="L3979" s="444">
        <f t="shared" ca="1" si="177"/>
        <v>-2963430662201.3579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-2963430662201.3579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-12347627759.172325</v>
      </c>
      <c r="L3980" s="444">
        <f t="shared" ca="1" si="177"/>
        <v>-2975778289960.5303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-2975778289960.5303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-12399076208.168877</v>
      </c>
      <c r="L3981" s="444">
        <f t="shared" ca="1" si="177"/>
        <v>-2988177366168.6992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-2988177366168.6992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-12450739025.702913</v>
      </c>
      <c r="L3982" s="444">
        <f t="shared" ca="1" si="177"/>
        <v>-3000628105194.4023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-3000628105194.4023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-12502617104.976677</v>
      </c>
      <c r="L3983" s="444">
        <f t="shared" ca="1" si="177"/>
        <v>-3013130722299.3789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-3013130722299.3789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-12554711342.914078</v>
      </c>
      <c r="L3984" s="444">
        <f t="shared" ca="1" si="177"/>
        <v>-3025685433642.293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-3025685433642.293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-12607022640.17622</v>
      </c>
      <c r="L3985" s="444">
        <f t="shared" ca="1" si="177"/>
        <v>-3038292456282.4692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-3038292456282.4692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-12659551901.176954</v>
      </c>
      <c r="L3986" s="444">
        <f t="shared" ca="1" si="177"/>
        <v>-3050952008183.646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-3050952008183.646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-12712300034.098524</v>
      </c>
      <c r="L3987" s="444">
        <f t="shared" ca="1" si="177"/>
        <v>-3063664308217.7446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-3063664308217.7446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-12765267950.907269</v>
      </c>
      <c r="L3988" s="444">
        <f t="shared" ca="1" si="177"/>
        <v>-3076429576168.6519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-3076429576168.6519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-12818456567.369383</v>
      </c>
      <c r="L3989" s="444">
        <f t="shared" ca="1" si="177"/>
        <v>-3089248032736.021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-3089248032736.021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-12871866803.066753</v>
      </c>
      <c r="L3990" s="444">
        <f t="shared" ca="1" si="177"/>
        <v>-3102119899539.0879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-3102119899539.0879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-12925499581.412867</v>
      </c>
      <c r="L3991" s="444">
        <f t="shared" ca="1" si="177"/>
        <v>-3115045399120.501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-3115045399120.501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-12979355829.668755</v>
      </c>
      <c r="L3992" s="444">
        <f t="shared" ca="1" si="177"/>
        <v>-3128024754950.1699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-3128024754950.1699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-13033436478.959042</v>
      </c>
      <c r="L3993" s="444">
        <f t="shared" ca="1" si="177"/>
        <v>-3141058191429.1289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-3141058191429.1289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-13087742464.288036</v>
      </c>
      <c r="L3994" s="444">
        <f t="shared" ca="1" si="177"/>
        <v>-3154145933893.417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-3154145933893.417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-13142274724.555904</v>
      </c>
      <c r="L3995" s="444">
        <f t="shared" ca="1" si="177"/>
        <v>-3167288208617.9727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-3167288208617.9727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-13197034202.574886</v>
      </c>
      <c r="L3996" s="444">
        <f t="shared" ca="1" si="177"/>
        <v>-3180485242820.5474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-3180485242820.5474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-13252021845.085613</v>
      </c>
      <c r="L3997" s="444">
        <f t="shared" ca="1" si="177"/>
        <v>-3193737264665.6328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-3193737264665.6328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-13307238602.77347</v>
      </c>
      <c r="L3998" s="444">
        <f t="shared" ca="1" si="177"/>
        <v>-3207044503268.4063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-3207044503268.4063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-13362685430.285027</v>
      </c>
      <c r="L3999" s="444">
        <f t="shared" ca="1" si="177"/>
        <v>-3220407188698.6914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-3220407188698.6914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-13418363286.244547</v>
      </c>
      <c r="L4000" s="444">
        <f t="shared" ca="1" si="177"/>
        <v>-3233825551984.936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-3233825551984.936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-13474273133.270567</v>
      </c>
      <c r="L4001" s="444">
        <f t="shared" ca="1" si="177"/>
        <v>-3247299825118.2065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-3247299825118.2065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-13530415937.992527</v>
      </c>
      <c r="L4002" s="444">
        <f t="shared" ca="1" si="177"/>
        <v>-3260830241056.1992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-3260830241056.1992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-13586792671.067497</v>
      </c>
      <c r="L4003" s="444">
        <f t="shared" ca="1" si="177"/>
        <v>-3274417033727.2666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-3274417033727.2666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-13643404307.196943</v>
      </c>
      <c r="L4004" s="444">
        <f t="shared" ca="1" si="177"/>
        <v>-3288060438034.4634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-3288060438034.4634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-13700251825.143597</v>
      </c>
      <c r="L4005" s="444">
        <f t="shared" ca="1" si="177"/>
        <v>-3301760689859.6069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-3301760689859.6069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-13757336207.748362</v>
      </c>
      <c r="L4006" s="444">
        <f t="shared" ca="1" si="177"/>
        <v>-3315518026067.3555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-3315518026067.3555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-13814658441.947313</v>
      </c>
      <c r="L4007" s="444">
        <f t="shared" ca="1" si="177"/>
        <v>-3329332684509.3027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-3329332684509.3027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-13872219518.788761</v>
      </c>
      <c r="L4008" s="444">
        <f t="shared" ca="1" si="177"/>
        <v>-3343204904028.0913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-3343204904028.0913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-13930020433.45038</v>
      </c>
      <c r="L4009" s="444">
        <f t="shared" ca="1" si="177"/>
        <v>-3357134924461.5415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-3357134924461.5415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-13988062185.256422</v>
      </c>
      <c r="L4010" s="444">
        <f t="shared" ca="1" si="177"/>
        <v>-3371122986646.7979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-3371122986646.7979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-14046345777.69499</v>
      </c>
      <c r="L4011" s="444">
        <f t="shared" ca="1" si="177"/>
        <v>-3385169332424.4927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-3385169332424.4927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-14104872218.435387</v>
      </c>
      <c r="L4012" s="444">
        <f t="shared" ca="1" si="177"/>
        <v>-3399274204642.9282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-3399274204642.9282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-14163642519.345533</v>
      </c>
      <c r="L4013" s="444">
        <f t="shared" ca="1" si="177"/>
        <v>-3413437847162.2739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-3413437847162.2739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-14222657696.509474</v>
      </c>
      <c r="L4014" s="444">
        <f t="shared" ca="1" si="177"/>
        <v>-3427660504858.7832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-3427660504858.7832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-14281918770.244932</v>
      </c>
      <c r="L4015" s="444">
        <f t="shared" ca="1" si="177"/>
        <v>-3441942423629.0283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-3441942423629.0283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-14341426765.120953</v>
      </c>
      <c r="L4016" s="444">
        <f t="shared" ca="1" si="177"/>
        <v>-3456283850394.1494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-3456283850394.1494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-14401182709.97562</v>
      </c>
      <c r="L4017" s="444">
        <f t="shared" ca="1" si="177"/>
        <v>-3470685033104.125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-3470685033104.125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-14461187637.933853</v>
      </c>
      <c r="L4018" s="444">
        <f t="shared" ca="1" si="177"/>
        <v>-3485146220742.0591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-3485146220742.0591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-14521442586.425243</v>
      </c>
      <c r="L4019" s="444">
        <f t="shared" ca="1" si="177"/>
        <v>-3499667663328.4844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-3499667663328.4844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-14581948597.202019</v>
      </c>
      <c r="L4020" s="444">
        <f t="shared" ca="1" si="177"/>
        <v>-3514249611925.6865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-3514249611925.6865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-14642706716.357025</v>
      </c>
      <c r="L4021" s="444">
        <f t="shared" ca="1" si="177"/>
        <v>-3528892318642.0435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-3528892318642.0435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-14703717994.341848</v>
      </c>
      <c r="L4022" s="444">
        <f t="shared" ca="1" si="177"/>
        <v>-3543596036636.3853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-3543596036636.3853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-14764983485.984938</v>
      </c>
      <c r="L4023" s="444">
        <f t="shared" ca="1" si="177"/>
        <v>-3558361020122.3701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-3558361020122.3701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-14826504250.509874</v>
      </c>
      <c r="L4024" s="444">
        <f t="shared" ca="1" si="177"/>
        <v>-3573187524372.8799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-3573187524372.8799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-14888281351.553663</v>
      </c>
      <c r="L4025" s="444">
        <f t="shared" ca="1" si="177"/>
        <v>-3588075805724.4336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-3588075805724.4336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-14950315857.185137</v>
      </c>
      <c r="L4026" s="444">
        <f t="shared" ca="1" si="177"/>
        <v>-3603026121581.6187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-3603026121581.6187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-15012608839.92341</v>
      </c>
      <c r="L4027" s="444">
        <f t="shared" ca="1" si="177"/>
        <v>-3618038730421.542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-3618038730421.542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-15075161376.756422</v>
      </c>
      <c r="L4028" s="444">
        <f t="shared" ca="1" si="177"/>
        <v>-3633113891798.2983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-3633113891798.2983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-15137974549.159575</v>
      </c>
      <c r="L4029" s="444">
        <f t="shared" ca="1" si="177"/>
        <v>-3648251866347.458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-3648251866347.458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-15201049443.11441</v>
      </c>
      <c r="L4030" s="444">
        <f t="shared" ca="1" si="177"/>
        <v>-3663452915790.5723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-3663452915790.5723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-15264387149.127386</v>
      </c>
      <c r="L4031" s="444">
        <f t="shared" ca="1" si="177"/>
        <v>-3678717302939.6997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-3678717302939.6997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-15327988762.248747</v>
      </c>
      <c r="L4032" s="444">
        <f t="shared" ca="1" si="177"/>
        <v>-3694045291701.9482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-3694045291701.9482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-15391855382.091452</v>
      </c>
      <c r="L4033" s="444">
        <f t="shared" ca="1" si="177"/>
        <v>-3709437147084.0396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-3709437147084.0396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-15455988112.850163</v>
      </c>
      <c r="L4034" s="444">
        <f t="shared" ca="1" si="177"/>
        <v>-3724893135196.8896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-3724893135196.8896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-15520388063.320374</v>
      </c>
      <c r="L4035" s="444">
        <f t="shared" ca="1" si="177"/>
        <v>-3740413523260.21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-3740413523260.21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-15585056346.91754</v>
      </c>
      <c r="L4036" s="444">
        <f t="shared" ca="1" si="177"/>
        <v>-3755998579607.1274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-3755998579607.1274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-15649994081.696363</v>
      </c>
      <c r="L4037" s="444">
        <f t="shared" ca="1" si="177"/>
        <v>-3771648573688.8237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-3771648573688.8237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-15715202390.370098</v>
      </c>
      <c r="L4038" s="444">
        <f t="shared" ca="1" si="177"/>
        <v>-3787363776079.1938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-3787363776079.1938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-15780682400.329973</v>
      </c>
      <c r="L4039" s="444">
        <f t="shared" ca="1" si="177"/>
        <v>-3803144458479.5239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-3803144458479.5239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-15846435243.664682</v>
      </c>
      <c r="L4040" s="444">
        <f t="shared" ca="1" si="177"/>
        <v>-3818990893723.1885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-3818990893723.1885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-15912462057.179955</v>
      </c>
      <c r="L4041" s="444">
        <f t="shared" ca="1" si="177"/>
        <v>-3834903355780.3687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-3834903355780.3687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-15978763982.418205</v>
      </c>
      <c r="L4042" s="444">
        <f t="shared" ca="1" si="177"/>
        <v>-3850882119762.7866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-3850882119762.7866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-16045342165.678278</v>
      </c>
      <c r="L4043" s="444">
        <f t="shared" ca="1" si="177"/>
        <v>-3866927461928.4648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-3866927461928.4648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-16112197758.035271</v>
      </c>
      <c r="L4044" s="444">
        <f t="shared" ca="1" si="177"/>
        <v>-3883039659686.5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-3883039659686.5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-16179331915.360415</v>
      </c>
      <c r="L4045" s="444">
        <f t="shared" ca="1" si="177"/>
        <v>-3899218991601.8604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-3899218991601.8604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-16246745798.341085</v>
      </c>
      <c r="L4046" s="444">
        <f t="shared" ca="1" si="177"/>
        <v>-3915465737400.2017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-3915465737400.2017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-16314440572.500837</v>
      </c>
      <c r="L4047" s="444">
        <f t="shared" ca="1" si="177"/>
        <v>-3931780177972.7026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-3931780177972.7026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-16382417408.219591</v>
      </c>
      <c r="L4048" s="444">
        <f t="shared" ca="1" si="177"/>
        <v>-3948162595380.9224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-3948162595380.9224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-16450677480.753843</v>
      </c>
      <c r="L4049" s="444">
        <f t="shared" ca="1" si="177"/>
        <v>-3964613272861.6763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-3964613272861.6763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-16519221970.256985</v>
      </c>
      <c r="L4050" s="444">
        <f t="shared" ca="1" si="177"/>
        <v>-3981132494831.9331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-3981132494831.9331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-16588052061.799721</v>
      </c>
      <c r="L4051" s="444">
        <f t="shared" ca="1" si="177"/>
        <v>-3997720546893.7329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-3997720546893.7329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-16657168945.390551</v>
      </c>
      <c r="L4052" s="444">
        <f t="shared" ca="1" si="177"/>
        <v>-4014377715839.1235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-4014377715839.1235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-16726573815.996347</v>
      </c>
      <c r="L4053" s="444">
        <f t="shared" ca="1" si="177"/>
        <v>-4031104289655.1201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-4031104289655.1201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-16796267873.563</v>
      </c>
      <c r="L4054" s="444">
        <f t="shared" ca="1" si="177"/>
        <v>-4047900557528.6831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-4047900557528.6831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-16866252323.036179</v>
      </c>
      <c r="L4055" s="444">
        <f t="shared" ca="1" si="177"/>
        <v>-4064766809851.7192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-4064766809851.7192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-16936528374.382164</v>
      </c>
      <c r="L4056" s="444">
        <f t="shared" ca="1" si="177"/>
        <v>-4081703338226.1016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-4081703338226.1016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-17007097242.608757</v>
      </c>
      <c r="L4057" s="444">
        <f t="shared" ca="1" si="177"/>
        <v>-4098710435468.7104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-4098710435468.7104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-17077960147.786293</v>
      </c>
      <c r="L4058" s="444">
        <f t="shared" ca="1" si="177"/>
        <v>-4115788395616.4966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-4115788395616.4966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-17149118315.068735</v>
      </c>
      <c r="L4059" s="444">
        <f t="shared" ca="1" si="177"/>
        <v>-4132937513931.5654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-4132937513931.5654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-17220572974.714855</v>
      </c>
      <c r="L4060" s="444">
        <f t="shared" ca="1" si="177"/>
        <v>-4150158086906.2803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-4150158086906.2803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-17292325362.109505</v>
      </c>
      <c r="L4061" s="444">
        <f t="shared" ca="1" si="177"/>
        <v>-4167450412268.3896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-4167450412268.3896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-17364376717.784958</v>
      </c>
      <c r="L4062" s="444">
        <f t="shared" ca="1" si="177"/>
        <v>-4184814788986.1748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-4184814788986.1748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-17436728287.442394</v>
      </c>
      <c r="L4063" s="444">
        <f t="shared" ca="1" si="177"/>
        <v>-4202251517273.6172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-4202251517273.6172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-17509381321.973408</v>
      </c>
      <c r="L4064" s="444">
        <f t="shared" ca="1" si="177"/>
        <v>-4219760898595.5908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-4219760898595.5908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-17582337077.481628</v>
      </c>
      <c r="L4065" s="444">
        <f t="shared" ca="1" si="177"/>
        <v>-4237343235673.0723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-4237343235673.0723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-17655596815.304466</v>
      </c>
      <c r="L4066" s="444">
        <f t="shared" ca="1" si="177"/>
        <v>-4254998832488.377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-4254998832488.377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-17729161802.034904</v>
      </c>
      <c r="L4067" s="444">
        <f t="shared" ca="1" si="177"/>
        <v>-4272727994290.4116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-4272727994290.4116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-17803033309.543381</v>
      </c>
      <c r="L4068" s="444">
        <f t="shared" ca="1" si="177"/>
        <v>-4290531027599.9551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-4290531027599.9551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-17877212614.999813</v>
      </c>
      <c r="L4069" s="444">
        <f t="shared" ca="1" si="177"/>
        <v>-4308408240214.9551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-4308408240214.9551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-17951701000.895645</v>
      </c>
      <c r="L4070" s="444">
        <f t="shared" ca="1" si="177"/>
        <v>-4326359941215.8506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-4326359941215.8506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-18026499755.066044</v>
      </c>
      <c r="L4071" s="444">
        <f t="shared" ca="1" si="177"/>
        <v>-4344386440970.9165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-4344386440970.9165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-18101610170.712151</v>
      </c>
      <c r="L4072" s="444">
        <f t="shared" ca="1" si="177"/>
        <v>-4362488051141.6284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-4362488051141.6284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-18177033546.423454</v>
      </c>
      <c r="L4073" s="444">
        <f t="shared" ca="1" si="177"/>
        <v>-4380665084688.0518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-4380665084688.0518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-18252771186.200214</v>
      </c>
      <c r="L4074" s="444">
        <f t="shared" ca="1" si="177"/>
        <v>-4398917855874.252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-4398917855874.252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-18328824399.476051</v>
      </c>
      <c r="L4075" s="444">
        <f t="shared" ca="1" si="177"/>
        <v>-4417246680273.7275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-4417246680273.7275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-18405194501.14053</v>
      </c>
      <c r="L4076" s="444">
        <f t="shared" ca="1" si="177"/>
        <v>-4435651874774.8682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-4435651874774.8682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-18481882811.561951</v>
      </c>
      <c r="L4077" s="444">
        <f t="shared" ca="1" si="177"/>
        <v>-4454133757586.4297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-4454133757586.4297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-18558890656.610123</v>
      </c>
      <c r="L4078" s="444">
        <f t="shared" ca="1" si="177"/>
        <v>-4472692648243.04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-4472692648243.04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-18636219367.679333</v>
      </c>
      <c r="L4079" s="444">
        <f t="shared" ca="1" si="177"/>
        <v>-4491328867610.7197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-4491328867610.7197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-18713870281.71133</v>
      </c>
      <c r="L4080" s="444">
        <f t="shared" ca="1" si="177"/>
        <v>-4510042737892.4307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-4510042737892.4307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-18791844741.21846</v>
      </c>
      <c r="L4081" s="444">
        <f t="shared" ca="1" si="177"/>
        <v>-4528834582633.6494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-4528834582633.6494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-18870144094.306873</v>
      </c>
      <c r="L4082" s="444">
        <f t="shared" ca="1" si="177"/>
        <v>-4547704726727.9561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-4547704726727.9561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-18948769694.699818</v>
      </c>
      <c r="L4083" s="444">
        <f t="shared" ca="1" si="177"/>
        <v>-4566653496422.6563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-4566653496422.6563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-19027722901.761066</v>
      </c>
      <c r="L4084" s="444">
        <f t="shared" ca="1" si="177"/>
        <v>-4585681219324.417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-4585681219324.417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-19107005080.518402</v>
      </c>
      <c r="L4085" s="444">
        <f t="shared" ca="1" si="177"/>
        <v>-4604788224404.9355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-4604788224404.9355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-19186617601.687233</v>
      </c>
      <c r="L4086" s="444">
        <f t="shared" ca="1" si="177"/>
        <v>-4623974842006.623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-4623974842006.623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-19266561841.694263</v>
      </c>
      <c r="L4087" s="444">
        <f t="shared" ca="1" si="177"/>
        <v>-4643241403848.3174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-4643241403848.3174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-19346839182.701321</v>
      </c>
      <c r="L4088" s="444">
        <f t="shared" ref="L4088:L4342" ca="1" si="182">I4088-J4088+K4088</f>
        <v>-4662588243031.0186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-4662588243031.0186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-19427451012.629242</v>
      </c>
      <c r="L4089" s="444">
        <f t="shared" ca="1" si="182"/>
        <v>-4682015694043.6475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-4682015694043.6475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-19508398725.181866</v>
      </c>
      <c r="L4090" s="444">
        <f t="shared" ca="1" si="182"/>
        <v>-4701524092768.8291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-4701524092768.8291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-19589683719.870121</v>
      </c>
      <c r="L4091" s="444">
        <f t="shared" ca="1" si="182"/>
        <v>-4721113776488.6992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-4721113776488.6992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-19671307402.036247</v>
      </c>
      <c r="L4092" s="444">
        <f t="shared" ca="1" si="182"/>
        <v>-4740785083890.7354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-4740785083890.7354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-19753271182.878063</v>
      </c>
      <c r="L4093" s="444">
        <f t="shared" ca="1" si="182"/>
        <v>-4760538355073.6133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-4760538355073.6133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-19835576479.473389</v>
      </c>
      <c r="L4094" s="444">
        <f t="shared" ca="1" si="182"/>
        <v>-4780373931553.0869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-4780373931553.0869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-19918224714.804527</v>
      </c>
      <c r="L4095" s="444">
        <f t="shared" ca="1" si="182"/>
        <v>-4800292156267.8916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-4800292156267.8916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-20001217317.782883</v>
      </c>
      <c r="L4096" s="444">
        <f t="shared" ca="1" si="182"/>
        <v>-4820293373585.6748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-4820293373585.6748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-20084555723.273643</v>
      </c>
      <c r="L4097" s="444">
        <f t="shared" ca="1" si="182"/>
        <v>-4840377929308.9482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-4840377929308.9482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-20168241372.120617</v>
      </c>
      <c r="L4098" s="444">
        <f t="shared" ca="1" si="182"/>
        <v>-4860546170681.0693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-4860546170681.0693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-20252275711.171124</v>
      </c>
      <c r="L4099" s="444">
        <f t="shared" ca="1" si="182"/>
        <v>-4880798446392.2402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-4880798446392.2402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-20336660193.301003</v>
      </c>
      <c r="L4100" s="444">
        <f t="shared" ca="1" si="182"/>
        <v>-4901135106585.541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-4901135106585.541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-20421396277.439754</v>
      </c>
      <c r="L4101" s="444">
        <f t="shared" ca="1" si="182"/>
        <v>-4921556502862.9805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-4921556502862.9805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-20506485428.595753</v>
      </c>
      <c r="L4102" s="444">
        <f t="shared" ca="1" si="182"/>
        <v>-4942062988291.5762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-4942062988291.5762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-20591929117.881569</v>
      </c>
      <c r="L4103" s="444">
        <f t="shared" ca="1" si="182"/>
        <v>-4962654917409.458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-4962654917409.458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-20677728822.53941</v>
      </c>
      <c r="L4104" s="444">
        <f t="shared" ca="1" si="182"/>
        <v>-4983332646231.9971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-4983332646231.9971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-20763886025.966656</v>
      </c>
      <c r="L4105" s="444">
        <f t="shared" ca="1" si="182"/>
        <v>-5004096532257.9639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-5004096532257.9639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-20850402217.741516</v>
      </c>
      <c r="L4106" s="444">
        <f t="shared" ca="1" si="182"/>
        <v>-5024946934475.7051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-5024946934475.7051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-20937278893.648769</v>
      </c>
      <c r="L4107" s="444">
        <f t="shared" ca="1" si="182"/>
        <v>-5045884213369.3535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-5045884213369.3535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-21024517555.705639</v>
      </c>
      <c r="L4108" s="444">
        <f t="shared" ca="1" si="182"/>
        <v>-5066908730925.0596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-5066908730925.0596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-21112119712.187748</v>
      </c>
      <c r="L4109" s="444">
        <f t="shared" ca="1" si="182"/>
        <v>-5088020850637.2471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-5088020850637.2471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-21200086877.655197</v>
      </c>
      <c r="L4110" s="444">
        <f t="shared" ca="1" si="182"/>
        <v>-5109220937514.9023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-5109220937514.9023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-21288420572.97876</v>
      </c>
      <c r="L4111" s="444">
        <f t="shared" ca="1" si="182"/>
        <v>-5130509358087.8809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-5130509358087.8809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-21377122325.366169</v>
      </c>
      <c r="L4112" s="444">
        <f t="shared" ca="1" si="182"/>
        <v>-5151886480413.2471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-5151886480413.2471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-21466193668.388531</v>
      </c>
      <c r="L4113" s="444">
        <f t="shared" ca="1" si="182"/>
        <v>-5173352674081.6357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-5173352674081.6357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-21555636142.006817</v>
      </c>
      <c r="L4114" s="444">
        <f t="shared" ca="1" si="182"/>
        <v>-5194908310223.6426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-5194908310223.6426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-21645451292.598511</v>
      </c>
      <c r="L4115" s="444">
        <f t="shared" ca="1" si="182"/>
        <v>-5216553761516.2412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-5216553761516.2412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-21735640672.984337</v>
      </c>
      <c r="L4116" s="444">
        <f t="shared" ca="1" si="182"/>
        <v>-5238289402189.2256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-5238289402189.2256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-21826205842.455105</v>
      </c>
      <c r="L4117" s="444">
        <f t="shared" ca="1" si="182"/>
        <v>-5260115608031.6807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-5260115608031.6807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-21917148366.798668</v>
      </c>
      <c r="L4118" s="444">
        <f t="shared" ca="1" si="182"/>
        <v>-5282032756398.4795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-5282032756398.4795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-22008469818.326996</v>
      </c>
      <c r="L4119" s="444">
        <f t="shared" ca="1" si="182"/>
        <v>-5304041226216.8066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-5304041226216.8066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-22100171775.903362</v>
      </c>
      <c r="L4120" s="444">
        <f t="shared" ca="1" si="182"/>
        <v>-5326141397992.71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-5326141397992.71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-22192255824.969624</v>
      </c>
      <c r="L4121" s="444">
        <f t="shared" ca="1" si="182"/>
        <v>-5348333653817.6797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-5348333653817.6797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-22284723557.573666</v>
      </c>
      <c r="L4122" s="444">
        <f t="shared" ca="1" si="182"/>
        <v>-5370618377375.2529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-5370618377375.2529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-22377576572.396889</v>
      </c>
      <c r="L4123" s="444">
        <f t="shared" ca="1" si="182"/>
        <v>-5392995953947.6494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-5392995953947.6494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-22470816474.781872</v>
      </c>
      <c r="L4124" s="444">
        <f t="shared" ca="1" si="182"/>
        <v>-5415466770422.4316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-5415466770422.4316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-22564444876.760132</v>
      </c>
      <c r="L4125" s="444">
        <f t="shared" ca="1" si="182"/>
        <v>-5438031215299.1914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-5438031215299.1914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-22658463397.079964</v>
      </c>
      <c r="L4126" s="444">
        <f t="shared" ca="1" si="182"/>
        <v>-5460689678696.2715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-5460689678696.2715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-22752873661.234463</v>
      </c>
      <c r="L4127" s="444">
        <f t="shared" ca="1" si="182"/>
        <v>-5483442552357.5059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-5483442552357.5059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-22847677301.489609</v>
      </c>
      <c r="L4128" s="444">
        <f t="shared" ca="1" si="182"/>
        <v>-5506290229658.9951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-5506290229658.9951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-22942875956.912479</v>
      </c>
      <c r="L4129" s="444">
        <f t="shared" ca="1" si="182"/>
        <v>-5529233105615.9072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-5529233105615.9072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-23038471273.399612</v>
      </c>
      <c r="L4130" s="444">
        <f t="shared" ca="1" si="182"/>
        <v>-5552271576889.3066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-5552271576889.3066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-23134464903.705444</v>
      </c>
      <c r="L4131" s="444">
        <f t="shared" ca="1" si="182"/>
        <v>-5575406041793.0117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-5575406041793.0117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-23230858507.470882</v>
      </c>
      <c r="L4132" s="444">
        <f t="shared" ca="1" si="182"/>
        <v>-5598636900300.4824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-5598636900300.4824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-23327653751.25201</v>
      </c>
      <c r="L4133" s="444">
        <f t="shared" ca="1" si="182"/>
        <v>-5621964554051.7344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-5621964554051.7344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-23424852308.548893</v>
      </c>
      <c r="L4134" s="444">
        <f t="shared" ca="1" si="182"/>
        <v>-5645389406360.2832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-5645389406360.2832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-23522455859.834515</v>
      </c>
      <c r="L4135" s="444">
        <f t="shared" ca="1" si="182"/>
        <v>-5668911862220.1182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-5668911862220.1182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-23620466092.583824</v>
      </c>
      <c r="L4136" s="444">
        <f t="shared" ca="1" si="182"/>
        <v>-5692532328312.7021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-5692532328312.7021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-23718884701.302925</v>
      </c>
      <c r="L4137" s="444">
        <f t="shared" ca="1" si="182"/>
        <v>-5716251213014.0049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-5716251213014.0049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-23817713387.558353</v>
      </c>
      <c r="L4138" s="444">
        <f t="shared" ca="1" si="182"/>
        <v>-5740068926401.5635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-5740068926401.5635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-23916953860.006516</v>
      </c>
      <c r="L4139" s="444">
        <f t="shared" ca="1" si="182"/>
        <v>-5763985880261.5703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-5763985880261.5703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-24016607834.42321</v>
      </c>
      <c r="L4140" s="444">
        <f t="shared" ca="1" si="182"/>
        <v>-5788002488095.9932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-5788002488095.9932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-24116677033.733303</v>
      </c>
      <c r="L4141" s="444">
        <f t="shared" ca="1" si="182"/>
        <v>-5812119165129.7266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-5812119165129.7266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-24217163188.040527</v>
      </c>
      <c r="L4142" s="444">
        <f t="shared" ca="1" si="182"/>
        <v>-5836336328317.7676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-5836336328317.7676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-24318068034.657364</v>
      </c>
      <c r="L4143" s="444">
        <f t="shared" ca="1" si="182"/>
        <v>-5860654396352.4248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-5860654396352.4248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-24419393318.135101</v>
      </c>
      <c r="L4144" s="444">
        <f t="shared" ca="1" si="182"/>
        <v>-5885073789670.5596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-5885073789670.5596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-24521140790.293999</v>
      </c>
      <c r="L4145" s="444">
        <f t="shared" ca="1" si="182"/>
        <v>-5909594930460.8535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-5909594930460.8535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-24623312210.253555</v>
      </c>
      <c r="L4146" s="444">
        <f t="shared" ca="1" si="182"/>
        <v>-5934218242671.1074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-5934218242671.1074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-24725909344.462948</v>
      </c>
      <c r="L4147" s="444">
        <f t="shared" ca="1" si="182"/>
        <v>-5958944152015.5703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-5958944152015.5703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-24828933966.731544</v>
      </c>
      <c r="L4148" s="444">
        <f t="shared" ca="1" si="182"/>
        <v>-5983773085982.3018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-5983773085982.3018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-24932387858.25959</v>
      </c>
      <c r="L4149" s="444">
        <f t="shared" ca="1" si="182"/>
        <v>-6008705473840.5615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-6008705473840.5615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-25036272807.669006</v>
      </c>
      <c r="L4150" s="444">
        <f t="shared" ca="1" si="182"/>
        <v>-6033741746648.2305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-6033741746648.2305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-25140590611.034294</v>
      </c>
      <c r="L4151" s="444">
        <f t="shared" ca="1" si="182"/>
        <v>-6058882337259.2646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-6058882337259.2646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-25245343071.913601</v>
      </c>
      <c r="L4152" s="444">
        <f t="shared" ca="1" si="182"/>
        <v>-6084127680331.1787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-6084127680331.1787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-25350532001.37991</v>
      </c>
      <c r="L4153" s="444">
        <f t="shared" ca="1" si="182"/>
        <v>-6109478212332.5586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-6109478212332.5586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-25456159218.052326</v>
      </c>
      <c r="L4154" s="444">
        <f t="shared" ca="1" si="182"/>
        <v>-6134934371550.6113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-6134934371550.6113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-25562226548.127548</v>
      </c>
      <c r="L4155" s="444">
        <f t="shared" ca="1" si="182"/>
        <v>-6160496598098.7393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-6160496598098.7393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-25668735825.411415</v>
      </c>
      <c r="L4156" s="444">
        <f t="shared" ca="1" si="182"/>
        <v>-6186165333924.1504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-6186165333924.1504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-25775688891.350628</v>
      </c>
      <c r="L4157" s="444">
        <f t="shared" ca="1" si="182"/>
        <v>-6211941022815.501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-6211941022815.501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-25883087595.064587</v>
      </c>
      <c r="L4158" s="444">
        <f t="shared" ca="1" si="182"/>
        <v>-6237824110410.5654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-6237824110410.5654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-25990933793.377357</v>
      </c>
      <c r="L4159" s="444">
        <f t="shared" ca="1" si="182"/>
        <v>-6263815044203.9424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-6263815044203.9424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-26099229350.849758</v>
      </c>
      <c r="L4160" s="444">
        <f t="shared" ca="1" si="182"/>
        <v>-6289914273554.792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-6289914273554.792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-26207976139.811634</v>
      </c>
      <c r="L4161" s="444">
        <f t="shared" ca="1" si="182"/>
        <v>-6316122249694.6035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-6316122249694.6035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-26317176040.39418</v>
      </c>
      <c r="L4162" s="444">
        <f t="shared" ca="1" si="182"/>
        <v>-6342439425734.998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-6342439425734.998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-26426830940.562492</v>
      </c>
      <c r="L4163" s="444">
        <f t="shared" ca="1" si="182"/>
        <v>-6368866256675.5605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-6368866256675.5605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-26536942736.14817</v>
      </c>
      <c r="L4164" s="444">
        <f t="shared" ca="1" si="182"/>
        <v>-6395403199411.709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-6395403199411.709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-26647513330.882122</v>
      </c>
      <c r="L4165" s="444">
        <f t="shared" ca="1" si="182"/>
        <v>-6422050712742.5908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-6422050712742.5908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-26758544636.42746</v>
      </c>
      <c r="L4166" s="444">
        <f t="shared" ca="1" si="182"/>
        <v>-6448809257379.0186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-6448809257379.0186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-26870038572.412579</v>
      </c>
      <c r="L4167" s="444">
        <f t="shared" ca="1" si="182"/>
        <v>-6475679295951.4307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-6475679295951.4307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-26981997066.464294</v>
      </c>
      <c r="L4168" s="444">
        <f t="shared" ca="1" si="182"/>
        <v>-6502661293017.8945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-6502661293017.8945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-27094422054.241226</v>
      </c>
      <c r="L4169" s="444">
        <f t="shared" ca="1" si="182"/>
        <v>-6529755715072.1357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-6529755715072.1357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-27207315479.467232</v>
      </c>
      <c r="L4170" s="444">
        <f t="shared" ca="1" si="182"/>
        <v>-6556963030551.6025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-6556963030551.6025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-27320679293.965012</v>
      </c>
      <c r="L4171" s="444">
        <f t="shared" ca="1" si="182"/>
        <v>-6584283709845.5674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-6584283709845.5674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-27434515457.689865</v>
      </c>
      <c r="L4172" s="444">
        <f t="shared" ca="1" si="182"/>
        <v>-6611718225303.2568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-6611718225303.2568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-27548825938.763569</v>
      </c>
      <c r="L4173" s="444">
        <f t="shared" ca="1" si="182"/>
        <v>-6639267051242.0205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-6639267051242.0205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-27663612713.508419</v>
      </c>
      <c r="L4174" s="444">
        <f t="shared" ca="1" si="182"/>
        <v>-6666930663955.5293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-6666930663955.5293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-27778877766.481373</v>
      </c>
      <c r="L4175" s="444">
        <f t="shared" ca="1" si="182"/>
        <v>-6694709541722.0107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-6694709541722.0107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-27894623090.508377</v>
      </c>
      <c r="L4176" s="444">
        <f t="shared" ca="1" si="182"/>
        <v>-6722604164812.5195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-6722604164812.5195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-28010850686.71883</v>
      </c>
      <c r="L4177" s="444">
        <f t="shared" ca="1" si="182"/>
        <v>-6750615015499.2383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-6750615015499.2383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-28127562564.580158</v>
      </c>
      <c r="L4178" s="444">
        <f t="shared" ca="1" si="182"/>
        <v>-6778742578063.8184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-6778742578063.8184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-28244760741.932575</v>
      </c>
      <c r="L4179" s="444">
        <f t="shared" ca="1" si="182"/>
        <v>-6806987338805.751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-6806987338805.751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-28362447245.02396</v>
      </c>
      <c r="L4180" s="444">
        <f t="shared" ca="1" si="182"/>
        <v>-6835349786050.7754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-6835349786050.7754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-28480624108.544895</v>
      </c>
      <c r="L4181" s="444">
        <f t="shared" ca="1" si="182"/>
        <v>-6863830410159.3203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-6863830410159.3203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-28599293375.663834</v>
      </c>
      <c r="L4182" s="444">
        <f t="shared" ca="1" si="182"/>
        <v>-6892429703534.9844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-6892429703534.9844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-28718457098.062435</v>
      </c>
      <c r="L4183" s="444">
        <f t="shared" ca="1" si="182"/>
        <v>-6921148160633.0469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-6921148160633.0469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-28838117335.971027</v>
      </c>
      <c r="L4184" s="444">
        <f t="shared" ca="1" si="182"/>
        <v>-6949986277969.0176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-6949986277969.0176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-28958276158.204243</v>
      </c>
      <c r="L4185" s="444">
        <f t="shared" ca="1" si="182"/>
        <v>-6978944554127.2217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-6978944554127.2217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-29078935642.196758</v>
      </c>
      <c r="L4186" s="444">
        <f t="shared" ca="1" si="182"/>
        <v>-7008023489769.418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-7008023489769.418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-29200097874.039242</v>
      </c>
      <c r="L4187" s="444">
        <f t="shared" ca="1" si="182"/>
        <v>-7037223587643.457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-7037223587643.457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-29321764948.514404</v>
      </c>
      <c r="L4188" s="444">
        <f t="shared" ca="1" si="182"/>
        <v>-7066545352591.9717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-7066545352591.9717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-29443938969.133213</v>
      </c>
      <c r="L4189" s="444">
        <f t="shared" ca="1" si="182"/>
        <v>-7095989291561.1045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-7095989291561.1045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-29566622048.171268</v>
      </c>
      <c r="L4190" s="444">
        <f t="shared" ca="1" si="182"/>
        <v>-7125555913609.2754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-7125555913609.2754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-29689816306.705315</v>
      </c>
      <c r="L4191" s="444">
        <f t="shared" ca="1" si="182"/>
        <v>-7155245729915.9805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-7155245729915.9805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-29813523874.649918</v>
      </c>
      <c r="L4192" s="444">
        <f t="shared" ca="1" si="182"/>
        <v>-7185059253790.6309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-7185059253790.6309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-29937746890.794296</v>
      </c>
      <c r="L4193" s="444">
        <f t="shared" ca="1" si="182"/>
        <v>-7214997000681.4248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-7214997000681.4248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-30062487502.839275</v>
      </c>
      <c r="L4194" s="444">
        <f t="shared" ca="1" si="182"/>
        <v>-7245059488184.2637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-7245059488184.2637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-30187747867.434433</v>
      </c>
      <c r="L4195" s="444">
        <f t="shared" ca="1" si="182"/>
        <v>-7275247236051.6982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-7275247236051.6982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-30313530150.215408</v>
      </c>
      <c r="L4196" s="444">
        <f t="shared" ca="1" si="182"/>
        <v>-7305560766201.9141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-7305560766201.9141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-30439836525.841309</v>
      </c>
      <c r="L4197" s="444">
        <f t="shared" ca="1" si="182"/>
        <v>-7336000602727.7559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-7336000602727.7559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-30566669178.032314</v>
      </c>
      <c r="L4198" s="444">
        <f t="shared" ca="1" si="182"/>
        <v>-7366567271905.7881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-7366567271905.7881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-30694030299.607449</v>
      </c>
      <c r="L4199" s="444">
        <f t="shared" ca="1" si="182"/>
        <v>-7397261302205.3955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-7397261302205.3955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-30821922092.522476</v>
      </c>
      <c r="L4200" s="444">
        <f t="shared" ca="1" si="182"/>
        <v>-7428083224297.918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-7428083224297.918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-30950346767.90799</v>
      </c>
      <c r="L4201" s="444">
        <f t="shared" ca="1" si="182"/>
        <v>-7459033571065.8262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-7459033571065.8262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-31079306546.107609</v>
      </c>
      <c r="L4202" s="444">
        <f t="shared" ca="1" si="182"/>
        <v>-7490112877611.9336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-7490112877611.9336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-31208803656.716389</v>
      </c>
      <c r="L4203" s="444">
        <f t="shared" ca="1" si="182"/>
        <v>-7521321681268.6504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-7521321681268.6504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-31338840338.619377</v>
      </c>
      <c r="L4204" s="444">
        <f t="shared" ca="1" si="182"/>
        <v>-7552660521607.2695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-7552660521607.2695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-31469418840.030289</v>
      </c>
      <c r="L4205" s="444">
        <f t="shared" ca="1" si="182"/>
        <v>-7584129940447.2998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-7584129940447.2998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-31600541418.530415</v>
      </c>
      <c r="L4206" s="444">
        <f t="shared" ca="1" si="182"/>
        <v>-7615730481865.8301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-7615730481865.8301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-31732210341.10762</v>
      </c>
      <c r="L4207" s="444">
        <f t="shared" ca="1" si="182"/>
        <v>-7647462692206.9375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-7647462692206.9375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-31864427884.195572</v>
      </c>
      <c r="L4208" s="444">
        <f t="shared" ca="1" si="182"/>
        <v>-7679327120091.1328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-7679327120091.1328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-31997196333.713047</v>
      </c>
      <c r="L4209" s="444">
        <f t="shared" ca="1" si="182"/>
        <v>-7711324316424.8457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-7711324316424.8457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-32130517985.103527</v>
      </c>
      <c r="L4210" s="444">
        <f t="shared" ca="1" si="182"/>
        <v>-7743454834409.9492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-7743454834409.9492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-32264395143.374786</v>
      </c>
      <c r="L4211" s="444">
        <f t="shared" ca="1" si="182"/>
        <v>-7775719229553.3242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-7775719229553.3242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-32398830123.138855</v>
      </c>
      <c r="L4212" s="444">
        <f t="shared" ca="1" si="182"/>
        <v>-7808118059676.4629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-7808118059676.4629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-32533825248.651924</v>
      </c>
      <c r="L4213" s="444">
        <f t="shared" ca="1" si="182"/>
        <v>-7840651884925.1152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-7840651884925.1152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-32669382853.854645</v>
      </c>
      <c r="L4214" s="444">
        <f t="shared" ca="1" si="182"/>
        <v>-7873321267778.9697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-7873321267778.9697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-32805505282.412373</v>
      </c>
      <c r="L4215" s="444">
        <f t="shared" ca="1" si="182"/>
        <v>-7906126773061.3818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-7906126773061.3818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-32942194887.755753</v>
      </c>
      <c r="L4216" s="444">
        <f t="shared" ca="1" si="182"/>
        <v>-7939068967949.1377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-7939068967949.1377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-33079454033.121407</v>
      </c>
      <c r="L4217" s="444">
        <f t="shared" ca="1" si="182"/>
        <v>-7972148421982.2588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-7972148421982.2588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-33217285091.592739</v>
      </c>
      <c r="L4218" s="444">
        <f t="shared" ca="1" si="182"/>
        <v>-8005365707073.8516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-8005365707073.8516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-33355690446.141048</v>
      </c>
      <c r="L4219" s="444">
        <f t="shared" ca="1" si="182"/>
        <v>-8038721397519.9922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-8038721397519.9922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-33494672489.666634</v>
      </c>
      <c r="L4220" s="444">
        <f t="shared" ca="1" si="182"/>
        <v>-8072216070009.6592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-8072216070009.6592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-33634233625.040245</v>
      </c>
      <c r="L4221" s="444">
        <f t="shared" ca="1" si="182"/>
        <v>-8105850303634.6992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-8105850303634.6992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-33774376265.144585</v>
      </c>
      <c r="L4222" s="444">
        <f t="shared" ca="1" si="182"/>
        <v>-8139624679899.8438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-8139624679899.8438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-33915102832.916016</v>
      </c>
      <c r="L4223" s="444">
        <f t="shared" ca="1" si="182"/>
        <v>-8173539782732.7598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-8173539782732.7598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-34056415761.386494</v>
      </c>
      <c r="L4224" s="444">
        <f t="shared" ca="1" si="182"/>
        <v>-8207596198494.1465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-8207596198494.1465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-34198317493.725609</v>
      </c>
      <c r="L4225" s="444">
        <f t="shared" ca="1" si="182"/>
        <v>-8241794515987.8721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-8241794515987.8721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-34340810483.282799</v>
      </c>
      <c r="L4226" s="444">
        <f t="shared" ca="1" si="182"/>
        <v>-8276135326471.1553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-8276135326471.1553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-34483897193.629814</v>
      </c>
      <c r="L4227" s="444">
        <f t="shared" ca="1" si="182"/>
        <v>-8310619223664.7852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-8310619223664.7852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-34627580098.603271</v>
      </c>
      <c r="L4228" s="444">
        <f t="shared" ca="1" si="182"/>
        <v>-8345246803763.3887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-8345246803763.3887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-34771861682.34745</v>
      </c>
      <c r="L4229" s="444">
        <f t="shared" ca="1" si="182"/>
        <v>-8380018665445.7363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-8380018665445.7363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-34916744439.357239</v>
      </c>
      <c r="L4230" s="444">
        <f t="shared" ca="1" si="182"/>
        <v>-8414935409885.0938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-8414935409885.0938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-35062230874.521225</v>
      </c>
      <c r="L4231" s="444">
        <f t="shared" ca="1" si="182"/>
        <v>-8449997640759.6152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-8449997640759.6152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-35208323503.165062</v>
      </c>
      <c r="L4232" s="444">
        <f t="shared" ca="1" si="182"/>
        <v>-8485205964262.7803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-8485205964262.7803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-35355024851.094917</v>
      </c>
      <c r="L4233" s="444">
        <f t="shared" ca="1" si="182"/>
        <v>-8520560989113.875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-8520560989113.875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-35502337454.641151</v>
      </c>
      <c r="L4234" s="444">
        <f t="shared" ca="1" si="182"/>
        <v>-8556063326568.5166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-8556063326568.5166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-35650263860.702148</v>
      </c>
      <c r="L4235" s="444">
        <f t="shared" ca="1" si="182"/>
        <v>-8591713590429.2188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-8591713590429.2188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-35798806626.788414</v>
      </c>
      <c r="L4236" s="444">
        <f t="shared" ca="1" si="182"/>
        <v>-8627512397056.0068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-8627512397056.0068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-35947968321.066696</v>
      </c>
      <c r="L4237" s="444">
        <f t="shared" ca="1" si="182"/>
        <v>-8663460365377.0732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-8663460365377.0732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-36097751522.404472</v>
      </c>
      <c r="L4238" s="444">
        <f t="shared" ca="1" si="182"/>
        <v>-8699558116899.4775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-8699558116899.4775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-36248158820.41449</v>
      </c>
      <c r="L4239" s="444">
        <f t="shared" ca="1" si="182"/>
        <v>-8735806275719.8916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-8735806275719.8916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-36399192815.49955</v>
      </c>
      <c r="L4240" s="444">
        <f t="shared" ca="1" si="182"/>
        <v>-8772205468535.3916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-8772205468535.3916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-36550856118.897461</v>
      </c>
      <c r="L4241" s="444">
        <f t="shared" ca="1" si="182"/>
        <v>-8808756324654.2891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-8808756324654.2891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-36703151352.726204</v>
      </c>
      <c r="L4242" s="444">
        <f t="shared" ca="1" si="182"/>
        <v>-8845459476007.0156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-8845459476007.0156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-36856081150.029228</v>
      </c>
      <c r="L4243" s="444">
        <f t="shared" ca="1" si="182"/>
        <v>-8882315557157.0449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-8882315557157.0449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-37009648154.821022</v>
      </c>
      <c r="L4244" s="444">
        <f t="shared" ca="1" si="182"/>
        <v>-8919325205311.8652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-8919325205311.8652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-37163855022.132774</v>
      </c>
      <c r="L4245" s="444">
        <f t="shared" ca="1" si="182"/>
        <v>-8956489060333.998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-8956489060333.998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-37318704418.058327</v>
      </c>
      <c r="L4246" s="444">
        <f t="shared" ca="1" si="182"/>
        <v>-8993807764752.0566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-8993807764752.0566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-37474199019.800232</v>
      </c>
      <c r="L4247" s="444">
        <f t="shared" ca="1" si="182"/>
        <v>-9031281963771.8574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-9031281963771.8574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-37630341515.716072</v>
      </c>
      <c r="L4248" s="444">
        <f t="shared" ca="1" si="182"/>
        <v>-9068912305287.5742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-9068912305287.5742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-37787134605.364891</v>
      </c>
      <c r="L4249" s="444">
        <f t="shared" ca="1" si="182"/>
        <v>-9106699439892.9395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-9106699439892.9395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-37944580999.553917</v>
      </c>
      <c r="L4250" s="444">
        <f t="shared" ca="1" si="182"/>
        <v>-9144644020892.4941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-9144644020892.4941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-38102683420.385391</v>
      </c>
      <c r="L4251" s="444">
        <f t="shared" ca="1" si="182"/>
        <v>-9182746704312.8789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-9182746704312.8789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-38261444601.303665</v>
      </c>
      <c r="L4252" s="444">
        <f t="shared" ca="1" si="182"/>
        <v>-9221008148914.1816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-9221008148914.1816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-38420867287.142426</v>
      </c>
      <c r="L4253" s="444">
        <f t="shared" ca="1" si="182"/>
        <v>-9259429016201.3242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-9259429016201.3242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-38580954234.17218</v>
      </c>
      <c r="L4254" s="444">
        <f t="shared" ca="1" si="182"/>
        <v>-9298009970435.4961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-9298009970435.4961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-38741708210.147903</v>
      </c>
      <c r="L4255" s="444">
        <f t="shared" ca="1" si="182"/>
        <v>-9336751678645.6445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-9336751678645.6445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-38903131994.35685</v>
      </c>
      <c r="L4256" s="444">
        <f t="shared" ca="1" si="182"/>
        <v>-9375654810640.002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-9375654810640.002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-39065228377.666672</v>
      </c>
      <c r="L4257" s="444">
        <f t="shared" ca="1" si="182"/>
        <v>-9414720039017.668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-9414720039017.668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-39228000162.573616</v>
      </c>
      <c r="L4258" s="444">
        <f t="shared" ca="1" si="182"/>
        <v>-9453948039180.2422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-9453948039180.2422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-39391450163.251007</v>
      </c>
      <c r="L4259" s="444">
        <f t="shared" ca="1" si="182"/>
        <v>-9493339489343.4941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-9493339489343.4941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-39555581205.597893</v>
      </c>
      <c r="L4260" s="444">
        <f t="shared" ca="1" si="182"/>
        <v>-9532895070549.0918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-9532895070549.0918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-39720396127.28788</v>
      </c>
      <c r="L4261" s="444">
        <f t="shared" ca="1" si="182"/>
        <v>-9572615466676.3789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-9572615466676.3789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-39885897777.818245</v>
      </c>
      <c r="L4262" s="444">
        <f t="shared" ca="1" si="182"/>
        <v>-9612501364454.1973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-9612501364454.1973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-40052089018.559158</v>
      </c>
      <c r="L4263" s="444">
        <f t="shared" ca="1" si="182"/>
        <v>-9652553453472.7559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-9652553453472.7559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-40218972722.803146</v>
      </c>
      <c r="L4264" s="444">
        <f t="shared" ca="1" si="182"/>
        <v>-9692772426195.5586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-9692772426195.5586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-40386551775.814827</v>
      </c>
      <c r="L4265" s="444">
        <f t="shared" ca="1" si="182"/>
        <v>-9733158977971.373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-9733158977971.373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-40554829074.880722</v>
      </c>
      <c r="L4266" s="444">
        <f t="shared" ca="1" si="182"/>
        <v>-9773713807046.2539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-9773713807046.2539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-40723807529.35939</v>
      </c>
      <c r="L4267" s="444">
        <f t="shared" ca="1" si="182"/>
        <v>-9814437614575.6133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-9814437614575.6133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-40893490060.73172</v>
      </c>
      <c r="L4268" s="444">
        <f t="shared" ca="1" si="182"/>
        <v>-9855331104636.3457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-9855331104636.3457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-41063879602.651443</v>
      </c>
      <c r="L4269" s="444">
        <f t="shared" ca="1" si="182"/>
        <v>-9896394984238.998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-9896394984238.998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-41234979100.995827</v>
      </c>
      <c r="L4270" s="444">
        <f t="shared" ca="1" si="182"/>
        <v>-9937629963339.9941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-9937629963339.9941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-41406791513.916641</v>
      </c>
      <c r="L4271" s="444">
        <f t="shared" ca="1" si="182"/>
        <v>-9979036754853.9102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-9979036754853.9102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-41579319811.891289</v>
      </c>
      <c r="L4272" s="444">
        <f t="shared" ca="1" si="182"/>
        <v>-10020616074665.801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-10020616074665.801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-41752566977.77417</v>
      </c>
      <c r="L4273" s="444">
        <f t="shared" ca="1" si="182"/>
        <v>-10062368641643.574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-10062368641643.574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-41926536006.848228</v>
      </c>
      <c r="L4274" s="444">
        <f t="shared" ca="1" si="182"/>
        <v>-10104295177650.422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-10104295177650.422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-42101229906.876755</v>
      </c>
      <c r="L4275" s="444">
        <f t="shared" ca="1" si="182"/>
        <v>-10146396407557.299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-10146396407557.299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-42276651698.155411</v>
      </c>
      <c r="L4276" s="444">
        <f t="shared" ca="1" si="182"/>
        <v>-10188673059255.455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-10188673059255.455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-42452804413.564392</v>
      </c>
      <c r="L4277" s="444">
        <f t="shared" ca="1" si="182"/>
        <v>-10231125863669.02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-10231125863669.02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-42629691098.620911</v>
      </c>
      <c r="L4278" s="444">
        <f t="shared" ca="1" si="182"/>
        <v>-10273755554767.641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-10273755554767.641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-42807314811.531837</v>
      </c>
      <c r="L4279" s="444">
        <f t="shared" ca="1" si="182"/>
        <v>-10316562869579.172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-10316562869579.172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-42985678623.246552</v>
      </c>
      <c r="L4280" s="444">
        <f t="shared" ca="1" si="182"/>
        <v>-10359548548202.418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-10359548548202.418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-43164785617.510071</v>
      </c>
      <c r="L4281" s="444">
        <f t="shared" ca="1" si="182"/>
        <v>-10402713333819.928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-10402713333819.928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-43344638890.916367</v>
      </c>
      <c r="L4282" s="444">
        <f t="shared" ca="1" si="182"/>
        <v>-10446057972710.844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-10446057972710.844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-43525241552.961845</v>
      </c>
      <c r="L4283" s="444">
        <f t="shared" ca="1" si="182"/>
        <v>-10489583214263.805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-10489583214263.805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-43706596726.099182</v>
      </c>
      <c r="L4284" s="444">
        <f t="shared" ca="1" si="182"/>
        <v>-10533289810989.904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-10533289810989.904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-43888707545.791267</v>
      </c>
      <c r="L4285" s="444">
        <f t="shared" ca="1" si="182"/>
        <v>-10577178518535.695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-10577178518535.695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-44071577160.565399</v>
      </c>
      <c r="L4286" s="444">
        <f t="shared" ca="1" si="182"/>
        <v>-10621250095696.26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-10621250095696.26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-44255208732.067749</v>
      </c>
      <c r="L4287" s="444">
        <f t="shared" ca="1" si="182"/>
        <v>-10665505304428.328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-10665505304428.328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-44439605435.118034</v>
      </c>
      <c r="L4288" s="444">
        <f t="shared" ca="1" si="182"/>
        <v>-10709944909863.445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-10709944909863.445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-44624770457.764359</v>
      </c>
      <c r="L4289" s="444">
        <f t="shared" ca="1" si="182"/>
        <v>-10754569680321.209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-10754569680321.209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-44810707001.338371</v>
      </c>
      <c r="L4290" s="444">
        <f t="shared" ca="1" si="182"/>
        <v>-10799380387322.547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-10799380387322.547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-44997418280.510612</v>
      </c>
      <c r="L4291" s="444">
        <f t="shared" ca="1" si="182"/>
        <v>-10844377805603.057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-10844377805603.057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-45184907523.346069</v>
      </c>
      <c r="L4292" s="444">
        <f t="shared" ca="1" si="182"/>
        <v>-10889562713126.402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-10889562713126.402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-45373177971.360008</v>
      </c>
      <c r="L4293" s="444">
        <f t="shared" ca="1" si="182"/>
        <v>-10934935891097.762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-10934935891097.762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-45562232879.574005</v>
      </c>
      <c r="L4294" s="444">
        <f t="shared" ca="1" si="182"/>
        <v>-10980498123977.336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-10980498123977.336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-45752075516.572235</v>
      </c>
      <c r="L4295" s="444">
        <f t="shared" ca="1" si="182"/>
        <v>-11026250199493.908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-11026250199493.908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-45942709164.557953</v>
      </c>
      <c r="L4296" s="444">
        <f t="shared" ca="1" si="182"/>
        <v>-11072192908658.467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-11072192908658.467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-46134137119.410278</v>
      </c>
      <c r="L4297" s="444">
        <f t="shared" ca="1" si="182"/>
        <v>-11118327045777.877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-11118327045777.877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-46326362690.74115</v>
      </c>
      <c r="L4298" s="444">
        <f t="shared" ca="1" si="182"/>
        <v>-11164653408468.617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-11164653408468.617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-46519389201.952568</v>
      </c>
      <c r="L4299" s="444">
        <f t="shared" ca="1" si="182"/>
        <v>-11211172797670.57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-11211172797670.57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-46713219990.294044</v>
      </c>
      <c r="L4300" s="444">
        <f t="shared" ca="1" si="182"/>
        <v>-11257886017660.865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-11257886017660.865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-46907858406.920273</v>
      </c>
      <c r="L4301" s="444">
        <f t="shared" ca="1" si="182"/>
        <v>-11304793876067.785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-11304793876067.785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-47103307816.949104</v>
      </c>
      <c r="L4302" s="444">
        <f t="shared" ca="1" si="182"/>
        <v>-11351897183884.734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-11351897183884.734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-47299571599.51973</v>
      </c>
      <c r="L4303" s="444">
        <f t="shared" ca="1" si="182"/>
        <v>-11399196755484.254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-11399196755484.254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-47496653147.851059</v>
      </c>
      <c r="L4304" s="444">
        <f t="shared" ca="1" si="182"/>
        <v>-11446693408632.105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-11446693408632.105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-47694555869.300438</v>
      </c>
      <c r="L4305" s="444">
        <f t="shared" ca="1" si="182"/>
        <v>-11494387964501.406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-11494387964501.406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-47893283185.422523</v>
      </c>
      <c r="L4306" s="444">
        <f t="shared" ca="1" si="182"/>
        <v>-11542281247686.828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-11542281247686.828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-48092838532.02845</v>
      </c>
      <c r="L4307" s="444">
        <f t="shared" ca="1" si="182"/>
        <v>-11590374086218.857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-11590374086218.857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-48293225359.245239</v>
      </c>
      <c r="L4308" s="444">
        <f t="shared" ca="1" si="182"/>
        <v>-11638667311578.104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-11638667311578.104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-48494447131.575432</v>
      </c>
      <c r="L4309" s="444">
        <f t="shared" ca="1" si="182"/>
        <v>-11687161758709.68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-11687161758709.68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-48696507327.957001</v>
      </c>
      <c r="L4310" s="444">
        <f t="shared" ca="1" si="182"/>
        <v>-11735858266037.637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-11735858266037.637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-48899409441.823486</v>
      </c>
      <c r="L4311" s="444">
        <f t="shared" ca="1" si="182"/>
        <v>-11784757675479.461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-11784757675479.461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-49103156981.164421</v>
      </c>
      <c r="L4312" s="444">
        <f t="shared" ca="1" si="182"/>
        <v>-11833860832460.625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-11833860832460.625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-49307753468.585938</v>
      </c>
      <c r="L4313" s="444">
        <f t="shared" ca="1" si="182"/>
        <v>-11883168585929.211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-11883168585929.211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-49513202441.371712</v>
      </c>
      <c r="L4314" s="444">
        <f t="shared" ca="1" si="182"/>
        <v>-11932681788370.582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-11932681788370.582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-49719507451.54409</v>
      </c>
      <c r="L4315" s="444">
        <f t="shared" ca="1" si="182"/>
        <v>-11982401295822.127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-11982401295822.127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-49926672065.925529</v>
      </c>
      <c r="L4316" s="444">
        <f t="shared" ca="1" si="182"/>
        <v>-12032327967888.053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-12032327967888.053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-50134699866.200218</v>
      </c>
      <c r="L4317" s="444">
        <f t="shared" ca="1" si="182"/>
        <v>-12082462667754.254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-12082462667754.254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-50343594448.976059</v>
      </c>
      <c r="L4318" s="444">
        <f t="shared" ca="1" si="182"/>
        <v>-12132806262203.23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-12132806262203.23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-50553359425.846794</v>
      </c>
      <c r="L4319" s="444">
        <f t="shared" ca="1" si="182"/>
        <v>-12183359621629.078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-12183359621629.078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-50763998423.454491</v>
      </c>
      <c r="L4320" s="444">
        <f t="shared" ca="1" si="182"/>
        <v>-12234123620052.533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-12234123620052.533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-50975515083.552223</v>
      </c>
      <c r="L4321" s="444">
        <f t="shared" ca="1" si="182"/>
        <v>-12285099135136.086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-12285099135136.086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-51187913063.067024</v>
      </c>
      <c r="L4322" s="444">
        <f t="shared" ca="1" si="182"/>
        <v>-12336287048199.152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-12336287048199.152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-51401196034.163132</v>
      </c>
      <c r="L4323" s="444">
        <f t="shared" ca="1" si="182"/>
        <v>-12387688244233.316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-12387688244233.316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-51615367684.305481</v>
      </c>
      <c r="L4324" s="444">
        <f t="shared" ca="1" si="182"/>
        <v>-12439303611917.621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-12439303611917.621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-51830431716.323418</v>
      </c>
      <c r="L4325" s="444">
        <f t="shared" ca="1" si="182"/>
        <v>-12491134043633.945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-12491134043633.945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-52046391848.47477</v>
      </c>
      <c r="L4326" s="444">
        <f t="shared" ca="1" si="182"/>
        <v>-12543180435482.42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-12543180435482.42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-52263251814.510086</v>
      </c>
      <c r="L4327" s="444">
        <f t="shared" ca="1" si="182"/>
        <v>-12595443687296.93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-12595443687296.93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-52481015363.737206</v>
      </c>
      <c r="L4328" s="444">
        <f t="shared" ca="1" si="182"/>
        <v>-12647924702660.666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-12647924702660.666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-52699686261.086105</v>
      </c>
      <c r="L4329" s="444">
        <f t="shared" ca="1" si="182"/>
        <v>-12700624388921.752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-12700624388921.752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-52919268287.173965</v>
      </c>
      <c r="L4330" s="444">
        <f t="shared" ca="1" si="182"/>
        <v>-12753543657208.926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-12753543657208.926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-53139765238.370522</v>
      </c>
      <c r="L4331" s="444">
        <f t="shared" ca="1" si="182"/>
        <v>-12806683422447.297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-12806683422447.297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-53361180926.863739</v>
      </c>
      <c r="L4332" s="444">
        <f t="shared" ca="1" si="182"/>
        <v>-12860044603374.16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-12860044603374.16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-53583519180.72567</v>
      </c>
      <c r="L4333" s="444">
        <f t="shared" ca="1" si="182"/>
        <v>-12913628122554.887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-12913628122554.887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-53806783843.978691</v>
      </c>
      <c r="L4334" s="444">
        <f t="shared" ca="1" si="182"/>
        <v>-12967434906398.865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-12967434906398.865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-54030978776.661942</v>
      </c>
      <c r="L4335" s="444">
        <f t="shared" ca="1" si="182"/>
        <v>-13021465885175.527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-13021465885175.527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-54256107854.898033</v>
      </c>
      <c r="L4336" s="444">
        <f t="shared" ca="1" si="182"/>
        <v>-13075721993030.426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-13075721993030.426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-54482174970.960106</v>
      </c>
      <c r="L4337" s="444">
        <f t="shared" ca="1" si="182"/>
        <v>-13130204168001.387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-13130204168001.387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-54709184033.339111</v>
      </c>
      <c r="L4338" s="444">
        <f t="shared" ca="1" si="182"/>
        <v>-13184913352034.727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-13184913352034.727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-54937138966.811363</v>
      </c>
      <c r="L4339" s="444">
        <f t="shared" ca="1" si="182"/>
        <v>-13239850491001.537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-13239850491001.537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-55166043712.506401</v>
      </c>
      <c r="L4340" s="444">
        <f t="shared" ca="1" si="182"/>
        <v>-13295016534714.043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-13295016534714.043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-55395902227.975182</v>
      </c>
      <c r="L4341" s="444">
        <f t="shared" ca="1" si="182"/>
        <v>-13350412436942.018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-13350412436942.018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-55626718487.258408</v>
      </c>
      <c r="L4342" s="444">
        <f t="shared" ca="1" si="182"/>
        <v>-13406039155429.275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-13406039155429.275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-55858496480.955315</v>
      </c>
      <c r="L4343" s="444">
        <f t="shared" ref="L4343:L4597" ca="1" si="187">I4343-J4343+K4343</f>
        <v>-13461897651910.23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-13461897651910.23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-56091240216.292625</v>
      </c>
      <c r="L4344" s="444">
        <f t="shared" ca="1" si="187"/>
        <v>-13517988892126.523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-13517988892126.523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-56324953717.193848</v>
      </c>
      <c r="L4345" s="444">
        <f t="shared" ca="1" si="187"/>
        <v>-13574313845843.717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-13574313845843.717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-56559641024.348816</v>
      </c>
      <c r="L4346" s="444">
        <f t="shared" ca="1" si="187"/>
        <v>-13630873486868.066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-13630873486868.066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-56795306195.283607</v>
      </c>
      <c r="L4347" s="444">
        <f t="shared" ca="1" si="187"/>
        <v>-13687668793063.35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-13687668793063.35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-57031953304.430626</v>
      </c>
      <c r="L4348" s="444">
        <f t="shared" ca="1" si="187"/>
        <v>-13744700746367.779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-13744700746367.779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-57269586443.199081</v>
      </c>
      <c r="L4349" s="444">
        <f t="shared" ca="1" si="187"/>
        <v>-13801970332810.979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-13801970332810.979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-57508209720.045746</v>
      </c>
      <c r="L4350" s="444">
        <f t="shared" ca="1" si="187"/>
        <v>-13859478542531.023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-13859478542531.023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-57747827260.545929</v>
      </c>
      <c r="L4351" s="444">
        <f t="shared" ca="1" si="187"/>
        <v>-13917226369791.57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-13917226369791.57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-57988443207.464867</v>
      </c>
      <c r="L4352" s="444">
        <f t="shared" ca="1" si="187"/>
        <v>-13975214812999.035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-13975214812999.035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-58230061720.829315</v>
      </c>
      <c r="L4353" s="444">
        <f t="shared" ca="1" si="187"/>
        <v>-14033444874719.865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-14033444874719.865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-58472686977.999435</v>
      </c>
      <c r="L4354" s="444">
        <f t="shared" ca="1" si="187"/>
        <v>-14091917561697.865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-14091917561697.865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-58716323173.741112</v>
      </c>
      <c r="L4355" s="444">
        <f t="shared" ca="1" si="187"/>
        <v>-14150633884871.605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-14150633884871.605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-58960974520.298347</v>
      </c>
      <c r="L4356" s="444">
        <f t="shared" ca="1" si="187"/>
        <v>-14209594859391.904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-14209594859391.904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-59206645247.46627</v>
      </c>
      <c r="L4357" s="444">
        <f t="shared" ca="1" si="187"/>
        <v>-14268801504639.371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-14268801504639.371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-59453339602.664055</v>
      </c>
      <c r="L4358" s="444">
        <f t="shared" ca="1" si="187"/>
        <v>-14328254844242.035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-14328254844242.035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-59701061851.008476</v>
      </c>
      <c r="L4359" s="444">
        <f t="shared" ca="1" si="187"/>
        <v>-14387955906093.043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-14387955906093.043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-59949816275.387672</v>
      </c>
      <c r="L4360" s="444">
        <f t="shared" ca="1" si="187"/>
        <v>-14447905722368.43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-14447905722368.43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-60199607176.535126</v>
      </c>
      <c r="L4361" s="444">
        <f t="shared" ca="1" si="187"/>
        <v>-14508105329544.965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-14508105329544.965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-60450438873.104027</v>
      </c>
      <c r="L4362" s="444">
        <f t="shared" ca="1" si="187"/>
        <v>-14568555768418.068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-14568555768418.068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-60702315701.741943</v>
      </c>
      <c r="L4363" s="444">
        <f t="shared" ca="1" si="187"/>
        <v>-14629258084119.811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-14629258084119.811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-60955242017.165878</v>
      </c>
      <c r="L4364" s="444">
        <f t="shared" ca="1" si="187"/>
        <v>-14690213326136.977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-14690213326136.977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-61209222192.237396</v>
      </c>
      <c r="L4365" s="444">
        <f t="shared" ca="1" si="187"/>
        <v>-14751422548329.215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-14751422548329.215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-61464260618.038391</v>
      </c>
      <c r="L4366" s="444">
        <f t="shared" ca="1" si="187"/>
        <v>-14812886808947.254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-14812886808947.254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-61720361703.946892</v>
      </c>
      <c r="L4367" s="444">
        <f t="shared" ca="1" si="187"/>
        <v>-14874607170651.201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-14874607170651.201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-61977529877.713341</v>
      </c>
      <c r="L4368" s="444">
        <f t="shared" ca="1" si="187"/>
        <v>-14936584700528.914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-14936584700528.914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-62235769585.53714</v>
      </c>
      <c r="L4369" s="444">
        <f t="shared" ca="1" si="187"/>
        <v>-14998820470114.451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-14998820470114.451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-62495085292.143547</v>
      </c>
      <c r="L4370" s="444">
        <f t="shared" ca="1" si="187"/>
        <v>-15061315555406.594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-15061315555406.594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-62755481480.860802</v>
      </c>
      <c r="L4371" s="444">
        <f t="shared" ca="1" si="187"/>
        <v>-15124071036887.455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-15124071036887.455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-63016962653.697731</v>
      </c>
      <c r="L4372" s="444">
        <f t="shared" ca="1" si="187"/>
        <v>-15187087999541.152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-15187087999541.152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-63279533331.421471</v>
      </c>
      <c r="L4373" s="444">
        <f t="shared" ca="1" si="187"/>
        <v>-15250367532872.574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-15250367532872.574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-63543198053.635727</v>
      </c>
      <c r="L4374" s="444">
        <f t="shared" ca="1" si="187"/>
        <v>-15313910730926.209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-15313910730926.209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-63807961378.8592</v>
      </c>
      <c r="L4375" s="444">
        <f t="shared" ca="1" si="187"/>
        <v>-15377718692305.068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-15377718692305.068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-64073827884.604462</v>
      </c>
      <c r="L4376" s="444">
        <f t="shared" ca="1" si="187"/>
        <v>-15441792520189.672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-15441792520189.672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-64340802167.456963</v>
      </c>
      <c r="L4377" s="444">
        <f t="shared" ca="1" si="187"/>
        <v>-15506133322357.129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-15506133322357.129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-64608888843.154701</v>
      </c>
      <c r="L4378" s="444">
        <f t="shared" ca="1" si="187"/>
        <v>-15570742211200.283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-15570742211200.283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-64878092546.667839</v>
      </c>
      <c r="L4379" s="444">
        <f t="shared" ca="1" si="187"/>
        <v>-15635620303746.951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-15635620303746.951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-65148417932.278954</v>
      </c>
      <c r="L4380" s="444">
        <f t="shared" ca="1" si="187"/>
        <v>-15700768721679.23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-15700768721679.23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-65419869673.66346</v>
      </c>
      <c r="L4381" s="444">
        <f t="shared" ca="1" si="187"/>
        <v>-15766188591352.895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-15766188591352.895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-65692452463.970398</v>
      </c>
      <c r="L4382" s="444">
        <f t="shared" ca="1" si="187"/>
        <v>-15831881043816.865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-15831881043816.865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-65966171015.903603</v>
      </c>
      <c r="L4383" s="444">
        <f t="shared" ca="1" si="187"/>
        <v>-15897847214832.77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-15897847214832.77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-66241030061.803207</v>
      </c>
      <c r="L4384" s="444">
        <f t="shared" ca="1" si="187"/>
        <v>-15964088244894.572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-15964088244894.572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-66517034353.727386</v>
      </c>
      <c r="L4385" s="444">
        <f t="shared" ca="1" si="187"/>
        <v>-16030605279248.299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-16030605279248.299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-66794188663.534569</v>
      </c>
      <c r="L4386" s="444">
        <f t="shared" ca="1" si="187"/>
        <v>-16097399467911.834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-16097399467911.834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-67072497782.965973</v>
      </c>
      <c r="L4387" s="444">
        <f t="shared" ca="1" si="187"/>
        <v>-16164471965694.801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-16164471965694.801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-67351966523.72834</v>
      </c>
      <c r="L4388" s="444">
        <f t="shared" ca="1" si="187"/>
        <v>-16231823932218.529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-16231823932218.529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-67632599717.577202</v>
      </c>
      <c r="L4389" s="444">
        <f t="shared" ca="1" si="187"/>
        <v>-16299456531936.107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-16299456531936.107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-67914402216.400452</v>
      </c>
      <c r="L4390" s="444">
        <f t="shared" ca="1" si="187"/>
        <v>-16367370934152.508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-16367370934152.508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-68197378892.302124</v>
      </c>
      <c r="L4391" s="444">
        <f t="shared" ca="1" si="187"/>
        <v>-16435568313044.811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-16435568313044.811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-68481534637.686714</v>
      </c>
      <c r="L4392" s="444">
        <f t="shared" ca="1" si="187"/>
        <v>-16504049847682.498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-16504049847682.498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-68766874365.343735</v>
      </c>
      <c r="L4393" s="444">
        <f t="shared" ca="1" si="187"/>
        <v>-16572816722047.842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-16572816722047.842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-69053403008.532669</v>
      </c>
      <c r="L4394" s="444">
        <f t="shared" ca="1" si="187"/>
        <v>-16641870125056.375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-16641870125056.375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-69341125521.068222</v>
      </c>
      <c r="L4395" s="444">
        <f t="shared" ca="1" si="187"/>
        <v>-16711211250577.443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-16711211250577.443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-69630046877.406006</v>
      </c>
      <c r="L4396" s="444">
        <f t="shared" ca="1" si="187"/>
        <v>-16780841297454.85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-16780841297454.85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-69920172072.728546</v>
      </c>
      <c r="L4397" s="444">
        <f t="shared" ca="1" si="187"/>
        <v>-16850761469527.578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-16850761469527.578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-70211506123.03157</v>
      </c>
      <c r="L4398" s="444">
        <f t="shared" ca="1" si="187"/>
        <v>-16920972975650.609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-16920972975650.609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-70504054065.210861</v>
      </c>
      <c r="L4399" s="444">
        <f t="shared" ca="1" si="187"/>
        <v>-16991477029715.82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-16991477029715.82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-70797820957.149246</v>
      </c>
      <c r="L4400" s="444">
        <f t="shared" ca="1" si="187"/>
        <v>-17062274850672.969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-17062274850672.969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-71092811877.804031</v>
      </c>
      <c r="L4401" s="444">
        <f t="shared" ca="1" si="187"/>
        <v>-17133367662550.773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-17133367662550.773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-71389031927.294891</v>
      </c>
      <c r="L4402" s="444">
        <f t="shared" ca="1" si="187"/>
        <v>-17204756694478.068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-17204756694478.068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-71686486226.991943</v>
      </c>
      <c r="L4403" s="444">
        <f t="shared" ca="1" si="187"/>
        <v>-17276443180705.061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-17276443180705.061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-71985179919.604416</v>
      </c>
      <c r="L4404" s="444">
        <f t="shared" ca="1" si="187"/>
        <v>-17348428360624.664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-17348428360624.664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-72285118169.26944</v>
      </c>
      <c r="L4405" s="444">
        <f t="shared" ca="1" si="187"/>
        <v>-17420713478793.934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-17420713478793.934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-72586306161.641388</v>
      </c>
      <c r="L4406" s="444">
        <f t="shared" ca="1" si="187"/>
        <v>-17493299784955.574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-17493299784955.574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-72888749103.981552</v>
      </c>
      <c r="L4407" s="444">
        <f t="shared" ca="1" si="187"/>
        <v>-17566188534059.557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-17566188534059.557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-73192452225.248154</v>
      </c>
      <c r="L4408" s="444">
        <f t="shared" ca="1" si="187"/>
        <v>-17639380986284.805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-17639380986284.805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-73497420776.186691</v>
      </c>
      <c r="L4409" s="444">
        <f t="shared" ca="1" si="187"/>
        <v>-17712878407060.992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-17712878407060.992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-73803660029.420807</v>
      </c>
      <c r="L4410" s="444">
        <f t="shared" ca="1" si="187"/>
        <v>-17786682067090.414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-17786682067090.414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-74111175279.543396</v>
      </c>
      <c r="L4411" s="444">
        <f t="shared" ca="1" si="187"/>
        <v>-17860793242369.957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-17860793242369.957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-74419971843.20816</v>
      </c>
      <c r="L4412" s="444">
        <f t="shared" ca="1" si="187"/>
        <v>-17935213214213.164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-17935213214213.164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-74730055059.221512</v>
      </c>
      <c r="L4413" s="444">
        <f t="shared" ca="1" si="187"/>
        <v>-18009943269272.387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-18009943269272.387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-75041430288.634949</v>
      </c>
      <c r="L4414" s="444">
        <f t="shared" ca="1" si="187"/>
        <v>-18084984699561.023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-18084984699561.023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-75354102914.837601</v>
      </c>
      <c r="L4415" s="444">
        <f t="shared" ca="1" si="187"/>
        <v>-18160338802475.859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-18160338802475.859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-75668078343.649414</v>
      </c>
      <c r="L4416" s="444">
        <f t="shared" ca="1" si="187"/>
        <v>-18236006880819.508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-18236006880819.508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-75983362003.414612</v>
      </c>
      <c r="L4417" s="444">
        <f t="shared" ca="1" si="187"/>
        <v>-18311990242822.922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-18311990242822.922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-76299959345.095505</v>
      </c>
      <c r="L4418" s="444">
        <f t="shared" ca="1" si="187"/>
        <v>-18388290202168.016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-18388290202168.016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-76617875842.36673</v>
      </c>
      <c r="L4419" s="444">
        <f t="shared" ca="1" si="187"/>
        <v>-18464908078010.383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-18464908078010.383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-76937116991.70993</v>
      </c>
      <c r="L4420" s="444">
        <f t="shared" ca="1" si="187"/>
        <v>-18541845195002.094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-18541845195002.094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-77257688312.508728</v>
      </c>
      <c r="L4421" s="444">
        <f t="shared" ca="1" si="187"/>
        <v>-18619102883314.602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-18619102883314.602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-77579595347.144165</v>
      </c>
      <c r="L4422" s="444">
        <f t="shared" ca="1" si="187"/>
        <v>-18696682478661.746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-18696682478661.746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-77902843661.090607</v>
      </c>
      <c r="L4423" s="444">
        <f t="shared" ca="1" si="187"/>
        <v>-18774585322322.836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-18774585322322.836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-78227438843.01181</v>
      </c>
      <c r="L4424" s="444">
        <f t="shared" ca="1" si="187"/>
        <v>-18852812761165.848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-18852812761165.848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-78553386504.857697</v>
      </c>
      <c r="L4425" s="444">
        <f t="shared" ca="1" si="187"/>
        <v>-18931366147670.707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-18931366147670.707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-78880692281.961273</v>
      </c>
      <c r="L4426" s="444">
        <f t="shared" ca="1" si="187"/>
        <v>-19010246839952.668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-19010246839952.668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-79209361833.136108</v>
      </c>
      <c r="L4427" s="444">
        <f t="shared" ca="1" si="187"/>
        <v>-19089456201785.805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-19089456201785.805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-79539400840.774185</v>
      </c>
      <c r="L4428" s="444">
        <f t="shared" ca="1" si="187"/>
        <v>-19168995602626.578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-19168995602626.578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-79870815010.944077</v>
      </c>
      <c r="L4429" s="444">
        <f t="shared" ca="1" si="187"/>
        <v>-19248866417637.523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-19248866417637.523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-80203610073.489685</v>
      </c>
      <c r="L4430" s="444">
        <f t="shared" ca="1" si="187"/>
        <v>-19329070027711.012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-19329070027711.012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-80537791782.129211</v>
      </c>
      <c r="L4431" s="444">
        <f t="shared" ca="1" si="187"/>
        <v>-19409607819493.141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-19409607819493.141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-80873365914.554749</v>
      </c>
      <c r="L4432" s="444">
        <f t="shared" ca="1" si="187"/>
        <v>-19490481185407.695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-19490481185407.695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-81210338272.532059</v>
      </c>
      <c r="L4433" s="444">
        <f t="shared" ca="1" si="187"/>
        <v>-19571691523680.227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-19571691523680.227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-81548714682.000946</v>
      </c>
      <c r="L4434" s="444">
        <f t="shared" ca="1" si="187"/>
        <v>-19653240238362.227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-19653240238362.227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-81888500993.175949</v>
      </c>
      <c r="L4435" s="444">
        <f t="shared" ca="1" si="187"/>
        <v>-19735128739355.402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-19735128739355.402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-82229703080.647507</v>
      </c>
      <c r="L4436" s="444">
        <f t="shared" ca="1" si="187"/>
        <v>-19817358442436.051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-19817358442436.051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-82572326843.483551</v>
      </c>
      <c r="L4437" s="444">
        <f t="shared" ca="1" si="187"/>
        <v>-19899930769279.535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-19899930769279.535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-82916378205.33139</v>
      </c>
      <c r="L4438" s="444">
        <f t="shared" ca="1" si="187"/>
        <v>-19982847147484.867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-19982847147484.867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-83261863114.520279</v>
      </c>
      <c r="L4439" s="444">
        <f t="shared" ca="1" si="187"/>
        <v>-20066109010599.387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-20066109010599.387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-83608787544.164108</v>
      </c>
      <c r="L4440" s="444">
        <f t="shared" ca="1" si="187"/>
        <v>-20149717798143.551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-20149717798143.551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-83957157492.264801</v>
      </c>
      <c r="L4441" s="444">
        <f t="shared" ca="1" si="187"/>
        <v>-20233674955635.816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-20233674955635.816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-84306978981.815903</v>
      </c>
      <c r="L4442" s="444">
        <f t="shared" ca="1" si="187"/>
        <v>-20317981934617.633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-20317981934617.633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-84658258060.906799</v>
      </c>
      <c r="L4443" s="444">
        <f t="shared" ca="1" si="187"/>
        <v>-20402640192678.539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-20402640192678.539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-85011000802.82724</v>
      </c>
      <c r="L4444" s="444">
        <f t="shared" ca="1" si="187"/>
        <v>-20487651193481.367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-20487651193481.367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-85365213306.172363</v>
      </c>
      <c r="L4445" s="444">
        <f t="shared" ca="1" si="187"/>
        <v>-20573016406787.539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-20573016406787.539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-85720901694.948074</v>
      </c>
      <c r="L4446" s="444">
        <f t="shared" ca="1" si="187"/>
        <v>-20658737308482.488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-20658737308482.488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-86078072118.677032</v>
      </c>
      <c r="L4447" s="444">
        <f t="shared" ca="1" si="187"/>
        <v>-20744815380601.164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-20744815380601.164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-86436730752.504852</v>
      </c>
      <c r="L4448" s="444">
        <f t="shared" ca="1" si="187"/>
        <v>-20831252111353.668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-20831252111353.668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-86796883797.306946</v>
      </c>
      <c r="L4449" s="444">
        <f t="shared" ca="1" si="187"/>
        <v>-20918048995150.977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-20918048995150.977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-87158537479.795731</v>
      </c>
      <c r="L4450" s="444">
        <f t="shared" ca="1" si="187"/>
        <v>-21005207532630.773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-21005207532630.773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-87521698052.62822</v>
      </c>
      <c r="L4451" s="444">
        <f t="shared" ca="1" si="187"/>
        <v>-21092729230683.402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-21092729230683.402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-87886371794.514175</v>
      </c>
      <c r="L4452" s="444">
        <f t="shared" ca="1" si="187"/>
        <v>-21180615602477.918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-21180615602477.918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-88252565010.324661</v>
      </c>
      <c r="L4453" s="444">
        <f t="shared" ca="1" si="187"/>
        <v>-21268868167488.242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-21268868167488.242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-88620284031.201004</v>
      </c>
      <c r="L4454" s="444">
        <f t="shared" ca="1" si="187"/>
        <v>-21357488451519.441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-21357488451519.441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-88989535214.664337</v>
      </c>
      <c r="L4455" s="444">
        <f t="shared" ca="1" si="187"/>
        <v>-21446477986734.105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-21446477986734.105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-89360324944.725433</v>
      </c>
      <c r="L4456" s="444">
        <f t="shared" ca="1" si="187"/>
        <v>-21535838311678.832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-21535838311678.832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-89732659631.995132</v>
      </c>
      <c r="L4457" s="444">
        <f t="shared" ca="1" si="187"/>
        <v>-21625570971310.828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-21625570971310.828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-90106545713.79512</v>
      </c>
      <c r="L4458" s="444">
        <f t="shared" ca="1" si="187"/>
        <v>-21715677517024.625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-21715677517024.625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-90481989654.269272</v>
      </c>
      <c r="L4459" s="444">
        <f t="shared" ca="1" si="187"/>
        <v>-21806159506678.895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-21806159506678.895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-90858997944.495392</v>
      </c>
      <c r="L4460" s="444">
        <f t="shared" ca="1" si="187"/>
        <v>-21897018504623.391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-21897018504623.391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-91237577102.597458</v>
      </c>
      <c r="L4461" s="444">
        <f t="shared" ca="1" si="187"/>
        <v>-21988256081725.988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-21988256081725.988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-91617733673.858276</v>
      </c>
      <c r="L4462" s="444">
        <f t="shared" ca="1" si="187"/>
        <v>-22079873815399.848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-22079873815399.848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-91999474230.832703</v>
      </c>
      <c r="L4463" s="444">
        <f t="shared" ca="1" si="187"/>
        <v>-22171873289630.68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-22171873289630.68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-92382805373.461166</v>
      </c>
      <c r="L4464" s="444">
        <f t="shared" ca="1" si="187"/>
        <v>-22264256095004.141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-22264256095004.141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-92767733729.183914</v>
      </c>
      <c r="L4465" s="444">
        <f t="shared" ca="1" si="187"/>
        <v>-22357023828733.324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-22357023828733.324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-93154265953.055511</v>
      </c>
      <c r="L4466" s="444">
        <f t="shared" ca="1" si="187"/>
        <v>-22450178094686.379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-22450178094686.379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-93542408727.859909</v>
      </c>
      <c r="L4467" s="444">
        <f t="shared" ca="1" si="187"/>
        <v>-22543720503414.238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-22543720503414.238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-93932168764.225998</v>
      </c>
      <c r="L4468" s="444">
        <f t="shared" ca="1" si="187"/>
        <v>-22637652672178.465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-22637652672178.465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-94323552800.743607</v>
      </c>
      <c r="L4469" s="444">
        <f t="shared" ca="1" si="187"/>
        <v>-22731976224979.207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-22731976224979.207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-94716567604.080032</v>
      </c>
      <c r="L4470" s="444">
        <f t="shared" ca="1" si="187"/>
        <v>-22826692792583.285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-22826692792583.285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-95111219969.097015</v>
      </c>
      <c r="L4471" s="444">
        <f t="shared" ca="1" si="187"/>
        <v>-22921804012552.383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-22921804012552.383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-95507516718.968262</v>
      </c>
      <c r="L4472" s="444">
        <f t="shared" ca="1" si="187"/>
        <v>-23017311529271.352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-23017311529271.352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-95905464705.297302</v>
      </c>
      <c r="L4473" s="444">
        <f t="shared" ca="1" si="187"/>
        <v>-23113216993976.648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-23113216993976.648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-96305070808.236038</v>
      </c>
      <c r="L4474" s="444">
        <f t="shared" ca="1" si="187"/>
        <v>-23209522064784.883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-23209522064784.883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-96706341936.603683</v>
      </c>
      <c r="L4475" s="444">
        <f t="shared" ca="1" si="187"/>
        <v>-23306228406721.488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-23306228406721.488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-97109285028.006195</v>
      </c>
      <c r="L4476" s="444">
        <f t="shared" ca="1" si="187"/>
        <v>-23403337691749.496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-23403337691749.496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-97513907048.956238</v>
      </c>
      <c r="L4477" s="444">
        <f t="shared" ca="1" si="187"/>
        <v>-23500851598798.453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-23500851598798.453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-97920214994.993561</v>
      </c>
      <c r="L4478" s="444">
        <f t="shared" ca="1" si="187"/>
        <v>-23598771813793.445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-23598771813793.445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-98328215890.806015</v>
      </c>
      <c r="L4479" s="444">
        <f t="shared" ca="1" si="187"/>
        <v>-23697100029684.25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-23697100029684.25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-98737916790.351044</v>
      </c>
      <c r="L4480" s="444">
        <f t="shared" ca="1" si="187"/>
        <v>-23795837946474.602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-23795837946474.602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-99149324776.977509</v>
      </c>
      <c r="L4481" s="444">
        <f t="shared" ca="1" si="187"/>
        <v>-23894987271251.578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-23894987271251.578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-99562446963.548248</v>
      </c>
      <c r="L4482" s="444">
        <f t="shared" ca="1" si="187"/>
        <v>-23994549718215.125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-23994549718215.125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-99977290492.563019</v>
      </c>
      <c r="L4483" s="444">
        <f t="shared" ca="1" si="187"/>
        <v>-24094527008707.688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-24094527008707.688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-100393862536.28203</v>
      </c>
      <c r="L4484" s="444">
        <f t="shared" ca="1" si="187"/>
        <v>-24194920871243.969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-24194920871243.969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-100812170296.84987</v>
      </c>
      <c r="L4485" s="444">
        <f t="shared" ca="1" si="187"/>
        <v>-24295733041540.82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-24295733041540.82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-101232221006.42009</v>
      </c>
      <c r="L4486" s="444">
        <f t="shared" ca="1" si="187"/>
        <v>-24396965262547.242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-24396965262547.242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-101654021927.28018</v>
      </c>
      <c r="L4487" s="444">
        <f t="shared" ca="1" si="187"/>
        <v>-24498619284474.523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-24498619284474.523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-102077580351.97717</v>
      </c>
      <c r="L4488" s="444">
        <f t="shared" ca="1" si="187"/>
        <v>-24600696864826.5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-24600696864826.5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-102502903603.44376</v>
      </c>
      <c r="L4489" s="444">
        <f t="shared" ca="1" si="187"/>
        <v>-24703199768429.945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-24703199768429.945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-102929999035.12477</v>
      </c>
      <c r="L4490" s="444">
        <f t="shared" ca="1" si="187"/>
        <v>-24806129767465.07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-24806129767465.07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-103358874031.10446</v>
      </c>
      <c r="L4491" s="444">
        <f t="shared" ca="1" si="187"/>
        <v>-24909488641496.176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-24909488641496.176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-103789536006.23407</v>
      </c>
      <c r="L4492" s="444">
        <f t="shared" ca="1" si="187"/>
        <v>-25013278177502.41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-25013278177502.41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-104221992406.26004</v>
      </c>
      <c r="L4493" s="444">
        <f t="shared" ca="1" si="187"/>
        <v>-25117500169908.672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-25117500169908.672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-104656250707.9528</v>
      </c>
      <c r="L4494" s="444">
        <f t="shared" ca="1" si="187"/>
        <v>-25222156420616.625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-25222156420616.625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-105092318419.23593</v>
      </c>
      <c r="L4495" s="444">
        <f t="shared" ca="1" si="187"/>
        <v>-25327248739035.859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-25327248739035.859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-105530203079.31609</v>
      </c>
      <c r="L4496" s="444">
        <f t="shared" ca="1" si="187"/>
        <v>-25432778942115.176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-25432778942115.176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-105969912258.81323</v>
      </c>
      <c r="L4497" s="444">
        <f t="shared" ca="1" si="187"/>
        <v>-25538748854373.988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-25538748854373.988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-106411453559.89162</v>
      </c>
      <c r="L4498" s="444">
        <f t="shared" ca="1" si="187"/>
        <v>-25645160307933.879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-25645160307933.879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-106854834616.39116</v>
      </c>
      <c r="L4499" s="444">
        <f t="shared" ca="1" si="187"/>
        <v>-25752015142550.27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-25752015142550.27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-107300063093.95946</v>
      </c>
      <c r="L4500" s="444">
        <f t="shared" ca="1" si="187"/>
        <v>-25859315205644.23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-25859315205644.23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-107747146690.1843</v>
      </c>
      <c r="L4501" s="444">
        <f t="shared" ca="1" si="187"/>
        <v>-25967062352334.414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-25967062352334.414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-108196093134.72673</v>
      </c>
      <c r="L4502" s="444">
        <f t="shared" ca="1" si="187"/>
        <v>-26075258445469.141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-26075258445469.141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-108646910189.45476</v>
      </c>
      <c r="L4503" s="444">
        <f t="shared" ca="1" si="187"/>
        <v>-26183905355658.594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-26183905355658.594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-109099605648.57747</v>
      </c>
      <c r="L4504" s="444">
        <f t="shared" ca="1" si="187"/>
        <v>-26293004961307.172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-26293004961307.172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-109554187338.77988</v>
      </c>
      <c r="L4505" s="444">
        <f t="shared" ca="1" si="187"/>
        <v>-26402559148645.953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-26402559148645.953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-110010663119.35814</v>
      </c>
      <c r="L4506" s="444">
        <f t="shared" ca="1" si="187"/>
        <v>-26512569811765.313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-26512569811765.313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-110469040882.35547</v>
      </c>
      <c r="L4507" s="444">
        <f t="shared" ca="1" si="187"/>
        <v>-26623038852647.668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-26623038852647.668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-110929328552.69861</v>
      </c>
      <c r="L4508" s="444">
        <f t="shared" ca="1" si="187"/>
        <v>-26733968181200.367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-26733968181200.367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-111391534088.33485</v>
      </c>
      <c r="L4509" s="444">
        <f t="shared" ca="1" si="187"/>
        <v>-26845359715288.703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-26845359715288.703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-111855665480.3696</v>
      </c>
      <c r="L4510" s="444">
        <f t="shared" ca="1" si="187"/>
        <v>-26957215380769.074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-26957215380769.074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-112321730753.20447</v>
      </c>
      <c r="L4511" s="444">
        <f t="shared" ca="1" si="187"/>
        <v>-27069537111522.277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-27069537111522.277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-112789737964.67615</v>
      </c>
      <c r="L4512" s="444">
        <f t="shared" ca="1" si="187"/>
        <v>-27182326849486.953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-27182326849486.953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-113259695206.19563</v>
      </c>
      <c r="L4513" s="444">
        <f t="shared" ca="1" si="187"/>
        <v>-27295586544693.148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-27295586544693.148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-113731610602.88812</v>
      </c>
      <c r="L4514" s="444">
        <f t="shared" ca="1" si="187"/>
        <v>-27409318155296.035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-27409318155296.035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-114205492313.73347</v>
      </c>
      <c r="L4515" s="444">
        <f t="shared" ca="1" si="187"/>
        <v>-27523523647609.77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-27523523647609.77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-114681348531.70738</v>
      </c>
      <c r="L4516" s="444">
        <f t="shared" ca="1" si="187"/>
        <v>-27638204996141.477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-27638204996141.477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-115159187483.92282</v>
      </c>
      <c r="L4517" s="444">
        <f t="shared" ca="1" si="187"/>
        <v>-27753364183625.398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-27753364183625.398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-115639017431.77249</v>
      </c>
      <c r="L4518" s="444">
        <f t="shared" ca="1" si="187"/>
        <v>-27869003201057.172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-27869003201057.172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-116120846671.07155</v>
      </c>
      <c r="L4519" s="444">
        <f t="shared" ca="1" si="187"/>
        <v>-27985124047728.242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-27985124047728.242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-116604683532.201</v>
      </c>
      <c r="L4520" s="444">
        <f t="shared" ca="1" si="187"/>
        <v>-28101728731260.441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-28101728731260.441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-117090536380.25183</v>
      </c>
      <c r="L4521" s="444">
        <f t="shared" ca="1" si="187"/>
        <v>-28218819267640.691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-28218819267640.691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-117578413615.16954</v>
      </c>
      <c r="L4522" s="444">
        <f t="shared" ca="1" si="187"/>
        <v>-28336397681255.859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-28336397681255.859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-118068323671.8994</v>
      </c>
      <c r="L4523" s="444">
        <f t="shared" ca="1" si="187"/>
        <v>-28454466004927.758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-28454466004927.758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-118560275020.5323</v>
      </c>
      <c r="L4524" s="444">
        <f t="shared" ca="1" si="187"/>
        <v>-28573026279948.289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-28573026279948.289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-119054276166.45119</v>
      </c>
      <c r="L4525" s="444">
        <f t="shared" ca="1" si="187"/>
        <v>-28692080556114.742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-28692080556114.742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-119550335650.47809</v>
      </c>
      <c r="L4526" s="444">
        <f t="shared" ca="1" si="187"/>
        <v>-28811630891765.219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-28811630891765.219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-120048462049.02176</v>
      </c>
      <c r="L4527" s="444">
        <f t="shared" ca="1" si="187"/>
        <v>-28931679353814.242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-28931679353814.242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-120548663974.22603</v>
      </c>
      <c r="L4528" s="444">
        <f t="shared" ca="1" si="187"/>
        <v>-29052228017788.469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-29052228017788.469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-121050950074.11862</v>
      </c>
      <c r="L4529" s="444">
        <f t="shared" ca="1" si="187"/>
        <v>-29173278967862.586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-29173278967862.586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-121555329032.76079</v>
      </c>
      <c r="L4530" s="444">
        <f t="shared" ca="1" si="187"/>
        <v>-29294834296895.348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-29294834296895.348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-122061809570.39728</v>
      </c>
      <c r="L4531" s="444">
        <f t="shared" ca="1" si="187"/>
        <v>-29416896106465.746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-29416896106465.746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-122570400443.60727</v>
      </c>
      <c r="L4532" s="444">
        <f t="shared" ca="1" si="187"/>
        <v>-29539466506909.352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-29539466506909.352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-123081110445.45563</v>
      </c>
      <c r="L4533" s="444">
        <f t="shared" ca="1" si="187"/>
        <v>-29662547617354.809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-29662547617354.809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-123593948405.64502</v>
      </c>
      <c r="L4534" s="444">
        <f t="shared" ca="1" si="187"/>
        <v>-29786141565760.453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-29786141565760.453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-124108923190.66855</v>
      </c>
      <c r="L4535" s="444">
        <f t="shared" ca="1" si="187"/>
        <v>-29910250488951.121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-29910250488951.121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-124626043703.96298</v>
      </c>
      <c r="L4536" s="444">
        <f t="shared" ca="1" si="187"/>
        <v>-30034876532655.086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-30034876532655.086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-125145318886.06285</v>
      </c>
      <c r="L4537" s="444">
        <f t="shared" ca="1" si="187"/>
        <v>-30160021851541.148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-30160021851541.148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-125666757714.75478</v>
      </c>
      <c r="L4538" s="444">
        <f t="shared" ca="1" si="187"/>
        <v>-30285688609255.902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-30285688609255.902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-126190369205.23293</v>
      </c>
      <c r="L4539" s="444">
        <f t="shared" ca="1" si="187"/>
        <v>-30411878978461.137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-30411878978461.137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-126716162410.25473</v>
      </c>
      <c r="L4540" s="444">
        <f t="shared" ca="1" si="187"/>
        <v>-30538595140871.391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-30538595140871.391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-127244146420.29745</v>
      </c>
      <c r="L4541" s="444">
        <f t="shared" ca="1" si="187"/>
        <v>-30665839287291.688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-30665839287291.688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-127774330363.71536</v>
      </c>
      <c r="L4542" s="444">
        <f t="shared" ca="1" si="187"/>
        <v>-30793613617655.402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-30793613617655.402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-128306723406.89751</v>
      </c>
      <c r="L4543" s="444">
        <f t="shared" ca="1" si="187"/>
        <v>-30921920341062.301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-30921920341062.301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-128841334754.42627</v>
      </c>
      <c r="L4544" s="444">
        <f t="shared" ca="1" si="187"/>
        <v>-31050761675816.727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-31050761675816.727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-129378173649.23636</v>
      </c>
      <c r="L4545" s="444">
        <f t="shared" ca="1" si="187"/>
        <v>-31180139849465.965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-31180139849465.965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-129917249372.77484</v>
      </c>
      <c r="L4546" s="444">
        <f t="shared" ca="1" si="187"/>
        <v>-31310057098838.738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-31310057098838.738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-130458571245.16141</v>
      </c>
      <c r="L4547" s="444">
        <f t="shared" ca="1" si="187"/>
        <v>-31440515670083.898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-31440515670083.898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-131002148625.34959</v>
      </c>
      <c r="L4548" s="444">
        <f t="shared" ca="1" si="187"/>
        <v>-31571517818709.246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-31571517818709.246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-131547990911.28853</v>
      </c>
      <c r="L4549" s="444">
        <f t="shared" ca="1" si="187"/>
        <v>-31703065809620.535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-31703065809620.535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-132096107540.08557</v>
      </c>
      <c r="L4550" s="444">
        <f t="shared" ca="1" si="187"/>
        <v>-31835161917160.621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-31835161917160.621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-132646507988.16925</v>
      </c>
      <c r="L4551" s="444">
        <f t="shared" ca="1" si="187"/>
        <v>-31967808425148.789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-31967808425148.789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-133199201771.45331</v>
      </c>
      <c r="L4552" s="444">
        <f t="shared" ca="1" si="187"/>
        <v>-32101007626920.242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-32101007626920.242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-133754198445.50102</v>
      </c>
      <c r="L4553" s="444">
        <f t="shared" ca="1" si="187"/>
        <v>-32234761825365.742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-32234761825365.742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-134311507605.69061</v>
      </c>
      <c r="L4554" s="444">
        <f t="shared" ca="1" si="187"/>
        <v>-32369073332971.434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-32369073332971.434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-134871138887.38097</v>
      </c>
      <c r="L4555" s="444">
        <f t="shared" ca="1" si="187"/>
        <v>-32503944471858.816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-32503944471858.816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-135433101966.0784</v>
      </c>
      <c r="L4556" s="444">
        <f t="shared" ca="1" si="187"/>
        <v>-32639377573824.895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-32639377573824.895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-135997406557.60373</v>
      </c>
      <c r="L4557" s="444">
        <f t="shared" ca="1" si="187"/>
        <v>-32775374980382.5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-32775374980382.5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-136564062418.26042</v>
      </c>
      <c r="L4558" s="444">
        <f t="shared" ca="1" si="187"/>
        <v>-32911939042800.762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-32911939042800.762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-137133079345.00316</v>
      </c>
      <c r="L4559" s="444">
        <f t="shared" ca="1" si="187"/>
        <v>-33049072122145.766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-33049072122145.766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-137704467175.60736</v>
      </c>
      <c r="L4560" s="444">
        <f t="shared" ca="1" si="187"/>
        <v>-33186776589321.371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-33186776589321.371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-138278235788.83905</v>
      </c>
      <c r="L4561" s="444">
        <f t="shared" ca="1" si="187"/>
        <v>-33325054825110.211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-33325054825110.211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-138854395104.62589</v>
      </c>
      <c r="L4562" s="444">
        <f t="shared" ca="1" si="187"/>
        <v>-33463909220214.836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-33463909220214.836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-139432955084.22849</v>
      </c>
      <c r="L4563" s="444">
        <f t="shared" ca="1" si="187"/>
        <v>-33603342175299.063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-33603342175299.063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-140013925730.41275</v>
      </c>
      <c r="L4564" s="444">
        <f t="shared" ca="1" si="187"/>
        <v>-33743356101029.477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-33743356101029.477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-140597317087.6228</v>
      </c>
      <c r="L4565" s="444">
        <f t="shared" ca="1" si="187"/>
        <v>-33883953418117.098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-33883953418117.098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-141183139242.15457</v>
      </c>
      <c r="L4566" s="444">
        <f t="shared" ca="1" si="187"/>
        <v>-34025136557359.254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-34025136557359.254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-141771402322.33023</v>
      </c>
      <c r="L4567" s="444">
        <f t="shared" ca="1" si="187"/>
        <v>-34166907959681.586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-34166907959681.586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-142362116498.67328</v>
      </c>
      <c r="L4568" s="444">
        <f t="shared" ca="1" si="187"/>
        <v>-34309270076180.258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-34309270076180.258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-142955291984.08441</v>
      </c>
      <c r="L4569" s="444">
        <f t="shared" ca="1" si="187"/>
        <v>-34452225368164.344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-34452225368164.344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-143550939034.0181</v>
      </c>
      <c r="L4570" s="444">
        <f t="shared" ca="1" si="187"/>
        <v>-34595776307198.363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-34595776307198.363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-144149067946.65985</v>
      </c>
      <c r="L4571" s="444">
        <f t="shared" ca="1" si="187"/>
        <v>-34739925375145.023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-34739925375145.023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-144749689063.10428</v>
      </c>
      <c r="L4572" s="444">
        <f t="shared" ca="1" si="187"/>
        <v>-34884675064208.129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-34884675064208.129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-145352812767.53387</v>
      </c>
      <c r="L4573" s="444">
        <f t="shared" ca="1" si="187"/>
        <v>-35030027876975.664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-35030027876975.664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-145958449487.39859</v>
      </c>
      <c r="L4574" s="444">
        <f t="shared" ca="1" si="187"/>
        <v>-35175986326463.063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-35175986326463.063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-146566609693.59607</v>
      </c>
      <c r="L4575" s="444">
        <f t="shared" ca="1" si="187"/>
        <v>-35322552936156.656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-35322552936156.656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-147177303900.65274</v>
      </c>
      <c r="L4576" s="444">
        <f t="shared" ca="1" si="187"/>
        <v>-35469730240057.313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-35469730240057.313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-147790542666.90546</v>
      </c>
      <c r="L4577" s="444">
        <f t="shared" ca="1" si="187"/>
        <v>-35617520782724.219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-35617520782724.219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-148406336594.68423</v>
      </c>
      <c r="L4578" s="444">
        <f t="shared" ca="1" si="187"/>
        <v>-35765927119318.906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-35765927119318.906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-149024696330.49545</v>
      </c>
      <c r="L4579" s="444">
        <f t="shared" ca="1" si="187"/>
        <v>-35914951815649.398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-35914951815649.398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-149645632565.20581</v>
      </c>
      <c r="L4580" s="444">
        <f t="shared" ca="1" si="187"/>
        <v>-36064597448214.602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-36064597448214.602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-150269156034.22751</v>
      </c>
      <c r="L4581" s="444">
        <f t="shared" ca="1" si="187"/>
        <v>-36214866604248.828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-36214866604248.828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-150895277517.70346</v>
      </c>
      <c r="L4582" s="444">
        <f t="shared" ca="1" si="187"/>
        <v>-36365761881766.531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-36365761881766.531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-151524007840.69388</v>
      </c>
      <c r="L4583" s="444">
        <f t="shared" ca="1" si="187"/>
        <v>-36517285889607.227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-36517285889607.227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-152155357873.36343</v>
      </c>
      <c r="L4584" s="444">
        <f t="shared" ca="1" si="187"/>
        <v>-36669441247480.594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-36669441247480.594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-152789338531.16913</v>
      </c>
      <c r="L4585" s="444">
        <f t="shared" ca="1" si="187"/>
        <v>-36822230586011.766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-36822230586011.766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-153425960775.04901</v>
      </c>
      <c r="L4586" s="444">
        <f t="shared" ca="1" si="187"/>
        <v>-36975656546786.813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-36975656546786.813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-154065235611.61172</v>
      </c>
      <c r="L4587" s="444">
        <f t="shared" ca="1" si="187"/>
        <v>-37129721782398.422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-37129721782398.422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-154707174093.32675</v>
      </c>
      <c r="L4588" s="444">
        <f t="shared" ca="1" si="187"/>
        <v>-37284428956491.75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-37284428956491.75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-155351787318.71564</v>
      </c>
      <c r="L4589" s="444">
        <f t="shared" ca="1" si="187"/>
        <v>-37439780743810.469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-37439780743810.469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-155999086432.54361</v>
      </c>
      <c r="L4590" s="444">
        <f t="shared" ca="1" si="187"/>
        <v>-37595779830243.016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-37595779830243.016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-156649082626.01257</v>
      </c>
      <c r="L4591" s="444">
        <f t="shared" ca="1" si="187"/>
        <v>-37752428912869.031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-37752428912869.031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-157301787136.95428</v>
      </c>
      <c r="L4592" s="444">
        <f t="shared" ca="1" si="187"/>
        <v>-37909730700005.984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-37909730700005.984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-157957211250.02493</v>
      </c>
      <c r="L4593" s="444">
        <f t="shared" ca="1" si="187"/>
        <v>-38067687911256.008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-38067687911256.008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-158615366296.90002</v>
      </c>
      <c r="L4594" s="444">
        <f t="shared" ca="1" si="187"/>
        <v>-38226303277552.906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-38226303277552.906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-159276263656.47043</v>
      </c>
      <c r="L4595" s="444">
        <f t="shared" ca="1" si="187"/>
        <v>-38385579541209.375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-38385579541209.375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-159939914755.03906</v>
      </c>
      <c r="L4596" s="444">
        <f t="shared" ca="1" si="187"/>
        <v>-38545519455964.414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-38545519455964.414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-160606331066.5184</v>
      </c>
      <c r="L4597" s="444">
        <f t="shared" ca="1" si="187"/>
        <v>-38706125787030.93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-38706125787030.93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-161275524112.62888</v>
      </c>
      <c r="L4598" s="444">
        <f t="shared" ref="L4598:L4852" ca="1" si="192">I4598-J4598+K4598</f>
        <v>-38867401311143.555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-38867401311143.555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-161947505463.09814</v>
      </c>
      <c r="L4599" s="444">
        <f t="shared" ca="1" si="192"/>
        <v>-39029348816606.656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-39029348816606.656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-162622286735.86105</v>
      </c>
      <c r="L4600" s="444">
        <f t="shared" ca="1" si="192"/>
        <v>-39191971103342.516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-39191971103342.516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-163299879597.26047</v>
      </c>
      <c r="L4601" s="444">
        <f t="shared" ca="1" si="192"/>
        <v>-39355270982939.773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-39355270982939.773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-163980295762.24905</v>
      </c>
      <c r="L4602" s="444">
        <f t="shared" ca="1" si="192"/>
        <v>-39519251278702.023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-39519251278702.023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-164663546994.59177</v>
      </c>
      <c r="L4603" s="444">
        <f t="shared" ca="1" si="192"/>
        <v>-39683914825696.617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-39683914825696.617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-165349645107.06924</v>
      </c>
      <c r="L4604" s="444">
        <f t="shared" ca="1" si="192"/>
        <v>-39849264470803.688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-39849264470803.688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-166038601961.68204</v>
      </c>
      <c r="L4605" s="444">
        <f t="shared" ca="1" si="192"/>
        <v>-40015303072765.367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-40015303072765.367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-166730429469.85568</v>
      </c>
      <c r="L4606" s="444">
        <f t="shared" ca="1" si="192"/>
        <v>-40182033502235.227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-40182033502235.227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-167425139592.64679</v>
      </c>
      <c r="L4607" s="444">
        <f t="shared" ca="1" si="192"/>
        <v>-40349458641827.875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-40349458641827.875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-168122744340.94946</v>
      </c>
      <c r="L4608" s="444">
        <f t="shared" ca="1" si="192"/>
        <v>-40517581386168.828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-40517581386168.828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-168823255775.70346</v>
      </c>
      <c r="L4609" s="444">
        <f t="shared" ca="1" si="192"/>
        <v>-40686404641944.531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-40686404641944.531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-169526686008.1022</v>
      </c>
      <c r="L4610" s="444">
        <f t="shared" ca="1" si="192"/>
        <v>-40855931327952.633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-40855931327952.633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-170233047199.80264</v>
      </c>
      <c r="L4611" s="444">
        <f t="shared" ca="1" si="192"/>
        <v>-41026164375152.438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-41026164375152.438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-170942351563.13516</v>
      </c>
      <c r="L4612" s="444">
        <f t="shared" ca="1" si="192"/>
        <v>-41197106726715.57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-41197106726715.57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-171654611361.31488</v>
      </c>
      <c r="L4613" s="444">
        <f t="shared" ca="1" si="192"/>
        <v>-41368761338076.883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-41368761338076.883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-172369838908.65369</v>
      </c>
      <c r="L4614" s="444">
        <f t="shared" ca="1" si="192"/>
        <v>-41541131176985.539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-41541131176985.539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-173088046570.77307</v>
      </c>
      <c r="L4615" s="444">
        <f t="shared" ca="1" si="192"/>
        <v>-41714219223556.313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-41714219223556.313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-173809246764.81796</v>
      </c>
      <c r="L4616" s="444">
        <f t="shared" ca="1" si="192"/>
        <v>-41888028470321.133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-41888028470321.133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-174533451959.67139</v>
      </c>
      <c r="L4617" s="444">
        <f t="shared" ca="1" si="192"/>
        <v>-42062561922280.805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-42062561922280.805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-175260674676.17001</v>
      </c>
      <c r="L4618" s="444">
        <f t="shared" ca="1" si="192"/>
        <v>-42237822596956.977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-42237822596956.977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-175990927487.32074</v>
      </c>
      <c r="L4619" s="444">
        <f t="shared" ca="1" si="192"/>
        <v>-42413813524444.297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-42413813524444.297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-176724223018.51791</v>
      </c>
      <c r="L4620" s="444">
        <f t="shared" ca="1" si="192"/>
        <v>-42590537747462.813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-42590537747462.813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-177460573947.76172</v>
      </c>
      <c r="L4621" s="444">
        <f t="shared" ca="1" si="192"/>
        <v>-42767998321410.578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-42767998321410.578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-178199993005.87741</v>
      </c>
      <c r="L4622" s="444">
        <f t="shared" ca="1" si="192"/>
        <v>-42946198314416.453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-42946198314416.453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-178942492976.73523</v>
      </c>
      <c r="L4623" s="444">
        <f t="shared" ca="1" si="192"/>
        <v>-43125140807393.188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-43125140807393.188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-179688086697.47162</v>
      </c>
      <c r="L4624" s="444">
        <f t="shared" ca="1" si="192"/>
        <v>-43304828894090.656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-43304828894090.656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-180436787058.71106</v>
      </c>
      <c r="L4625" s="444">
        <f t="shared" ca="1" si="192"/>
        <v>-43485265681149.367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-43485265681149.367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-181188607004.78903</v>
      </c>
      <c r="L4626" s="444">
        <f t="shared" ca="1" si="192"/>
        <v>-43666454288154.156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-43666454288154.156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-181943559533.97565</v>
      </c>
      <c r="L4627" s="444">
        <f t="shared" ca="1" si="192"/>
        <v>-43848397847688.133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-43848397847688.133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-182701657698.70056</v>
      </c>
      <c r="L4628" s="444">
        <f t="shared" ca="1" si="192"/>
        <v>-44031099505386.836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-44031099505386.836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-183462914605.77847</v>
      </c>
      <c r="L4629" s="444">
        <f t="shared" ca="1" si="192"/>
        <v>-44214562419992.617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-44214562419992.617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-184227343416.63589</v>
      </c>
      <c r="L4630" s="444">
        <f t="shared" ca="1" si="192"/>
        <v>-44398789763409.25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-44398789763409.25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-184994957347.53854</v>
      </c>
      <c r="L4631" s="444">
        <f t="shared" ca="1" si="192"/>
        <v>-44583784720756.789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-44583784720756.789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-185765769669.81995</v>
      </c>
      <c r="L4632" s="444">
        <f t="shared" ca="1" si="192"/>
        <v>-44769550490426.609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-44769550490426.609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-186539793710.11087</v>
      </c>
      <c r="L4633" s="444">
        <f t="shared" ca="1" si="192"/>
        <v>-44956090284136.719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-44956090284136.719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-187317042850.56967</v>
      </c>
      <c r="L4634" s="444">
        <f t="shared" ca="1" si="192"/>
        <v>-45143407326987.289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-45143407326987.289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-188097530529.11371</v>
      </c>
      <c r="L4635" s="444">
        <f t="shared" ca="1" si="192"/>
        <v>-45331504857516.406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-45331504857516.406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-188881270239.6517</v>
      </c>
      <c r="L4636" s="444">
        <f t="shared" ca="1" si="192"/>
        <v>-45520386127756.055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-45520386127756.055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-189668275532.31689</v>
      </c>
      <c r="L4637" s="444">
        <f t="shared" ca="1" si="192"/>
        <v>-45710054403288.375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-45710054403288.375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-190458560013.70157</v>
      </c>
      <c r="L4638" s="444">
        <f t="shared" ca="1" si="192"/>
        <v>-45900512963302.078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-45900512963302.078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-191252137347.09198</v>
      </c>
      <c r="L4639" s="444">
        <f t="shared" ca="1" si="192"/>
        <v>-46091765100649.172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-46091765100649.172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-192049021252.7049</v>
      </c>
      <c r="L4640" s="444">
        <f t="shared" ca="1" si="192"/>
        <v>-46283814121901.875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-46283814121901.875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-192849225507.92447</v>
      </c>
      <c r="L4641" s="444">
        <f t="shared" ca="1" si="192"/>
        <v>-46476663347409.797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-46476663347409.797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-193652763947.54083</v>
      </c>
      <c r="L4642" s="444">
        <f t="shared" ca="1" si="192"/>
        <v>-46670316111357.336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-46670316111357.336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-194459650463.98889</v>
      </c>
      <c r="L4643" s="444">
        <f t="shared" ca="1" si="192"/>
        <v>-46864775761821.328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-46864775761821.328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-195269899007.58887</v>
      </c>
      <c r="L4644" s="444">
        <f t="shared" ca="1" si="192"/>
        <v>-47060045660828.914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-47060045660828.914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-196083523586.78714</v>
      </c>
      <c r="L4645" s="444">
        <f t="shared" ca="1" si="192"/>
        <v>-47256129184415.703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-47256129184415.703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-196900538268.39877</v>
      </c>
      <c r="L4646" s="444">
        <f t="shared" ca="1" si="192"/>
        <v>-47453029722684.102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-47453029722684.102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-197720957177.85043</v>
      </c>
      <c r="L4647" s="444">
        <f t="shared" ca="1" si="192"/>
        <v>-47650750679861.953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-47650750679861.953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-198544794499.4248</v>
      </c>
      <c r="L4648" s="444">
        <f t="shared" ca="1" si="192"/>
        <v>-47849295474361.375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-47849295474361.375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-199372064476.50574</v>
      </c>
      <c r="L4649" s="444">
        <f t="shared" ca="1" si="192"/>
        <v>-48048667538837.883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-48048667538837.883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-200202781411.82452</v>
      </c>
      <c r="L4650" s="444">
        <f t="shared" ca="1" si="192"/>
        <v>-48248870320249.711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-48248870320249.711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-201036959667.70712</v>
      </c>
      <c r="L4651" s="444">
        <f t="shared" ca="1" si="192"/>
        <v>-48449907279917.422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-48449907279917.422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-201874613666.3226</v>
      </c>
      <c r="L4652" s="444">
        <f t="shared" ca="1" si="192"/>
        <v>-48651781893583.742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-48651781893583.742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-202715757889.93225</v>
      </c>
      <c r="L4653" s="444">
        <f t="shared" ca="1" si="192"/>
        <v>-48854497651473.672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-48854497651473.672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-203560406881.14029</v>
      </c>
      <c r="L4654" s="444">
        <f t="shared" ca="1" si="192"/>
        <v>-49058058058354.813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-49058058058354.813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-204408575243.14505</v>
      </c>
      <c r="L4655" s="444">
        <f t="shared" ca="1" si="192"/>
        <v>-49262466633597.961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-49262466633597.961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-205260277639.99152</v>
      </c>
      <c r="L4656" s="444">
        <f t="shared" ca="1" si="192"/>
        <v>-49467726911237.953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-49467726911237.953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-206115528796.8248</v>
      </c>
      <c r="L4657" s="444">
        <f t="shared" ca="1" si="192"/>
        <v>-49673842440034.781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-49673842440034.781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-206974343500.14493</v>
      </c>
      <c r="L4658" s="444">
        <f t="shared" ca="1" si="192"/>
        <v>-49880816783534.93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-49880816783534.93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-207836736598.06219</v>
      </c>
      <c r="L4659" s="444">
        <f t="shared" ca="1" si="192"/>
        <v>-50088653520132.992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-50088653520132.992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-208702723000.55414</v>
      </c>
      <c r="L4660" s="444">
        <f t="shared" ca="1" si="192"/>
        <v>-50297356243133.547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-50297356243133.547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-209572317679.72311</v>
      </c>
      <c r="L4661" s="444">
        <f t="shared" ca="1" si="192"/>
        <v>-50506928560813.273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-50506928560813.273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-210445535670.0553</v>
      </c>
      <c r="L4662" s="444">
        <f t="shared" ca="1" si="192"/>
        <v>-50717374096483.328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-50717374096483.328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-211322392068.68054</v>
      </c>
      <c r="L4663" s="444">
        <f t="shared" ca="1" si="192"/>
        <v>-50928696488552.008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-50928696488552.008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-212202902035.63336</v>
      </c>
      <c r="L4664" s="444">
        <f t="shared" ca="1" si="192"/>
        <v>-51140899390587.641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-51140899390587.641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-213087080794.11517</v>
      </c>
      <c r="L4665" s="444">
        <f t="shared" ca="1" si="192"/>
        <v>-51353986471381.758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-51353986471381.758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-213974943630.75732</v>
      </c>
      <c r="L4666" s="444">
        <f t="shared" ca="1" si="192"/>
        <v>-51567961415012.516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-51567961415012.516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-214866505895.88547</v>
      </c>
      <c r="L4667" s="444">
        <f t="shared" ca="1" si="192"/>
        <v>-51782827920908.398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-51782827920908.398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-215761783003.785</v>
      </c>
      <c r="L4668" s="444">
        <f t="shared" ca="1" si="192"/>
        <v>-51998589703912.18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-51998589703912.18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-216660790432.96741</v>
      </c>
      <c r="L4669" s="444">
        <f t="shared" ca="1" si="192"/>
        <v>-52215250494345.148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-52215250494345.148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-217563543726.43811</v>
      </c>
      <c r="L4670" s="444">
        <f t="shared" ca="1" si="192"/>
        <v>-52432814038071.586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-52432814038071.586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-218470058491.96494</v>
      </c>
      <c r="L4671" s="444">
        <f t="shared" ca="1" si="192"/>
        <v>-52651284096563.555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-52651284096563.555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-219380350402.34814</v>
      </c>
      <c r="L4672" s="444">
        <f t="shared" ca="1" si="192"/>
        <v>-52870664446965.906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-52870664446965.906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-220294435195.69128</v>
      </c>
      <c r="L4673" s="444">
        <f t="shared" ca="1" si="192"/>
        <v>-53090958882161.594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-53090958882161.594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-221212328675.67331</v>
      </c>
      <c r="L4674" s="444">
        <f t="shared" ca="1" si="192"/>
        <v>-53312171210837.266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-53312171210837.266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-222134046711.82193</v>
      </c>
      <c r="L4675" s="444">
        <f t="shared" ca="1" si="192"/>
        <v>-53534305257549.086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-53534305257549.086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-223059605239.78784</v>
      </c>
      <c r="L4676" s="444">
        <f t="shared" ca="1" si="192"/>
        <v>-53757364862788.875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-53757364862788.875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-223989020261.6203</v>
      </c>
      <c r="L4677" s="444">
        <f t="shared" ca="1" si="192"/>
        <v>-53981353883050.492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-53981353883050.492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-224922307846.0437</v>
      </c>
      <c r="L4678" s="444">
        <f t="shared" ca="1" si="192"/>
        <v>-54206276190896.539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-54206276190896.539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-225859484128.73557</v>
      </c>
      <c r="L4679" s="444">
        <f t="shared" ca="1" si="192"/>
        <v>-54432135675025.273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-54432135675025.273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-226800565312.60532</v>
      </c>
      <c r="L4680" s="444">
        <f t="shared" ca="1" si="192"/>
        <v>-54658936240337.875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-54658936240337.875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-227745567668.07446</v>
      </c>
      <c r="L4681" s="444">
        <f t="shared" ca="1" si="192"/>
        <v>-54886681808005.953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-54886681808005.953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-228694507533.35809</v>
      </c>
      <c r="L4682" s="444">
        <f t="shared" ca="1" si="192"/>
        <v>-55115376315539.313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-55115376315539.313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-229647401314.7471</v>
      </c>
      <c r="L4683" s="444">
        <f t="shared" ca="1" si="192"/>
        <v>-55345023716854.063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-55345023716854.063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-230604265486.89194</v>
      </c>
      <c r="L4684" s="444">
        <f t="shared" ca="1" si="192"/>
        <v>-55575627982340.953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-55575627982340.953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-231565116593.08731</v>
      </c>
      <c r="L4685" s="444">
        <f t="shared" ca="1" si="192"/>
        <v>-55807193098934.039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-55807193098934.039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-232529971245.55853</v>
      </c>
      <c r="L4686" s="444">
        <f t="shared" ca="1" si="192"/>
        <v>-56039723070179.594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-56039723070179.594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-233498846125.74829</v>
      </c>
      <c r="L4687" s="444">
        <f t="shared" ca="1" si="192"/>
        <v>-56273221916305.344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-56273221916305.344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-234471757984.60559</v>
      </c>
      <c r="L4688" s="444">
        <f t="shared" ca="1" si="192"/>
        <v>-56507693674289.953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-56507693674289.953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-235448723642.87479</v>
      </c>
      <c r="L4689" s="444">
        <f t="shared" ca="1" si="192"/>
        <v>-56743142397932.828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-56743142397932.828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-236429759991.38675</v>
      </c>
      <c r="L4690" s="444">
        <f t="shared" ca="1" si="192"/>
        <v>-56979572157924.219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-56979572157924.219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-237414883991.35086</v>
      </c>
      <c r="L4691" s="444">
        <f t="shared" ca="1" si="192"/>
        <v>-57216987041915.57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-57216987041915.57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-238404112674.64819</v>
      </c>
      <c r="L4692" s="444">
        <f t="shared" ca="1" si="192"/>
        <v>-57455391154590.219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-57455391154590.219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-239397463144.12592</v>
      </c>
      <c r="L4693" s="444">
        <f t="shared" ca="1" si="192"/>
        <v>-57694788617734.344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-57694788617734.344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-240394952573.89307</v>
      </c>
      <c r="L4694" s="444">
        <f t="shared" ca="1" si="192"/>
        <v>-57935183570308.234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-57935183570308.234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-241396598209.61765</v>
      </c>
      <c r="L4695" s="444">
        <f t="shared" ca="1" si="192"/>
        <v>-58176580168517.852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-58176580168517.852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-242402417368.82434</v>
      </c>
      <c r="L4696" s="444">
        <f t="shared" ca="1" si="192"/>
        <v>-58418982585886.68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-58418982585886.68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-243412427441.19446</v>
      </c>
      <c r="L4697" s="444">
        <f t="shared" ca="1" si="192"/>
        <v>-58662395013327.875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-58662395013327.875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-244426645888.86615</v>
      </c>
      <c r="L4698" s="444">
        <f t="shared" ca="1" si="192"/>
        <v>-58906821659216.742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-58906821659216.742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-245445090246.73642</v>
      </c>
      <c r="L4699" s="444">
        <f t="shared" ca="1" si="192"/>
        <v>-59152266749463.477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-59152266749463.477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-246467778122.76453</v>
      </c>
      <c r="L4700" s="444">
        <f t="shared" ca="1" si="192"/>
        <v>-59398734527586.242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-59398734527586.242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-247494727198.27603</v>
      </c>
      <c r="L4701" s="444">
        <f t="shared" ca="1" si="192"/>
        <v>-59646229254784.516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-59646229254784.516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-248525955228.2688</v>
      </c>
      <c r="L4702" s="444">
        <f t="shared" ca="1" si="192"/>
        <v>-59894755210012.781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-59894755210012.781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-249561480041.71991</v>
      </c>
      <c r="L4703" s="444">
        <f t="shared" ca="1" si="192"/>
        <v>-60144316690054.5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-60144316690054.5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-250601319541.89377</v>
      </c>
      <c r="L4704" s="444">
        <f t="shared" ca="1" si="192"/>
        <v>-60394918009596.391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-60394918009596.391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-251645491706.65161</v>
      </c>
      <c r="L4705" s="444">
        <f t="shared" ca="1" si="192"/>
        <v>-60646563501303.039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-60646563501303.039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-252694014588.7627</v>
      </c>
      <c r="L4706" s="444">
        <f t="shared" ca="1" si="192"/>
        <v>-60899257515891.805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-60899257515891.805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-253746906316.21588</v>
      </c>
      <c r="L4707" s="444">
        <f t="shared" ca="1" si="192"/>
        <v>-61153004422208.023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-61153004422208.023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-254804185092.53342</v>
      </c>
      <c r="L4708" s="444">
        <f t="shared" ca="1" si="192"/>
        <v>-61407808607300.555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-61407808607300.555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-255865869197.08563</v>
      </c>
      <c r="L4709" s="444">
        <f t="shared" ca="1" si="192"/>
        <v>-61663674476497.641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-61663674476497.641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-256931976985.40686</v>
      </c>
      <c r="L4710" s="444">
        <f t="shared" ca="1" si="192"/>
        <v>-61920606453483.047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-61920606453483.047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-258002526889.51273</v>
      </c>
      <c r="L4711" s="444">
        <f t="shared" ca="1" si="192"/>
        <v>-62178608980372.563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-62178608980372.563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-259077537418.21896</v>
      </c>
      <c r="L4712" s="444">
        <f t="shared" ca="1" si="192"/>
        <v>-62437686517790.781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-62437686517790.781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-260157027157.46158</v>
      </c>
      <c r="L4713" s="444">
        <f t="shared" ca="1" si="192"/>
        <v>-62697843544948.242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-62697843544948.242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-261241014770.61768</v>
      </c>
      <c r="L4714" s="444">
        <f t="shared" ca="1" si="192"/>
        <v>-62959084559718.859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-62959084559718.859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-262329518998.82861</v>
      </c>
      <c r="L4715" s="444">
        <f t="shared" ca="1" si="192"/>
        <v>-63221414078717.688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-63221414078717.688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-263422558661.3237</v>
      </c>
      <c r="L4716" s="444">
        <f t="shared" ca="1" si="192"/>
        <v>-63484836637379.008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-63484836637379.008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-264520152655.74585</v>
      </c>
      <c r="L4717" s="444">
        <f t="shared" ca="1" si="192"/>
        <v>-63749356790034.75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-63749356790034.75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-265622319958.47809</v>
      </c>
      <c r="L4718" s="444">
        <f t="shared" ca="1" si="192"/>
        <v>-64014979109993.227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-64014979109993.227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-266729079624.97177</v>
      </c>
      <c r="L4719" s="444">
        <f t="shared" ca="1" si="192"/>
        <v>-64281708189618.195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-64281708189618.195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-267840450790.07581</v>
      </c>
      <c r="L4720" s="444">
        <f t="shared" ca="1" si="192"/>
        <v>-64549548640408.273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-64549548640408.273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-268956452668.36777</v>
      </c>
      <c r="L4721" s="444">
        <f t="shared" ca="1" si="192"/>
        <v>-64818505093076.641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-64818505093076.641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-270077104554.48596</v>
      </c>
      <c r="L4722" s="444">
        <f t="shared" ca="1" si="192"/>
        <v>-65088582197631.125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-65088582197631.125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-271202425823.46301</v>
      </c>
      <c r="L4723" s="444">
        <f t="shared" ca="1" si="192"/>
        <v>-65359784623454.586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-65359784623454.586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-272332435931.06073</v>
      </c>
      <c r="L4724" s="444">
        <f t="shared" ca="1" si="192"/>
        <v>-65632117059385.648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-65632117059385.648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-273467154414.10687</v>
      </c>
      <c r="L4725" s="444">
        <f t="shared" ca="1" si="192"/>
        <v>-65905584213799.758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-65905584213799.758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-274606600890.83237</v>
      </c>
      <c r="L4726" s="444">
        <f t="shared" ca="1" si="192"/>
        <v>-66180190814690.594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-66180190814690.594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-275750795061.21075</v>
      </c>
      <c r="L4727" s="444">
        <f t="shared" ca="1" si="192"/>
        <v>-66455941609751.805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-66455941609751.805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-276899756707.29919</v>
      </c>
      <c r="L4728" s="444">
        <f t="shared" ca="1" si="192"/>
        <v>-66732841366459.102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-66732841366459.102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-278053505693.57959</v>
      </c>
      <c r="L4729" s="444">
        <f t="shared" ca="1" si="192"/>
        <v>-67010894872152.68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-67010894872152.68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-279212061967.30286</v>
      </c>
      <c r="L4730" s="444">
        <f t="shared" ca="1" si="192"/>
        <v>-67290106934119.984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-67290106934119.984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-280375445558.83325</v>
      </c>
      <c r="L4731" s="444">
        <f t="shared" ca="1" si="192"/>
        <v>-67570482379678.82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-67570482379678.82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-281543676581.99506</v>
      </c>
      <c r="L4732" s="444">
        <f t="shared" ca="1" si="192"/>
        <v>-67852026056260.813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-67852026056260.813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-282716775234.42004</v>
      </c>
      <c r="L4733" s="444">
        <f t="shared" ca="1" si="192"/>
        <v>-68134742831495.234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-68134742831495.234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-283894761797.89679</v>
      </c>
      <c r="L4734" s="444">
        <f t="shared" ca="1" si="192"/>
        <v>-68418637593293.133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-68418637593293.133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-285077656638.72137</v>
      </c>
      <c r="L4735" s="444">
        <f t="shared" ca="1" si="192"/>
        <v>-68703715249931.852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-68703715249931.852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-286265480208.04932</v>
      </c>
      <c r="L4736" s="444">
        <f t="shared" ca="1" si="192"/>
        <v>-68989980730139.898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-68989980730139.898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-287458253042.24963</v>
      </c>
      <c r="L4737" s="444">
        <f t="shared" ca="1" si="192"/>
        <v>-69277438983182.148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-69277438983182.148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-288655995763.25897</v>
      </c>
      <c r="L4738" s="444">
        <f t="shared" ca="1" si="192"/>
        <v>-69566094978945.406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-69566094978945.406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-289858729078.93921</v>
      </c>
      <c r="L4739" s="444">
        <f t="shared" ca="1" si="192"/>
        <v>-69855953708024.344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-69855953708024.344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-291066473783.43475</v>
      </c>
      <c r="L4740" s="444">
        <f t="shared" ca="1" si="192"/>
        <v>-70147020181807.781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-70147020181807.781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-292279250757.53241</v>
      </c>
      <c r="L4741" s="444">
        <f t="shared" ca="1" si="192"/>
        <v>-70439299432565.313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-70439299432565.313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-293497080969.02216</v>
      </c>
      <c r="L4742" s="444">
        <f t="shared" ca="1" si="192"/>
        <v>-70732796513534.328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-70732796513534.328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-294719985473.05969</v>
      </c>
      <c r="L4743" s="444">
        <f t="shared" ca="1" si="192"/>
        <v>-71027516499007.391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-71027516499007.391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-295947985412.53076</v>
      </c>
      <c r="L4744" s="444">
        <f t="shared" ca="1" si="192"/>
        <v>-71323464484419.922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-71323464484419.922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-297181102018.41632</v>
      </c>
      <c r="L4745" s="444">
        <f t="shared" ca="1" si="192"/>
        <v>-71620645586438.344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-71620645586438.344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-298419356610.15979</v>
      </c>
      <c r="L4746" s="444">
        <f t="shared" ca="1" si="192"/>
        <v>-71919064943048.5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-71919064943048.5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-299662770596.0354</v>
      </c>
      <c r="L4747" s="444">
        <f t="shared" ca="1" si="192"/>
        <v>-72218727713644.531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-72218727713644.531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-300911365473.51886</v>
      </c>
      <c r="L4748" s="444">
        <f t="shared" ca="1" si="192"/>
        <v>-72519639079118.047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-72519639079118.047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-302165162829.65851</v>
      </c>
      <c r="L4749" s="444">
        <f t="shared" ca="1" si="192"/>
        <v>-72821804241947.703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-72821804241947.703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-303424184341.44873</v>
      </c>
      <c r="L4750" s="444">
        <f t="shared" ca="1" si="192"/>
        <v>-73125228426289.156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-73125228426289.156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-304688451776.20483</v>
      </c>
      <c r="L4751" s="444">
        <f t="shared" ca="1" si="192"/>
        <v>-73429916878065.359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-73429916878065.359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-305957986991.93896</v>
      </c>
      <c r="L4752" s="444">
        <f t="shared" ca="1" si="192"/>
        <v>-73735874865057.297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-73735874865057.297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-307232811937.73871</v>
      </c>
      <c r="L4753" s="444">
        <f t="shared" ca="1" si="192"/>
        <v>-74043107676995.031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-74043107676995.031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-308512948654.14594</v>
      </c>
      <c r="L4754" s="444">
        <f t="shared" ca="1" si="192"/>
        <v>-74351620625649.172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-74351620625649.172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-309798419273.53821</v>
      </c>
      <c r="L4755" s="444">
        <f t="shared" ca="1" si="192"/>
        <v>-74661419044922.703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-74661419044922.703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-311089246020.51123</v>
      </c>
      <c r="L4756" s="444">
        <f t="shared" ca="1" si="192"/>
        <v>-74972508290943.219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-74972508290943.219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-312385451212.26343</v>
      </c>
      <c r="L4757" s="444">
        <f t="shared" ca="1" si="192"/>
        <v>-75284893742155.484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-75284893742155.484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-313687057258.9812</v>
      </c>
      <c r="L4758" s="444">
        <f t="shared" ca="1" si="192"/>
        <v>-75598580799414.469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-75598580799414.469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-314994086664.22693</v>
      </c>
      <c r="L4759" s="444">
        <f t="shared" ca="1" si="192"/>
        <v>-75913574886078.703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-75913574886078.703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-316306562025.32794</v>
      </c>
      <c r="L4760" s="444">
        <f t="shared" ca="1" si="192"/>
        <v>-76229881448104.031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-76229881448104.031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-317624506033.76678</v>
      </c>
      <c r="L4761" s="444">
        <f t="shared" ca="1" si="192"/>
        <v>-76547505954137.797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-76547505954137.797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-318947941475.57416</v>
      </c>
      <c r="L4762" s="444">
        <f t="shared" ca="1" si="192"/>
        <v>-76866453895613.375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-76866453895613.375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-320276891231.72241</v>
      </c>
      <c r="L4763" s="444">
        <f t="shared" ca="1" si="192"/>
        <v>-77186730786845.094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-77186730786845.094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-321611378278.52124</v>
      </c>
      <c r="L4764" s="444">
        <f t="shared" ca="1" si="192"/>
        <v>-77508342165123.609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-77508342165123.609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-322951425688.01501</v>
      </c>
      <c r="L4765" s="444">
        <f t="shared" ca="1" si="192"/>
        <v>-77831293590811.625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-77831293590811.625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-324297056628.38177</v>
      </c>
      <c r="L4766" s="444">
        <f t="shared" ca="1" si="192"/>
        <v>-78155590647440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-78155590647440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-325648294364.33331</v>
      </c>
      <c r="L4767" s="444">
        <f t="shared" ca="1" si="192"/>
        <v>-78481238941804.328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-78481238941804.328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-327005162257.51801</v>
      </c>
      <c r="L4768" s="444">
        <f t="shared" ca="1" si="192"/>
        <v>-78808244104061.844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-78808244104061.844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-328367683766.92432</v>
      </c>
      <c r="L4769" s="444">
        <f t="shared" ca="1" si="192"/>
        <v>-79136611787828.766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-79136611787828.766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-329735882449.2865</v>
      </c>
      <c r="L4770" s="444">
        <f t="shared" ca="1" si="192"/>
        <v>-79466347670278.047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-79466347670278.047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-331109781959.49188</v>
      </c>
      <c r="L4771" s="444">
        <f t="shared" ca="1" si="192"/>
        <v>-79797457452237.531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-79797457452237.531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-332489406050.98969</v>
      </c>
      <c r="L4772" s="444">
        <f t="shared" ca="1" si="192"/>
        <v>-80129946858288.516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-80129946858288.516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-333874778576.20215</v>
      </c>
      <c r="L4773" s="444">
        <f t="shared" ca="1" si="192"/>
        <v>-80463821636864.719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-80463821636864.719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-335265923486.93634</v>
      </c>
      <c r="L4774" s="444">
        <f t="shared" ca="1" si="192"/>
        <v>-80799087560351.656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-80799087560351.656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-336662864834.79858</v>
      </c>
      <c r="L4775" s="444">
        <f t="shared" ca="1" si="192"/>
        <v>-81135750425186.453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-81135750425186.453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-338065626771.61023</v>
      </c>
      <c r="L4776" s="444">
        <f t="shared" ca="1" si="192"/>
        <v>-81473816051958.063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-81473816051958.063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-339474233549.82526</v>
      </c>
      <c r="L4777" s="444">
        <f t="shared" ca="1" si="192"/>
        <v>-81813290285507.891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-81813290285507.891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-340888709522.94952</v>
      </c>
      <c r="L4778" s="444">
        <f t="shared" ca="1" si="192"/>
        <v>-82154178995030.844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-82154178995030.844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-342309079145.96185</v>
      </c>
      <c r="L4779" s="444">
        <f t="shared" ca="1" si="192"/>
        <v>-82496488074176.813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-82496488074176.813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-343735366975.73669</v>
      </c>
      <c r="L4780" s="444">
        <f t="shared" ca="1" si="192"/>
        <v>-82840223441152.547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-82840223441152.547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-345167597671.46893</v>
      </c>
      <c r="L4781" s="444">
        <f t="shared" ca="1" si="192"/>
        <v>-83185391038824.016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-83185391038824.016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-346605795995.10004</v>
      </c>
      <c r="L4782" s="444">
        <f t="shared" ca="1" si="192"/>
        <v>-83531996834819.109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-83531996834819.109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-348049986811.74628</v>
      </c>
      <c r="L4783" s="444">
        <f t="shared" ca="1" si="192"/>
        <v>-83880046821630.859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-83880046821630.859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-349500195090.1286</v>
      </c>
      <c r="L4784" s="444">
        <f t="shared" ca="1" si="192"/>
        <v>-84229547016720.984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-84229547016720.984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-350956445903.00409</v>
      </c>
      <c r="L4785" s="444">
        <f t="shared" ca="1" si="192"/>
        <v>-84580503462623.984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-84580503462623.984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-352418764427.59991</v>
      </c>
      <c r="L4786" s="444">
        <f t="shared" ca="1" si="192"/>
        <v>-84932922227051.578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-84932922227051.578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-353887175946.04822</v>
      </c>
      <c r="L4787" s="444">
        <f t="shared" ca="1" si="192"/>
        <v>-85286809402997.625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-85286809402997.625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-355361705845.82343</v>
      </c>
      <c r="L4788" s="444">
        <f t="shared" ca="1" si="192"/>
        <v>-85642171108843.453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-85642171108843.453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-356842379620.18103</v>
      </c>
      <c r="L4789" s="444">
        <f t="shared" ca="1" si="192"/>
        <v>-85999013488463.641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-85999013488463.641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-358329222868.59851</v>
      </c>
      <c r="L4790" s="444">
        <f t="shared" ca="1" si="192"/>
        <v>-86357342711332.234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-86357342711332.234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-359822261297.21765</v>
      </c>
      <c r="L4791" s="444">
        <f t="shared" ca="1" si="192"/>
        <v>-86717164972629.453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-86717164972629.453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-361321520719.28937</v>
      </c>
      <c r="L4792" s="444">
        <f t="shared" ca="1" si="192"/>
        <v>-87078486493348.75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-87078486493348.75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-362827027055.61981</v>
      </c>
      <c r="L4793" s="444">
        <f t="shared" ca="1" si="192"/>
        <v>-87441313520404.375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-87441313520404.375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-364338806335.01825</v>
      </c>
      <c r="L4794" s="444">
        <f t="shared" ca="1" si="192"/>
        <v>-87805652326739.391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-87805652326739.391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-365856884694.74744</v>
      </c>
      <c r="L4795" s="444">
        <f t="shared" ca="1" si="192"/>
        <v>-88171509211434.141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-88171509211434.141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-367381288380.97559</v>
      </c>
      <c r="L4796" s="444">
        <f t="shared" ca="1" si="192"/>
        <v>-88538890499815.109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-88538890499815.109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-368912043749.22961</v>
      </c>
      <c r="L4797" s="444">
        <f t="shared" ca="1" si="192"/>
        <v>-88907802543564.344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-88907802543564.344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-370449177264.85144</v>
      </c>
      <c r="L4798" s="444">
        <f t="shared" ca="1" si="192"/>
        <v>-89278251720829.188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-89278251720829.188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-371992715503.45496</v>
      </c>
      <c r="L4799" s="444">
        <f t="shared" ca="1" si="192"/>
        <v>-89650244436332.641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-89650244436332.641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-373542685151.38599</v>
      </c>
      <c r="L4800" s="444">
        <f t="shared" ca="1" si="192"/>
        <v>-90023787121484.031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-90023787121484.031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-375099113006.18347</v>
      </c>
      <c r="L4801" s="444">
        <f t="shared" ca="1" si="192"/>
        <v>-90398886234490.219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-90398886234490.219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-376662025977.0426</v>
      </c>
      <c r="L4802" s="444">
        <f t="shared" ca="1" si="192"/>
        <v>-90775548260467.266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-90775548260467.266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-378231451085.28027</v>
      </c>
      <c r="L4803" s="444">
        <f t="shared" ca="1" si="192"/>
        <v>-91153779711552.547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-91153779711552.547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-379807415464.80225</v>
      </c>
      <c r="L4804" s="444">
        <f t="shared" ca="1" si="192"/>
        <v>-91533587127017.344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-91533587127017.344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-381389946362.57227</v>
      </c>
      <c r="L4805" s="444">
        <f t="shared" ca="1" si="192"/>
        <v>-91914977073379.922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-91914977073379.922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-382979071139.08301</v>
      </c>
      <c r="L4806" s="444">
        <f t="shared" ca="1" si="192"/>
        <v>-92297956144519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-92297956144519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-384574817268.82916</v>
      </c>
      <c r="L4807" s="444">
        <f t="shared" ca="1" si="192"/>
        <v>-92682530961787.828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-92682530961787.828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-386177212340.78259</v>
      </c>
      <c r="L4808" s="444">
        <f t="shared" ca="1" si="192"/>
        <v>-93068708174128.609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-93068708174128.609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-387786284058.8692</v>
      </c>
      <c r="L4809" s="444">
        <f t="shared" ca="1" si="192"/>
        <v>-93456494458187.484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-93456494458187.484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-389402060242.44788</v>
      </c>
      <c r="L4810" s="444">
        <f t="shared" ca="1" si="192"/>
        <v>-93845896518429.938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-93845896518429.938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-391024568826.79138</v>
      </c>
      <c r="L4811" s="444">
        <f t="shared" ca="1" si="192"/>
        <v>-94236921087256.734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-94236921087256.734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-392653837863.5697</v>
      </c>
      <c r="L4812" s="444">
        <f t="shared" ca="1" si="192"/>
        <v>-94629574925120.297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-94629574925120.297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-394289895521.33459</v>
      </c>
      <c r="L4813" s="444">
        <f t="shared" ca="1" si="192"/>
        <v>-95023864820641.625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-95023864820641.625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-395932770086.00677</v>
      </c>
      <c r="L4814" s="444">
        <f t="shared" ca="1" si="192"/>
        <v>-95419797590727.625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-95419797590727.625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-397582489961.36511</v>
      </c>
      <c r="L4815" s="444">
        <f t="shared" ca="1" si="192"/>
        <v>-95817380080688.984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-95817380080688.984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-399239083669.53741</v>
      </c>
      <c r="L4816" s="444">
        <f t="shared" ca="1" si="192"/>
        <v>-96216619164358.516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-96216619164358.516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-400902579851.49384</v>
      </c>
      <c r="L4817" s="444">
        <f t="shared" ca="1" si="192"/>
        <v>-96617521744210.016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-96617521744210.016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-402573007267.54175</v>
      </c>
      <c r="L4818" s="444">
        <f t="shared" ca="1" si="192"/>
        <v>-97020094751477.563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-97020094751477.563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-404250394797.82318</v>
      </c>
      <c r="L4819" s="444">
        <f t="shared" ca="1" si="192"/>
        <v>-97424345146275.391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-97424345146275.391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-405934771442.81415</v>
      </c>
      <c r="L4820" s="444">
        <f t="shared" ca="1" si="192"/>
        <v>-97830279917718.203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-97830279917718.203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-407626166323.82587</v>
      </c>
      <c r="L4821" s="444">
        <f t="shared" ca="1" si="192"/>
        <v>-98237906084042.031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-98237906084042.031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-409324608683.50848</v>
      </c>
      <c r="L4822" s="444">
        <f t="shared" ca="1" si="192"/>
        <v>-98647230692725.547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-98647230692725.547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-411030127886.35645</v>
      </c>
      <c r="L4823" s="444">
        <f t="shared" ca="1" si="192"/>
        <v>-99058260820611.906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-99058260820611.906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-412742753419.21625</v>
      </c>
      <c r="L4824" s="444">
        <f t="shared" ca="1" si="192"/>
        <v>-99471003574031.125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-99471003574031.125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-414462514891.79633</v>
      </c>
      <c r="L4825" s="444">
        <f t="shared" ca="1" si="192"/>
        <v>-99885466088922.922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-99885466088922.922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-416189442037.17883</v>
      </c>
      <c r="L4826" s="444">
        <f t="shared" ca="1" si="192"/>
        <v>-100301655530960.09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-100301655530960.09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-417923564712.33374</v>
      </c>
      <c r="L4827" s="444">
        <f t="shared" ca="1" si="192"/>
        <v>-100719579095672.42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-100719579095672.42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-419664912898.63507</v>
      </c>
      <c r="L4828" s="444">
        <f t="shared" ca="1" si="192"/>
        <v>-101139244008571.06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-101139244008571.06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-421413516702.37939</v>
      </c>
      <c r="L4829" s="444">
        <f t="shared" ca="1" si="192"/>
        <v>-101560657525273.44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-101560657525273.44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-423169406355.30597</v>
      </c>
      <c r="L4830" s="444">
        <f t="shared" ca="1" si="192"/>
        <v>-101983826931628.75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-101983826931628.75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-424932612215.11981</v>
      </c>
      <c r="L4831" s="444">
        <f t="shared" ca="1" si="192"/>
        <v>-102408759543843.88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-102408759543843.88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-426703164766.01611</v>
      </c>
      <c r="L4832" s="444">
        <f t="shared" ca="1" si="192"/>
        <v>-102835462708609.89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-102835462708609.89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-428481094619.20789</v>
      </c>
      <c r="L4833" s="444">
        <f t="shared" ca="1" si="192"/>
        <v>-103263943803229.09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-103263943803229.09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-430266432513.45453</v>
      </c>
      <c r="L4834" s="444">
        <f t="shared" ca="1" si="192"/>
        <v>-103694210235742.55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-103694210235742.55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-432059209315.59393</v>
      </c>
      <c r="L4835" s="444">
        <f t="shared" ca="1" si="192"/>
        <v>-104126269445058.14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-104126269445058.14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-433859456021.07556</v>
      </c>
      <c r="L4836" s="444">
        <f t="shared" ca="1" si="192"/>
        <v>-104560128901079.22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-104560128901079.22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-435667203754.49677</v>
      </c>
      <c r="L4837" s="444">
        <f t="shared" ca="1" si="192"/>
        <v>-104995796104833.72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-104995796104833.72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-437482483770.1405</v>
      </c>
      <c r="L4838" s="444">
        <f t="shared" ca="1" si="192"/>
        <v>-105433278588603.86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-105433278588603.86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-439305327452.51605</v>
      </c>
      <c r="L4839" s="444">
        <f t="shared" ca="1" si="192"/>
        <v>-105872583916056.38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-105872583916056.38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-441135766316.90155</v>
      </c>
      <c r="L4840" s="444">
        <f t="shared" ca="1" si="192"/>
        <v>-106313719682373.28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-106313719682373.28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-442973832009.88867</v>
      </c>
      <c r="L4841" s="444">
        <f t="shared" ca="1" si="192"/>
        <v>-106756693514383.17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-106756693514383.17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-444819556309.92987</v>
      </c>
      <c r="L4842" s="444">
        <f t="shared" ca="1" si="192"/>
        <v>-107201513070693.11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-107201513070693.11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-446672971127.88794</v>
      </c>
      <c r="L4843" s="444">
        <f t="shared" ca="1" si="192"/>
        <v>-107648186041821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-107648186041821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-448534108507.58746</v>
      </c>
      <c r="L4844" s="444">
        <f t="shared" ca="1" si="192"/>
        <v>-108096720150328.59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-108096720150328.59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-450403000626.36914</v>
      </c>
      <c r="L4845" s="444">
        <f t="shared" ca="1" si="192"/>
        <v>-108547123150954.97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-108547123150954.97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-452279679795.64569</v>
      </c>
      <c r="L4846" s="444">
        <f t="shared" ca="1" si="192"/>
        <v>-108999402830750.61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-108999402830750.61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-454164178461.46088</v>
      </c>
      <c r="L4847" s="444">
        <f t="shared" ca="1" si="192"/>
        <v>-109453567009212.06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-109453567009212.06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-456056529205.05023</v>
      </c>
      <c r="L4848" s="444">
        <f t="shared" ca="1" si="192"/>
        <v>-109909623538417.11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-109909623538417.11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-457956764743.4046</v>
      </c>
      <c r="L4849" s="444">
        <f t="shared" ca="1" si="192"/>
        <v>-110367580303160.52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-110367580303160.52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-459864917929.83545</v>
      </c>
      <c r="L4850" s="444">
        <f t="shared" ca="1" si="192"/>
        <v>-110827445221090.34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-110827445221090.34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-461781021754.54303</v>
      </c>
      <c r="L4851" s="444">
        <f t="shared" ca="1" si="192"/>
        <v>-111289226242844.89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-111289226242844.89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-463705109345.18701</v>
      </c>
      <c r="L4852" s="444">
        <f t="shared" ca="1" si="192"/>
        <v>-111752931352190.08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-111752931352190.08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-465637213967.45868</v>
      </c>
      <c r="L4853" s="444">
        <f t="shared" ref="L4853:L5107" ca="1" si="197">I4853-J4853+K4853</f>
        <v>-112218568566157.53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-112218568566157.53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-467577369025.65637</v>
      </c>
      <c r="L4854" s="444">
        <f t="shared" ca="1" si="197"/>
        <v>-112686145935183.19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-112686145935183.19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-469525608063.26324</v>
      </c>
      <c r="L4855" s="444">
        <f t="shared" ca="1" si="197"/>
        <v>-113155671543246.45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-113155671543246.45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-471481964763.52686</v>
      </c>
      <c r="L4856" s="444">
        <f t="shared" ca="1" si="197"/>
        <v>-113627153508009.98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-113627153508009.98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-473446472950.0415</v>
      </c>
      <c r="L4857" s="444">
        <f t="shared" ca="1" si="197"/>
        <v>-114100599980960.03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-114100599980960.03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-475419166587.33344</v>
      </c>
      <c r="L4858" s="444">
        <f t="shared" ca="1" si="197"/>
        <v>-114576019147547.36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-114576019147547.36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-477400079781.44727</v>
      </c>
      <c r="L4859" s="444">
        <f t="shared" ca="1" si="197"/>
        <v>-115053419227328.81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-115053419227328.81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-479389246780.53668</v>
      </c>
      <c r="L4860" s="444">
        <f t="shared" ca="1" si="197"/>
        <v>-115532808474109.34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-115532808474109.34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-481386701975.45557</v>
      </c>
      <c r="L4861" s="444">
        <f t="shared" ca="1" si="197"/>
        <v>-116014195176084.8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-116014195176084.8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-483392479900.35333</v>
      </c>
      <c r="L4862" s="444">
        <f t="shared" ca="1" si="197"/>
        <v>-116497587655985.16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-116497587655985.16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-485406615233.27148</v>
      </c>
      <c r="L4863" s="444">
        <f t="shared" ca="1" si="197"/>
        <v>-116982994271218.42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-116982994271218.42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-487429142796.74341</v>
      </c>
      <c r="L4864" s="444">
        <f t="shared" ca="1" si="197"/>
        <v>-117470423414015.17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-117470423414015.17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-489460097558.39655</v>
      </c>
      <c r="L4865" s="444">
        <f t="shared" ca="1" si="197"/>
        <v>-117959883511573.56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-117959883511573.56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-491499514631.55652</v>
      </c>
      <c r="L4866" s="444">
        <f t="shared" ca="1" si="197"/>
        <v>-118451383026205.13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-118451383026205.13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-493547429275.85468</v>
      </c>
      <c r="L4867" s="444">
        <f t="shared" ca="1" si="197"/>
        <v>-118944930455480.98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-118944930455480.98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-495603876897.8374</v>
      </c>
      <c r="L4868" s="444">
        <f t="shared" ca="1" si="197"/>
        <v>-119440534332378.83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-119440534332378.83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-497668893051.57849</v>
      </c>
      <c r="L4869" s="444">
        <f t="shared" ca="1" si="197"/>
        <v>-119938203225430.41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-119938203225430.41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-499742513439.29327</v>
      </c>
      <c r="L4870" s="444">
        <f t="shared" ca="1" si="197"/>
        <v>-120437945738869.7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-120437945738869.7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-501824773911.95715</v>
      </c>
      <c r="L4871" s="444">
        <f t="shared" ca="1" si="197"/>
        <v>-120939770512781.66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-120939770512781.66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-503915710469.92358</v>
      </c>
      <c r="L4872" s="444">
        <f t="shared" ca="1" si="197"/>
        <v>-121443686223251.58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-121443686223251.58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-506015359263.54816</v>
      </c>
      <c r="L4873" s="444">
        <f t="shared" ca="1" si="197"/>
        <v>-121949701582515.13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-121949701582515.13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-508123756593.81299</v>
      </c>
      <c r="L4874" s="444">
        <f t="shared" ca="1" si="197"/>
        <v>-122457825339108.94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-122457825339108.94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-510240938912.95386</v>
      </c>
      <c r="L4875" s="444">
        <f t="shared" ca="1" si="197"/>
        <v>-122968066278021.89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-122968066278021.89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-512366942825.09113</v>
      </c>
      <c r="L4876" s="444">
        <f t="shared" ca="1" si="197"/>
        <v>-123480433220846.98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-123480433220846.98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-514501805086.86243</v>
      </c>
      <c r="L4877" s="444">
        <f t="shared" ca="1" si="197"/>
        <v>-123994935025933.84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-123994935025933.84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-516645562608.05762</v>
      </c>
      <c r="L4878" s="444">
        <f t="shared" ca="1" si="197"/>
        <v>-124511580588541.91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-124511580588541.91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-518798252452.25793</v>
      </c>
      <c r="L4879" s="444">
        <f t="shared" ca="1" si="197"/>
        <v>-125030378840994.17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-125030378840994.17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-520959911837.47571</v>
      </c>
      <c r="L4880" s="444">
        <f t="shared" ca="1" si="197"/>
        <v>-125551338752831.64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-125551338752831.64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-523130578136.79852</v>
      </c>
      <c r="L4881" s="444">
        <f t="shared" ca="1" si="197"/>
        <v>-126074469330968.44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-126074469330968.44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-525310288879.03516</v>
      </c>
      <c r="L4882" s="444">
        <f t="shared" ca="1" si="197"/>
        <v>-126599779619847.47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-126599779619847.47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-527499081749.36444</v>
      </c>
      <c r="L4883" s="444">
        <f t="shared" ca="1" si="197"/>
        <v>-127127278701596.83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-127127278701596.83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-529696994589.98676</v>
      </c>
      <c r="L4884" s="444">
        <f t="shared" ca="1" si="197"/>
        <v>-127656975696186.81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-127656975696186.81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-531904065400.77838</v>
      </c>
      <c r="L4885" s="444">
        <f t="shared" ca="1" si="197"/>
        <v>-128188879761587.59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-128188879761587.59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-534120332339.9483</v>
      </c>
      <c r="L4886" s="444">
        <f t="shared" ca="1" si="197"/>
        <v>-128723000093927.55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-128723000093927.55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-536345833724.69806</v>
      </c>
      <c r="L4887" s="444">
        <f t="shared" ca="1" si="197"/>
        <v>-129259345927652.25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-129259345927652.25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-538580608031.88434</v>
      </c>
      <c r="L4888" s="444">
        <f t="shared" ca="1" si="197"/>
        <v>-129797926535684.14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-129797926535684.14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-540824693898.6839</v>
      </c>
      <c r="L4889" s="444">
        <f t="shared" ca="1" si="197"/>
        <v>-130338751229582.83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-130338751229582.83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-543078130123.26184</v>
      </c>
      <c r="L4890" s="444">
        <f t="shared" ca="1" si="197"/>
        <v>-130881829359706.09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-130881829359706.09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-545340955665.44208</v>
      </c>
      <c r="L4891" s="444">
        <f t="shared" ca="1" si="197"/>
        <v>-131427170315371.53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-131427170315371.53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-547613209647.38135</v>
      </c>
      <c r="L4892" s="444">
        <f t="shared" ca="1" si="197"/>
        <v>-131974783525018.91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-131974783525018.91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-549894931354.24548</v>
      </c>
      <c r="L4893" s="444">
        <f t="shared" ca="1" si="197"/>
        <v>-132524678456373.16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-132524678456373.16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-552186160234.88818</v>
      </c>
      <c r="L4894" s="444">
        <f t="shared" ca="1" si="197"/>
        <v>-133076864616608.05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-133076864616608.05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-554486935902.53357</v>
      </c>
      <c r="L4895" s="444">
        <f t="shared" ca="1" si="197"/>
        <v>-133631351552510.58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-133631351552510.58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-556797298135.46069</v>
      </c>
      <c r="L4896" s="444">
        <f t="shared" ca="1" si="197"/>
        <v>-134188148850646.03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-134188148850646.03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-559117286877.69177</v>
      </c>
      <c r="L4897" s="444">
        <f t="shared" ca="1" si="197"/>
        <v>-134747266137523.72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-134747266137523.72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-561446942239.68213</v>
      </c>
      <c r="L4898" s="444">
        <f t="shared" ca="1" si="197"/>
        <v>-135308713079763.41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-135308713079763.41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-563786304499.01428</v>
      </c>
      <c r="L4899" s="444">
        <f t="shared" ca="1" si="197"/>
        <v>-135872499384262.42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-135872499384262.42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-566135414101.09338</v>
      </c>
      <c r="L4900" s="444">
        <f t="shared" ca="1" si="197"/>
        <v>-136438634798363.52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-136438634798363.52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-568494311659.84802</v>
      </c>
      <c r="L4901" s="444">
        <f t="shared" ca="1" si="197"/>
        <v>-137007129110023.36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-137007129110023.36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-570863037958.43066</v>
      </c>
      <c r="L4902" s="444">
        <f t="shared" ca="1" si="197"/>
        <v>-137577992147981.8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-137577992147981.8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-573241633949.92419</v>
      </c>
      <c r="L4903" s="444">
        <f t="shared" ca="1" si="197"/>
        <v>-138151233781931.72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-138151233781931.72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-575630140758.04883</v>
      </c>
      <c r="L4904" s="444">
        <f t="shared" ca="1" si="197"/>
        <v>-138726863922689.77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-138726863922689.77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-578028599677.8739</v>
      </c>
      <c r="L4905" s="444">
        <f t="shared" ca="1" si="197"/>
        <v>-139304892522367.64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-139304892522367.64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-580437052176.53186</v>
      </c>
      <c r="L4906" s="444">
        <f t="shared" ca="1" si="197"/>
        <v>-139885329574544.17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-139885329574544.17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-582855539893.93408</v>
      </c>
      <c r="L4907" s="444">
        <f t="shared" ca="1" si="197"/>
        <v>-140468185114438.11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-140468185114438.11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-585284104643.49207</v>
      </c>
      <c r="L4908" s="444">
        <f t="shared" ca="1" si="197"/>
        <v>-141053469219081.59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-141053469219081.59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-587722788412.83997</v>
      </c>
      <c r="L4909" s="444">
        <f t="shared" ca="1" si="197"/>
        <v>-141641192007494.44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-141641192007494.44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-590171633364.56018</v>
      </c>
      <c r="L4910" s="444">
        <f t="shared" ca="1" si="197"/>
        <v>-142231363640859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-142231363640859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-592630681836.91248</v>
      </c>
      <c r="L4911" s="444">
        <f t="shared" ca="1" si="197"/>
        <v>-142823994322695.91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-142823994322695.91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-595099976344.56628</v>
      </c>
      <c r="L4912" s="444">
        <f t="shared" ca="1" si="197"/>
        <v>-143419094299040.47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-143419094299040.47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-597579559579.33533</v>
      </c>
      <c r="L4913" s="444">
        <f t="shared" ca="1" si="197"/>
        <v>-144016673858619.81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-144016673858619.81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-600069474410.91589</v>
      </c>
      <c r="L4914" s="444">
        <f t="shared" ca="1" si="197"/>
        <v>-144616743333030.72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-144616743333030.72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-602569763887.62793</v>
      </c>
      <c r="L4915" s="444">
        <f t="shared" ca="1" si="197"/>
        <v>-145219313096918.34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-145219313096918.34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-605080471237.15979</v>
      </c>
      <c r="L4916" s="444">
        <f t="shared" ca="1" si="197"/>
        <v>-145824393568155.5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-145824393568155.5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-607601639867.31458</v>
      </c>
      <c r="L4917" s="444">
        <f t="shared" ca="1" si="197"/>
        <v>-146431995208022.81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-146431995208022.81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-610133313366.76172</v>
      </c>
      <c r="L4918" s="444">
        <f t="shared" ca="1" si="197"/>
        <v>-147042128521389.56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-147042128521389.56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-612675535505.78979</v>
      </c>
      <c r="L4919" s="444">
        <f t="shared" ca="1" si="197"/>
        <v>-147654804056895.34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-147654804056895.34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-615228350237.06396</v>
      </c>
      <c r="L4920" s="444">
        <f t="shared" ca="1" si="197"/>
        <v>-148270032407132.41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-148270032407132.41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-617791801696.38501</v>
      </c>
      <c r="L4921" s="444">
        <f t="shared" ca="1" si="197"/>
        <v>-148887824208828.78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-148887824208828.78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-620365934203.45325</v>
      </c>
      <c r="L4922" s="444">
        <f t="shared" ca="1" si="197"/>
        <v>-149508190143032.25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-149508190143032.25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-622950792262.6344</v>
      </c>
      <c r="L4923" s="444">
        <f t="shared" ca="1" si="197"/>
        <v>-150131140935294.88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-150131140935294.88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-625546420563.72864</v>
      </c>
      <c r="L4924" s="444">
        <f t="shared" ca="1" si="197"/>
        <v>-150756687355858.59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-150756687355858.59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-628152863982.74414</v>
      </c>
      <c r="L4925" s="444">
        <f t="shared" ca="1" si="197"/>
        <v>-151384840219841.34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-151384840219841.34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-630770167582.67224</v>
      </c>
      <c r="L4926" s="444">
        <f t="shared" ca="1" si="197"/>
        <v>-152015610387424.03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-152015610387424.03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-633398376614.26685</v>
      </c>
      <c r="L4927" s="444">
        <f t="shared" ca="1" si="197"/>
        <v>-152649008764038.31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-152649008764038.31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-636037536516.82629</v>
      </c>
      <c r="L4928" s="444">
        <f t="shared" ca="1" si="197"/>
        <v>-153285046300555.13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-153285046300555.13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-638687692918.97974</v>
      </c>
      <c r="L4929" s="444">
        <f t="shared" ca="1" si="197"/>
        <v>-153923733993474.09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-153923733993474.09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-641348891639.47534</v>
      </c>
      <c r="L4930" s="444">
        <f t="shared" ca="1" si="197"/>
        <v>-154565082885113.56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-154565082885113.56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-644021178687.97314</v>
      </c>
      <c r="L4931" s="444">
        <f t="shared" ca="1" si="197"/>
        <v>-155209104063801.53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-155209104063801.53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-646704600265.83972</v>
      </c>
      <c r="L4932" s="444">
        <f t="shared" ca="1" si="197"/>
        <v>-155855808664067.38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-155855808664067.38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-649399202766.94739</v>
      </c>
      <c r="L4933" s="444">
        <f t="shared" ca="1" si="197"/>
        <v>-156505207866834.31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-156505207866834.31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-652105032778.47632</v>
      </c>
      <c r="L4934" s="444">
        <f t="shared" ca="1" si="197"/>
        <v>-157157312899612.78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-157157312899612.78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-654822137081.71997</v>
      </c>
      <c r="L4935" s="444">
        <f t="shared" ca="1" si="197"/>
        <v>-157812135036694.5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-157812135036694.5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-657550562652.8938</v>
      </c>
      <c r="L4936" s="444">
        <f t="shared" ca="1" si="197"/>
        <v>-158469685599347.41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-158469685599347.41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-660290356663.94751</v>
      </c>
      <c r="L4937" s="444">
        <f t="shared" ca="1" si="197"/>
        <v>-159129975956011.34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-159129975956011.34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-663041566483.38062</v>
      </c>
      <c r="L4938" s="444">
        <f t="shared" ca="1" si="197"/>
        <v>-159793017522494.72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-159793017522494.72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-665804239677.06128</v>
      </c>
      <c r="L4939" s="444">
        <f t="shared" ca="1" si="197"/>
        <v>-160458821762171.78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-160458821762171.78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-668578424009.04907</v>
      </c>
      <c r="L4940" s="444">
        <f t="shared" ca="1" si="197"/>
        <v>-161127400186180.84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-161127400186180.84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-671364167442.42017</v>
      </c>
      <c r="L4941" s="444">
        <f t="shared" ca="1" si="197"/>
        <v>-161798764353623.25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-161798764353623.25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-674161518140.09692</v>
      </c>
      <c r="L4942" s="444">
        <f t="shared" ca="1" si="197"/>
        <v>-162472925871763.34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-162472925871763.34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-676970524465.68054</v>
      </c>
      <c r="L4943" s="444">
        <f t="shared" ca="1" si="197"/>
        <v>-163149896396229.03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-163149896396229.03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-679791234984.2876</v>
      </c>
      <c r="L4944" s="444">
        <f t="shared" ca="1" si="197"/>
        <v>-163829687631213.31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-163829687631213.31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-682623698463.38879</v>
      </c>
      <c r="L4945" s="444">
        <f t="shared" ca="1" si="197"/>
        <v>-164512311329676.69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-164512311329676.69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-685467963873.65283</v>
      </c>
      <c r="L4946" s="444">
        <f t="shared" ca="1" si="197"/>
        <v>-165197779293550.34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-165197779293550.34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-688324080389.79309</v>
      </c>
      <c r="L4947" s="444">
        <f t="shared" ca="1" si="197"/>
        <v>-165886103373940.13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-165886103373940.13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-691192097391.41724</v>
      </c>
      <c r="L4948" s="444">
        <f t="shared" ca="1" si="197"/>
        <v>-166577295471331.53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-166577295471331.53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-694072064463.88135</v>
      </c>
      <c r="L4949" s="444">
        <f t="shared" ca="1" si="197"/>
        <v>-167271367535795.41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-167271367535795.41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-696964031399.14746</v>
      </c>
      <c r="L4950" s="444">
        <f t="shared" ca="1" si="197"/>
        <v>-167968331567194.56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-167968331567194.56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-699868048196.64404</v>
      </c>
      <c r="L4951" s="444">
        <f t="shared" ca="1" si="197"/>
        <v>-168668199615391.22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-168668199615391.22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-702784165064.13013</v>
      </c>
      <c r="L4952" s="444">
        <f t="shared" ca="1" si="197"/>
        <v>-169370983780455.34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-169370983780455.34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-705712432418.56396</v>
      </c>
      <c r="L4953" s="444">
        <f t="shared" ca="1" si="197"/>
        <v>-170076696212873.91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-170076696212873.91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-708652900886.97461</v>
      </c>
      <c r="L4954" s="444">
        <f t="shared" ca="1" si="197"/>
        <v>-170785349113760.88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-170785349113760.88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-711605621307.33691</v>
      </c>
      <c r="L4955" s="444">
        <f t="shared" ca="1" si="197"/>
        <v>-171496954735068.22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-171496954735068.22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-714570644729.45093</v>
      </c>
      <c r="L4956" s="444">
        <f t="shared" ca="1" si="197"/>
        <v>-172211525379797.66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-172211525379797.66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-717548022415.82361</v>
      </c>
      <c r="L4957" s="444">
        <f t="shared" ca="1" si="197"/>
        <v>-172929073402213.47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-172929073402213.47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-720537805842.55615</v>
      </c>
      <c r="L4958" s="444">
        <f t="shared" ca="1" si="197"/>
        <v>-173649611208056.03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-173649611208056.03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-723540046700.2334</v>
      </c>
      <c r="L4959" s="444">
        <f t="shared" ca="1" si="197"/>
        <v>-174373151254756.25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-174373151254756.25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-726554796894.81775</v>
      </c>
      <c r="L4960" s="444">
        <f t="shared" ca="1" si="197"/>
        <v>-175099706051651.06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-175099706051651.06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-729582108548.54614</v>
      </c>
      <c r="L4961" s="444">
        <f t="shared" ca="1" si="197"/>
        <v>-175829288160199.59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-175829288160199.59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-732622034000.83167</v>
      </c>
      <c r="L4962" s="444">
        <f t="shared" ca="1" si="197"/>
        <v>-176561910194200.44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-176561910194200.44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-735674625809.16846</v>
      </c>
      <c r="L4963" s="444">
        <f t="shared" ca="1" si="197"/>
        <v>-177297584820009.59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-177297584820009.59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-738739936750.03992</v>
      </c>
      <c r="L4964" s="444">
        <f t="shared" ca="1" si="197"/>
        <v>-178036324756759.63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-178036324756759.63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-741818019819.83179</v>
      </c>
      <c r="L4965" s="444">
        <f t="shared" ca="1" si="197"/>
        <v>-178778142776579.47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-178778142776579.47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-744908928235.7478</v>
      </c>
      <c r="L4966" s="444">
        <f t="shared" ca="1" si="197"/>
        <v>-179523051704815.22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-179523051704815.22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-748012715436.7301</v>
      </c>
      <c r="L4967" s="444">
        <f t="shared" ca="1" si="197"/>
        <v>-180271064420251.94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-180271064420251.94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-751129435084.38306</v>
      </c>
      <c r="L4968" s="444">
        <f t="shared" ca="1" si="197"/>
        <v>-181022193855336.31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-181022193855336.31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-754259141063.90125</v>
      </c>
      <c r="L4969" s="444">
        <f t="shared" ca="1" si="197"/>
        <v>-181776452996400.22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-181776452996400.22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-757401887485.00085</v>
      </c>
      <c r="L4970" s="444">
        <f t="shared" ca="1" si="197"/>
        <v>-182533854883885.22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-182533854883885.22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-760557728682.8551</v>
      </c>
      <c r="L4971" s="444">
        <f t="shared" ca="1" si="197"/>
        <v>-183294412612568.06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-183294412612568.06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-763726719219.03357</v>
      </c>
      <c r="L4972" s="444">
        <f t="shared" ca="1" si="197"/>
        <v>-184058139331787.09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-184058139331787.09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-766908913882.44617</v>
      </c>
      <c r="L4973" s="444">
        <f t="shared" ca="1" si="197"/>
        <v>-184825048245669.53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-184825048245669.53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-770104367690.28967</v>
      </c>
      <c r="L4974" s="444">
        <f t="shared" ca="1" si="197"/>
        <v>-185595152613359.81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-185595152613359.81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-773313135888.99927</v>
      </c>
      <c r="L4975" s="444">
        <f t="shared" ca="1" si="197"/>
        <v>-186368465749248.81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-186368465749248.81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-776535273955.20337</v>
      </c>
      <c r="L4976" s="444">
        <f t="shared" ca="1" si="197"/>
        <v>-187145001023204.03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-187145001023204.03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-779770837596.68347</v>
      </c>
      <c r="L4977" s="444">
        <f t="shared" ca="1" si="197"/>
        <v>-187924771860800.72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-187924771860800.72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-783019882753.3363</v>
      </c>
      <c r="L4978" s="444">
        <f t="shared" ca="1" si="197"/>
        <v>-188707791743554.06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-188707791743554.06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-786282465598.14197</v>
      </c>
      <c r="L4979" s="444">
        <f t="shared" ca="1" si="197"/>
        <v>-189494074209152.22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-189494074209152.22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-789558642538.13428</v>
      </c>
      <c r="L4980" s="444">
        <f t="shared" ca="1" si="197"/>
        <v>-190283632851690.34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-190283632851690.34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-792848470215.37646</v>
      </c>
      <c r="L4981" s="444">
        <f t="shared" ca="1" si="197"/>
        <v>-191076481321905.72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-191076481321905.72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-796152005507.94043</v>
      </c>
      <c r="L4982" s="444">
        <f t="shared" ca="1" si="197"/>
        <v>-191872633327413.66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-191872633327413.66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-799469305530.89026</v>
      </c>
      <c r="L4983" s="444">
        <f t="shared" ca="1" si="197"/>
        <v>-192672102632944.53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-192672102632944.53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-802800427637.26892</v>
      </c>
      <c r="L4984" s="444">
        <f t="shared" ca="1" si="197"/>
        <v>-193474903060581.81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-193474903060581.81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-806145429419.09082</v>
      </c>
      <c r="L4985" s="444">
        <f t="shared" ca="1" si="197"/>
        <v>-194281048490000.91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-194281048490000.91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-809504368708.33716</v>
      </c>
      <c r="L4986" s="444">
        <f t="shared" ca="1" si="197"/>
        <v>-195090552858709.25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-195090552858709.25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-812877303577.9552</v>
      </c>
      <c r="L4987" s="444">
        <f t="shared" ca="1" si="197"/>
        <v>-195903430162287.22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-195903430162287.22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-816264292342.8634</v>
      </c>
      <c r="L4988" s="444">
        <f t="shared" ca="1" si="197"/>
        <v>-196719694454630.09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-196719694454630.09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-819665393560.95874</v>
      </c>
      <c r="L4989" s="444">
        <f t="shared" ca="1" si="197"/>
        <v>-197539359848191.06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-197539359848191.06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-823080666034.12939</v>
      </c>
      <c r="L4990" s="444">
        <f t="shared" ca="1" si="197"/>
        <v>-198362440514225.19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-198362440514225.19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-826510168809.27161</v>
      </c>
      <c r="L4991" s="444">
        <f t="shared" ca="1" si="197"/>
        <v>-199188950683034.47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-199188950683034.47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-829953961179.3103</v>
      </c>
      <c r="L4992" s="444">
        <f t="shared" ca="1" si="197"/>
        <v>-200018904644213.78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-200018904644213.78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-833412102684.22412</v>
      </c>
      <c r="L4993" s="444">
        <f t="shared" ca="1" si="197"/>
        <v>-200852316746898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-200852316746898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-836884653112.07495</v>
      </c>
      <c r="L4994" s="444">
        <f t="shared" ca="1" si="197"/>
        <v>-201689201400010.06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-201689201400010.06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-840371672500.04187</v>
      </c>
      <c r="L4995" s="444">
        <f t="shared" ca="1" si="197"/>
        <v>-202529573072510.09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-202529573072510.09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-843873221135.45874</v>
      </c>
      <c r="L4996" s="444">
        <f t="shared" ca="1" si="197"/>
        <v>-203373446293645.56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-203373446293645.56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-847389359556.85645</v>
      </c>
      <c r="L4997" s="444">
        <f t="shared" ca="1" si="197"/>
        <v>-204220835653202.41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-204220835653202.41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-850920148555.01001</v>
      </c>
      <c r="L4998" s="444">
        <f t="shared" ca="1" si="197"/>
        <v>-205071755801757.41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-205071755801757.41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-854465649173.98914</v>
      </c>
      <c r="L4999" s="444">
        <f t="shared" ca="1" si="197"/>
        <v>-205926221450931.41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-205926221450931.41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-858025922712.21423</v>
      </c>
      <c r="L5000" s="444">
        <f t="shared" ca="1" si="197"/>
        <v>-206784247373643.63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-206784247373643.63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-861601030723.51514</v>
      </c>
      <c r="L5001" s="444">
        <f t="shared" ca="1" si="197"/>
        <v>-207645848404367.13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-207645848404367.13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-865191035018.19629</v>
      </c>
      <c r="L5002" s="444">
        <f t="shared" ca="1" si="197"/>
        <v>-208511039439385.31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-208511039439385.31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-868795997664.10547</v>
      </c>
      <c r="L5003" s="444">
        <f t="shared" ca="1" si="197"/>
        <v>-209379835437049.41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-209379835437049.41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-872415980987.70581</v>
      </c>
      <c r="L5004" s="444">
        <f t="shared" ca="1" si="197"/>
        <v>-210252251418037.13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-210252251418037.13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-876051047575.15466</v>
      </c>
      <c r="L5005" s="444">
        <f t="shared" ca="1" si="197"/>
        <v>-211128302465612.28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-211128302465612.28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-879701260273.38452</v>
      </c>
      <c r="L5006" s="444">
        <f t="shared" ca="1" si="197"/>
        <v>-212008003725885.66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-212008003725885.66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-883366682191.19019</v>
      </c>
      <c r="L5007" s="444">
        <f t="shared" ca="1" si="197"/>
        <v>-212891370408076.84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-212891370408076.84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-887047376700.32019</v>
      </c>
      <c r="L5008" s="444">
        <f t="shared" ca="1" si="197"/>
        <v>-213778417784777.16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-213778417784777.16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-890743407436.57141</v>
      </c>
      <c r="L5009" s="444">
        <f t="shared" ca="1" si="197"/>
        <v>-214669161192213.72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-214669161192213.72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-894454838300.8905</v>
      </c>
      <c r="L5010" s="444">
        <f t="shared" ca="1" si="197"/>
        <v>-215563616030514.59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-215563616030514.59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-898181733460.47742</v>
      </c>
      <c r="L5011" s="444">
        <f t="shared" ca="1" si="197"/>
        <v>-216461797763975.06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-216461797763975.06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-901924157349.89612</v>
      </c>
      <c r="L5012" s="444">
        <f t="shared" ca="1" si="197"/>
        <v>-217363721921324.97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-217363721921324.97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-905682174672.18738</v>
      </c>
      <c r="L5013" s="444">
        <f t="shared" ca="1" si="197"/>
        <v>-218269404095997.16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-218269404095997.16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-909455850399.98816</v>
      </c>
      <c r="L5014" s="444">
        <f t="shared" ca="1" si="197"/>
        <v>-219178859946397.16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-219178859946397.16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-913245249776.65479</v>
      </c>
      <c r="L5015" s="444">
        <f t="shared" ca="1" si="197"/>
        <v>-220092105196173.81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-220092105196173.81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-917050438317.39087</v>
      </c>
      <c r="L5016" s="444">
        <f t="shared" ca="1" si="197"/>
        <v>-221009155634491.22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-221009155634491.22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-920871481810.38</v>
      </c>
      <c r="L5017" s="444">
        <f t="shared" ca="1" si="197"/>
        <v>-221930027116301.59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-221930027116301.59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-924708446317.92334</v>
      </c>
      <c r="L5018" s="444">
        <f t="shared" ca="1" si="197"/>
        <v>-222854735562619.53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-222854735562619.53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-928561398177.58142</v>
      </c>
      <c r="L5019" s="444">
        <f t="shared" ca="1" si="197"/>
        <v>-223783296960797.13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-223783296960797.13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-932430404003.32129</v>
      </c>
      <c r="L5020" s="444">
        <f t="shared" ca="1" si="197"/>
        <v>-224715727364800.44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-224715727364800.44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-936315530686.66858</v>
      </c>
      <c r="L5021" s="444">
        <f t="shared" ca="1" si="197"/>
        <v>-225652042895487.09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-225652042895487.09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-940216845397.86304</v>
      </c>
      <c r="L5022" s="444">
        <f t="shared" ca="1" si="197"/>
        <v>-226592259740884.97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-226592259740884.97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-944134415587.02087</v>
      </c>
      <c r="L5023" s="444">
        <f t="shared" ca="1" si="197"/>
        <v>-227536394156472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-227536394156472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-948068308985.29993</v>
      </c>
      <c r="L5024" s="444">
        <f t="shared" ca="1" si="197"/>
        <v>-228484462465457.31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-228484462465457.31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-952018593606.07214</v>
      </c>
      <c r="L5025" s="444">
        <f t="shared" ca="1" si="197"/>
        <v>-229436481059063.38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-229436481059063.38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-955985337746.09729</v>
      </c>
      <c r="L5026" s="444">
        <f t="shared" ca="1" si="197"/>
        <v>-230392466396809.47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-230392466396809.47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-959968609986.70605</v>
      </c>
      <c r="L5027" s="444">
        <f t="shared" ca="1" si="197"/>
        <v>-231352435006796.19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-231352435006796.19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-963968479194.98413</v>
      </c>
      <c r="L5028" s="444">
        <f t="shared" ca="1" si="197"/>
        <v>-232316403485991.16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-232316403485991.16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-967985014524.96326</v>
      </c>
      <c r="L5029" s="444">
        <f t="shared" ca="1" si="197"/>
        <v>-233284388500516.13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-233284388500516.13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-972018285418.81714</v>
      </c>
      <c r="L5030" s="444">
        <f t="shared" ca="1" si="197"/>
        <v>-234256406785934.94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-234256406785934.94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-976068361608.06213</v>
      </c>
      <c r="L5031" s="444">
        <f t="shared" ca="1" si="197"/>
        <v>-235232475147543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-235232475147543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-980135313114.76245</v>
      </c>
      <c r="L5032" s="444">
        <f t="shared" ca="1" si="197"/>
        <v>-236212610460657.75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-236212610460657.75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-984219210252.7406</v>
      </c>
      <c r="L5033" s="444">
        <f t="shared" ca="1" si="197"/>
        <v>-237196829670910.5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-237196829670910.5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-988320123628.79358</v>
      </c>
      <c r="L5034" s="444">
        <f t="shared" ca="1" si="197"/>
        <v>-238185149794539.28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-238185149794539.28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-992438124143.9137</v>
      </c>
      <c r="L5035" s="444">
        <f t="shared" ca="1" si="197"/>
        <v>-239177587918683.19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-239177587918683.19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-996573282994.51331</v>
      </c>
      <c r="L5036" s="444">
        <f t="shared" ca="1" si="197"/>
        <v>-240174161201677.69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-240174161201677.69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-1000725671673.657</v>
      </c>
      <c r="L5037" s="444">
        <f t="shared" ca="1" si="197"/>
        <v>-241174886873351.34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-241174886873351.34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-1004895361972.2972</v>
      </c>
      <c r="L5038" s="444">
        <f t="shared" ca="1" si="197"/>
        <v>-242179782235323.66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-242179782235323.66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-1009082425980.5153</v>
      </c>
      <c r="L5039" s="444">
        <f t="shared" ca="1" si="197"/>
        <v>-243188864661304.16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-243188864661304.16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-1013286936088.7672</v>
      </c>
      <c r="L5040" s="444">
        <f t="shared" ca="1" si="197"/>
        <v>-244202151597392.94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-244202151597392.94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-1017508964989.1372</v>
      </c>
      <c r="L5041" s="444">
        <f t="shared" ca="1" si="197"/>
        <v>-245219660562382.06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-245219660562382.06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-1021748585676.5919</v>
      </c>
      <c r="L5042" s="444">
        <f t="shared" ca="1" si="197"/>
        <v>-246241409148058.66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-246241409148058.66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-1026005871450.2445</v>
      </c>
      <c r="L5043" s="444">
        <f t="shared" ca="1" si="197"/>
        <v>-247267415019508.91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-247267415019508.91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-1030280895914.6206</v>
      </c>
      <c r="L5044" s="444">
        <f t="shared" ca="1" si="197"/>
        <v>-248297695915423.53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-248297695915423.53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-1034573732980.9315</v>
      </c>
      <c r="L5045" s="444">
        <f t="shared" ca="1" si="197"/>
        <v>-249332269648404.47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-249332269648404.47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-1038884456868.3521</v>
      </c>
      <c r="L5046" s="444">
        <f t="shared" ca="1" si="197"/>
        <v>-250371154105272.81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-250371154105272.81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-1043213142105.3032</v>
      </c>
      <c r="L5047" s="444">
        <f t="shared" ca="1" si="197"/>
        <v>-251414367247378.13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-251414367247378.13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-1047559863530.7422</v>
      </c>
      <c r="L5048" s="444">
        <f t="shared" ca="1" si="197"/>
        <v>-252461927110908.88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-252461927110908.88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-1051924696295.4535</v>
      </c>
      <c r="L5049" s="444">
        <f t="shared" ca="1" si="197"/>
        <v>-253513851807204.34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-253513851807204.34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-1056307715863.3514</v>
      </c>
      <c r="L5050" s="444">
        <f t="shared" ca="1" si="197"/>
        <v>-254570159523067.69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-254570159523067.69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-1060708998012.7819</v>
      </c>
      <c r="L5051" s="444">
        <f t="shared" ca="1" si="197"/>
        <v>-255630868521080.47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-255630868521080.47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-1065128618837.8354</v>
      </c>
      <c r="L5052" s="444">
        <f t="shared" ca="1" si="197"/>
        <v>-256695997139918.31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-256695997139918.31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-1069566654749.6597</v>
      </c>
      <c r="L5053" s="444">
        <f t="shared" ca="1" si="197"/>
        <v>-257765563794667.97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-257765563794667.97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-1074023182477.7832</v>
      </c>
      <c r="L5054" s="444">
        <f t="shared" ca="1" si="197"/>
        <v>-258839586977145.75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-258839586977145.75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-1078498279071.4406</v>
      </c>
      <c r="L5055" s="444">
        <f t="shared" ca="1" si="197"/>
        <v>-259918085256217.19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-259918085256217.19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-1082992021900.9049</v>
      </c>
      <c r="L5056" s="444">
        <f t="shared" ca="1" si="197"/>
        <v>-261001077278118.09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-261001077278118.09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-1087504488658.8253</v>
      </c>
      <c r="L5057" s="444">
        <f t="shared" ca="1" si="197"/>
        <v>-262088581766776.91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-262088581766776.91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-1092035757361.5704</v>
      </c>
      <c r="L5058" s="444">
        <f t="shared" ca="1" si="197"/>
        <v>-263180617524138.47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-263180617524138.47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-1096585906350.5769</v>
      </c>
      <c r="L5059" s="444">
        <f t="shared" ca="1" si="197"/>
        <v>-264277203430489.03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-264277203430489.03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-1101155014293.7043</v>
      </c>
      <c r="L5060" s="444">
        <f t="shared" ca="1" si="197"/>
        <v>-265378358444782.75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-265378358444782.75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-1105743160186.5947</v>
      </c>
      <c r="L5061" s="444">
        <f t="shared" ca="1" si="197"/>
        <v>-266484101604969.34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-266484101604969.34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-1110350423354.0388</v>
      </c>
      <c r="L5062" s="444">
        <f t="shared" ca="1" si="197"/>
        <v>-267594452028323.38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-267594452028323.38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-1114976883451.3474</v>
      </c>
      <c r="L5063" s="444">
        <f t="shared" ca="1" si="197"/>
        <v>-268709428911774.72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-268709428911774.72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-1119622620465.728</v>
      </c>
      <c r="L5064" s="444">
        <f t="shared" ca="1" si="197"/>
        <v>-269829051532240.44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-269829051532240.44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-1124287714717.6687</v>
      </c>
      <c r="L5065" s="444">
        <f t="shared" ca="1" si="197"/>
        <v>-270953339246958.09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-270953339246958.09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-1128972246862.3254</v>
      </c>
      <c r="L5066" s="444">
        <f t="shared" ca="1" si="197"/>
        <v>-272082311493820.41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-272082311493820.41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-1133676297890.9185</v>
      </c>
      <c r="L5067" s="444">
        <f t="shared" ca="1" si="197"/>
        <v>-273215987791711.31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-273215987791711.31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-1138399949132.1304</v>
      </c>
      <c r="L5068" s="444">
        <f t="shared" ca="1" si="197"/>
        <v>-274354387740843.44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-274354387740843.44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-1143143282253.5144</v>
      </c>
      <c r="L5069" s="444">
        <f t="shared" ca="1" si="197"/>
        <v>-275497531023096.94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-275497531023096.94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-1147906379262.9038</v>
      </c>
      <c r="L5070" s="444">
        <f t="shared" ca="1" si="197"/>
        <v>-276645437402359.84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-276645437402359.84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-1152689322509.8325</v>
      </c>
      <c r="L5071" s="444">
        <f t="shared" ca="1" si="197"/>
        <v>-277798126724869.69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-277798126724869.69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-1157492194686.957</v>
      </c>
      <c r="L5072" s="444">
        <f t="shared" ca="1" si="197"/>
        <v>-278955618919556.66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-278955618919556.66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-1162315078831.4861</v>
      </c>
      <c r="L5073" s="444">
        <f t="shared" ca="1" si="197"/>
        <v>-280117933998388.16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-280117933998388.16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-1167158058326.6172</v>
      </c>
      <c r="L5074" s="444">
        <f t="shared" ca="1" si="197"/>
        <v>-281285092056714.78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-281285092056714.78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-1172021216902.9783</v>
      </c>
      <c r="L5075" s="444">
        <f t="shared" ca="1" si="197"/>
        <v>-282457113273617.75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-282457113273617.75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-1176904638640.074</v>
      </c>
      <c r="L5076" s="444">
        <f t="shared" ca="1" si="197"/>
        <v>-283634017912257.81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-283634017912257.81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-1181808407967.741</v>
      </c>
      <c r="L5077" s="444">
        <f t="shared" ca="1" si="197"/>
        <v>-284815826320225.56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-284815826320225.56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-1186732609667.6064</v>
      </c>
      <c r="L5078" s="444">
        <f t="shared" ca="1" si="197"/>
        <v>-286002558929893.19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-286002558929893.19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-1191677328874.5549</v>
      </c>
      <c r="L5079" s="444">
        <f t="shared" ca="1" si="197"/>
        <v>-287194236258767.75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-287194236258767.75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-1196642651078.199</v>
      </c>
      <c r="L5080" s="444">
        <f t="shared" ca="1" si="197"/>
        <v>-288390878909845.94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-288390878909845.94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-1201628662124.3582</v>
      </c>
      <c r="L5081" s="444">
        <f t="shared" ca="1" si="197"/>
        <v>-289592507571970.31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-289592507571970.31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-1206635448216.543</v>
      </c>
      <c r="L5082" s="444">
        <f t="shared" ca="1" si="197"/>
        <v>-290799143020186.88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-290799143020186.88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-1211663095917.4453</v>
      </c>
      <c r="L5083" s="444">
        <f t="shared" ca="1" si="197"/>
        <v>-292010806116104.31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-292010806116104.31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-1216711692150.4346</v>
      </c>
      <c r="L5084" s="444">
        <f t="shared" ca="1" si="197"/>
        <v>-293227517808254.75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-293227517808254.75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-1221781324201.0615</v>
      </c>
      <c r="L5085" s="444">
        <f t="shared" ca="1" si="197"/>
        <v>-294449299132455.81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-294449299132455.81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-1226872079718.5659</v>
      </c>
      <c r="L5086" s="444">
        <f t="shared" ca="1" si="197"/>
        <v>-295676171212174.38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-295676171212174.38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-1231984046717.3933</v>
      </c>
      <c r="L5087" s="444">
        <f t="shared" ca="1" si="197"/>
        <v>-296908155258891.75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-296908155258891.75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-1237117313578.7156</v>
      </c>
      <c r="L5088" s="444">
        <f t="shared" ca="1" si="197"/>
        <v>-298145272572470.44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-298145272572470.44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-1242271969051.9602</v>
      </c>
      <c r="L5089" s="444">
        <f t="shared" ca="1" si="197"/>
        <v>-299387544541522.38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-299387544541522.38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-1247448102256.3433</v>
      </c>
      <c r="L5090" s="444">
        <f t="shared" ca="1" si="197"/>
        <v>-300634992643778.69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-300634992643778.69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-1252645802682.4111</v>
      </c>
      <c r="L5091" s="444">
        <f t="shared" ca="1" si="197"/>
        <v>-301887638446461.13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-301887638446461.13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-1257865160193.5879</v>
      </c>
      <c r="L5092" s="444">
        <f t="shared" ca="1" si="197"/>
        <v>-303145503606654.69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-303145503606654.69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-1263106265027.7278</v>
      </c>
      <c r="L5093" s="444">
        <f t="shared" ca="1" si="197"/>
        <v>-304408609871682.44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-304408609871682.44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-1268369207798.6768</v>
      </c>
      <c r="L5094" s="444">
        <f t="shared" ca="1" si="197"/>
        <v>-305676979079481.13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-305676979079481.13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-1273654079497.8379</v>
      </c>
      <c r="L5095" s="444">
        <f t="shared" ca="1" si="197"/>
        <v>-306950633158978.94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-306950633158978.94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-1278960971495.7456</v>
      </c>
      <c r="L5096" s="444">
        <f t="shared" ca="1" si="197"/>
        <v>-308229594130474.69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-308229594130474.69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-1284289975543.6445</v>
      </c>
      <c r="L5097" s="444">
        <f t="shared" ca="1" si="197"/>
        <v>-309513884106018.31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-309513884106018.31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-1289641183775.0762</v>
      </c>
      <c r="L5098" s="444">
        <f t="shared" ca="1" si="197"/>
        <v>-310803525289793.38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-310803525289793.38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-1295014688707.4724</v>
      </c>
      <c r="L5099" s="444">
        <f t="shared" ca="1" si="197"/>
        <v>-312098539978500.88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-312098539978500.88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-1300410583243.7537</v>
      </c>
      <c r="L5100" s="444">
        <f t="shared" ca="1" si="197"/>
        <v>-313398950561744.63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-313398950561744.63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-1305828960673.936</v>
      </c>
      <c r="L5101" s="444">
        <f t="shared" ca="1" si="197"/>
        <v>-314704779522418.56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-314704779522418.56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-1311269914676.7439</v>
      </c>
      <c r="L5102" s="444">
        <f t="shared" ca="1" si="197"/>
        <v>-316016049437095.31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-316016049437095.31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-1316733539321.2305</v>
      </c>
      <c r="L5103" s="444">
        <f t="shared" ca="1" si="197"/>
        <v>-317332782976416.56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-317332782976416.56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-1322219929068.4023</v>
      </c>
      <c r="L5104" s="444">
        <f t="shared" ca="1" si="197"/>
        <v>-318655002905484.94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-318655002905484.94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-1327729178772.854</v>
      </c>
      <c r="L5105" s="444">
        <f t="shared" ca="1" si="197"/>
        <v>-319982732084257.81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-319982732084257.81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-1333261383684.4075</v>
      </c>
      <c r="L5106" s="444">
        <f t="shared" ca="1" si="197"/>
        <v>-321315993467942.25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-321315993467942.25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-1338816639449.7593</v>
      </c>
      <c r="L5107" s="444">
        <f t="shared" ca="1" si="197"/>
        <v>-322654810107392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-322654810107392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-1344395042114.1333</v>
      </c>
      <c r="L5108" s="444">
        <f t="shared" ref="L5108:L5362" ca="1" si="202">I5108-J5108+K5108</f>
        <v>-323999205149506.13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-323999205149506.13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-1349996688122.9421</v>
      </c>
      <c r="L5109" s="444">
        <f t="shared" ca="1" si="202"/>
        <v>-325349201837629.06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-325349201837629.06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-1355621674323.4543</v>
      </c>
      <c r="L5110" s="444">
        <f t="shared" ca="1" si="202"/>
        <v>-326704823511952.5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-326704823511952.5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-1361270097966.4688</v>
      </c>
      <c r="L5111" s="444">
        <f t="shared" ca="1" si="202"/>
        <v>-328066093609919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-328066093609919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-1366942056707.9958</v>
      </c>
      <c r="L5112" s="444">
        <f t="shared" ca="1" si="202"/>
        <v>-329433035666627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-329433035666627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-1372637648610.9458</v>
      </c>
      <c r="L5113" s="444">
        <f t="shared" ca="1" si="202"/>
        <v>-330805673315237.94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-330805673315237.94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-1378356972146.8247</v>
      </c>
      <c r="L5114" s="444">
        <f t="shared" ca="1" si="202"/>
        <v>-332184030287384.75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-332184030287384.75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-1384100126197.4365</v>
      </c>
      <c r="L5115" s="444">
        <f t="shared" ca="1" si="202"/>
        <v>-333568130413582.19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-333568130413582.19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-1389867210056.5925</v>
      </c>
      <c r="L5116" s="444">
        <f t="shared" ca="1" si="202"/>
        <v>-334957997623638.75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-334957997623638.75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-1395658323431.8281</v>
      </c>
      <c r="L5117" s="444">
        <f t="shared" ca="1" si="202"/>
        <v>-336353655947070.56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-336353655947070.56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-1401473566446.1274</v>
      </c>
      <c r="L5118" s="444">
        <f t="shared" ca="1" si="202"/>
        <v>-337755129513516.69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-337755129513516.69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-1407313039639.6528</v>
      </c>
      <c r="L5119" s="444">
        <f t="shared" ca="1" si="202"/>
        <v>-339162442553156.31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-339162442553156.31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-1413176843971.4846</v>
      </c>
      <c r="L5120" s="444">
        <f t="shared" ca="1" si="202"/>
        <v>-340575619397127.81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-340575619397127.81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-1419065080821.366</v>
      </c>
      <c r="L5121" s="444">
        <f t="shared" ca="1" si="202"/>
        <v>-341994684477949.19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-341994684477949.19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-1424977851991.4548</v>
      </c>
      <c r="L5122" s="444">
        <f t="shared" ca="1" si="202"/>
        <v>-343419662329940.63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-343419662329940.63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-1430915259708.0859</v>
      </c>
      <c r="L5123" s="444">
        <f t="shared" ca="1" si="202"/>
        <v>-344850577589648.69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-344850577589648.69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-1436877406623.5361</v>
      </c>
      <c r="L5124" s="444">
        <f t="shared" ca="1" si="202"/>
        <v>-346287454996272.25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-346287454996272.25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-1442864395817.801</v>
      </c>
      <c r="L5125" s="444">
        <f t="shared" ca="1" si="202"/>
        <v>-347730319392090.06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-347730319392090.06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-1448876330800.3752</v>
      </c>
      <c r="L5126" s="444">
        <f t="shared" ca="1" si="202"/>
        <v>-349179195722890.44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-349179195722890.44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-1454913315512.0435</v>
      </c>
      <c r="L5127" s="444">
        <f t="shared" ca="1" si="202"/>
        <v>-350634109038402.5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-350634109038402.5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-1460975454326.677</v>
      </c>
      <c r="L5128" s="444">
        <f t="shared" ca="1" si="202"/>
        <v>-352095084492729.19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-352095084492729.19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-1467062852053.0383</v>
      </c>
      <c r="L5129" s="444">
        <f t="shared" ca="1" si="202"/>
        <v>-353562147344782.25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-353562147344782.25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-1473175613936.5928</v>
      </c>
      <c r="L5130" s="444">
        <f t="shared" ca="1" si="202"/>
        <v>-355035322958718.81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-355035322958718.81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-1479313845661.3284</v>
      </c>
      <c r="L5131" s="444">
        <f t="shared" ca="1" si="202"/>
        <v>-356514636804380.13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-356514636804380.13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-1485477653351.5837</v>
      </c>
      <c r="L5132" s="444">
        <f t="shared" ca="1" si="202"/>
        <v>-358000114457731.69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-358000114457731.69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-1491667143573.8821</v>
      </c>
      <c r="L5133" s="444">
        <f t="shared" ca="1" si="202"/>
        <v>-359491781601305.56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-359491781601305.56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-1497882423338.7732</v>
      </c>
      <c r="L5134" s="444">
        <f t="shared" ca="1" si="202"/>
        <v>-360989664024644.31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-360989664024644.31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-1504123600102.6846</v>
      </c>
      <c r="L5135" s="444">
        <f t="shared" ca="1" si="202"/>
        <v>-362493787624747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-362493787624747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-1510390781769.7791</v>
      </c>
      <c r="L5136" s="444">
        <f t="shared" ca="1" si="202"/>
        <v>-364004178406516.75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-364004178406516.75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-1516684076693.8198</v>
      </c>
      <c r="L5137" s="444">
        <f t="shared" ca="1" si="202"/>
        <v>-365520862483210.56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-365520862483210.56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-1523003593680.0439</v>
      </c>
      <c r="L5138" s="444">
        <f t="shared" ca="1" si="202"/>
        <v>-367043866076890.63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-367043866076890.63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-1529349441987.0442</v>
      </c>
      <c r="L5139" s="444">
        <f t="shared" ca="1" si="202"/>
        <v>-368573215518877.69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-368573215518877.69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-1535721731328.657</v>
      </c>
      <c r="L5140" s="444">
        <f t="shared" ca="1" si="202"/>
        <v>-370108937250206.38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-370108937250206.38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-1542120571875.8599</v>
      </c>
      <c r="L5141" s="444">
        <f t="shared" ca="1" si="202"/>
        <v>-371651057822082.25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-371651057822082.25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-1548546074258.676</v>
      </c>
      <c r="L5142" s="444">
        <f t="shared" ca="1" si="202"/>
        <v>-373199603896340.94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-373199603896340.94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-1554998349568.0872</v>
      </c>
      <c r="L5143" s="444">
        <f t="shared" ca="1" si="202"/>
        <v>-374754602245909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-374754602245909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-1561477509357.9541</v>
      </c>
      <c r="L5144" s="444">
        <f t="shared" ca="1" si="202"/>
        <v>-376316079755266.94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-376316079755266.94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-1567983665646.9456</v>
      </c>
      <c r="L5145" s="444">
        <f t="shared" ca="1" si="202"/>
        <v>-377884063420913.88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-377884063420913.88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-1574516930920.4744</v>
      </c>
      <c r="L5146" s="444">
        <f t="shared" ca="1" si="202"/>
        <v>-379458580351834.38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-379458580351834.38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-1581077418132.6433</v>
      </c>
      <c r="L5147" s="444">
        <f t="shared" ca="1" si="202"/>
        <v>-381039657769967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-381039657769967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-1587665240708.1958</v>
      </c>
      <c r="L5148" s="444">
        <f t="shared" ca="1" si="202"/>
        <v>-382627323010675.19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-382627323010675.19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-1594280512544.48</v>
      </c>
      <c r="L5149" s="444">
        <f t="shared" ca="1" si="202"/>
        <v>-384221603523219.69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-384221603523219.69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-1600923348013.4153</v>
      </c>
      <c r="L5150" s="444">
        <f t="shared" ca="1" si="202"/>
        <v>-385822526871233.13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-385822526871233.13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-1607593861963.4714</v>
      </c>
      <c r="L5151" s="444">
        <f t="shared" ca="1" si="202"/>
        <v>-387430120733196.63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-387430120733196.63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-1614292169721.6526</v>
      </c>
      <c r="L5152" s="444">
        <f t="shared" ca="1" si="202"/>
        <v>-389044412902918.25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-389044412902918.25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-1621018387095.4927</v>
      </c>
      <c r="L5153" s="444">
        <f t="shared" ca="1" si="202"/>
        <v>-390665431290013.75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-390665431290013.75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-1627772630375.0574</v>
      </c>
      <c r="L5154" s="444">
        <f t="shared" ca="1" si="202"/>
        <v>-392293203920388.81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-392293203920388.81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-1634555016334.9534</v>
      </c>
      <c r="L5155" s="444">
        <f t="shared" ca="1" si="202"/>
        <v>-393927758936723.75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-393927758936723.75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-1641365662236.3489</v>
      </c>
      <c r="L5156" s="444">
        <f t="shared" ca="1" si="202"/>
        <v>-395569124598960.13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-395569124598960.13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-1648204685829.0005</v>
      </c>
      <c r="L5157" s="444">
        <f t="shared" ca="1" si="202"/>
        <v>-397217329284789.13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-397217329284789.13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-1655072205353.2881</v>
      </c>
      <c r="L5158" s="444">
        <f t="shared" ca="1" si="202"/>
        <v>-398872401490142.44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-398872401490142.44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-1661968339542.2603</v>
      </c>
      <c r="L5159" s="444">
        <f t="shared" ca="1" si="202"/>
        <v>-400534369829684.69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-400534369829684.69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-1668893207623.6863</v>
      </c>
      <c r="L5160" s="444">
        <f t="shared" ca="1" si="202"/>
        <v>-402203263037308.38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-402203263037308.38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-1675846929322.1182</v>
      </c>
      <c r="L5161" s="444">
        <f t="shared" ca="1" si="202"/>
        <v>-403879109966630.5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-403879109966630.5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-1682829624860.9604</v>
      </c>
      <c r="L5162" s="444">
        <f t="shared" ca="1" si="202"/>
        <v>-405561939591491.44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-405561939591491.44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-1689841414964.5476</v>
      </c>
      <c r="L5163" s="444">
        <f t="shared" ca="1" si="202"/>
        <v>-407251781006456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-407251781006456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-1696882420860.2334</v>
      </c>
      <c r="L5164" s="444">
        <f t="shared" ca="1" si="202"/>
        <v>-408948663427316.25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-408948663427316.25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-1703952764280.4844</v>
      </c>
      <c r="L5165" s="444">
        <f t="shared" ca="1" si="202"/>
        <v>-410652616191596.75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-410652616191596.75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-1711052567464.9863</v>
      </c>
      <c r="L5166" s="444">
        <f t="shared" ca="1" si="202"/>
        <v>-412363668759061.75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-412363668759061.75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-1718181953162.7573</v>
      </c>
      <c r="L5167" s="444">
        <f t="shared" ca="1" si="202"/>
        <v>-414081850712224.5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-414081850712224.5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-1725341044634.2688</v>
      </c>
      <c r="L5168" s="444">
        <f t="shared" ca="1" si="202"/>
        <v>-415807191756858.75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-415807191756858.75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-1732529965653.5781</v>
      </c>
      <c r="L5169" s="444">
        <f t="shared" ca="1" si="202"/>
        <v>-417539721722512.31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-417539721722512.31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-1739748840510.468</v>
      </c>
      <c r="L5170" s="444">
        <f t="shared" ca="1" si="202"/>
        <v>-419279470563022.75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-419279470563022.75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-1746997794012.5947</v>
      </c>
      <c r="L5171" s="444">
        <f t="shared" ca="1" si="202"/>
        <v>-421026468357035.38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-421026468357035.38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-1754276951487.6475</v>
      </c>
      <c r="L5172" s="444">
        <f t="shared" ca="1" si="202"/>
        <v>-422780745308523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-422780745308523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-1761586438785.5125</v>
      </c>
      <c r="L5173" s="444">
        <f t="shared" ca="1" si="202"/>
        <v>-424542331747308.5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-424542331747308.5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-1768926382280.4521</v>
      </c>
      <c r="L5174" s="444">
        <f t="shared" ca="1" si="202"/>
        <v>-426311258129588.94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-426311258129588.94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-1776296908873.2871</v>
      </c>
      <c r="L5175" s="444">
        <f t="shared" ca="1" si="202"/>
        <v>-428087555038462.25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-428087555038462.25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-1783698145993.5928</v>
      </c>
      <c r="L5176" s="444">
        <f t="shared" ca="1" si="202"/>
        <v>-429871253184455.81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-429871253184455.81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-1791130221601.8992</v>
      </c>
      <c r="L5177" s="444">
        <f t="shared" ca="1" si="202"/>
        <v>-431662383406057.69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-431662383406057.69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-1798593264191.907</v>
      </c>
      <c r="L5178" s="444">
        <f t="shared" ca="1" si="202"/>
        <v>-433460976670249.63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-433460976670249.63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-1806087402792.7068</v>
      </c>
      <c r="L5179" s="444">
        <f t="shared" ca="1" si="202"/>
        <v>-435267064073042.31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-435267064073042.31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-1813612766971.0095</v>
      </c>
      <c r="L5180" s="444">
        <f t="shared" ca="1" si="202"/>
        <v>-437080676840013.31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-437080676840013.31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-1821169486833.3887</v>
      </c>
      <c r="L5181" s="444">
        <f t="shared" ca="1" si="202"/>
        <v>-438901846326846.69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-438901846326846.69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-1828757693028.5278</v>
      </c>
      <c r="L5182" s="444">
        <f t="shared" ca="1" si="202"/>
        <v>-440730604019875.19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-440730604019875.19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-1836377516749.48</v>
      </c>
      <c r="L5183" s="444">
        <f t="shared" ca="1" si="202"/>
        <v>-442566981536624.69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-442566981536624.69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-1844029089735.9363</v>
      </c>
      <c r="L5184" s="444">
        <f t="shared" ca="1" si="202"/>
        <v>-444411010626360.63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-444411010626360.63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-1851712544276.5027</v>
      </c>
      <c r="L5185" s="444">
        <f t="shared" ca="1" si="202"/>
        <v>-446262723170637.13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-446262723170637.13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-1859428013210.988</v>
      </c>
      <c r="L5186" s="444">
        <f t="shared" ca="1" si="202"/>
        <v>-448122151183848.13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-448122151183848.13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-1867175629932.7004</v>
      </c>
      <c r="L5187" s="444">
        <f t="shared" ca="1" si="202"/>
        <v>-449989326813780.81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-449989326813780.81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-1874955528390.7534</v>
      </c>
      <c r="L5188" s="444">
        <f t="shared" ca="1" si="202"/>
        <v>-451864282342171.56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-451864282342171.56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-1882767843092.3818</v>
      </c>
      <c r="L5189" s="444">
        <f t="shared" ca="1" si="202"/>
        <v>-453747050185263.94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-453747050185263.94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-1890612709105.2666</v>
      </c>
      <c r="L5190" s="444">
        <f t="shared" ca="1" si="202"/>
        <v>-455637662894369.19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-455637662894369.19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-1898490262059.8716</v>
      </c>
      <c r="L5191" s="444">
        <f t="shared" ca="1" si="202"/>
        <v>-457536153156429.06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-457536153156429.06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-1906400638151.7878</v>
      </c>
      <c r="L5192" s="444">
        <f t="shared" ca="1" si="202"/>
        <v>-459442553794580.88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-459442553794580.88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-1914343974144.0867</v>
      </c>
      <c r="L5193" s="444">
        <f t="shared" ca="1" si="202"/>
        <v>-461356897768724.94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-461356897768724.94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-1922320407369.687</v>
      </c>
      <c r="L5194" s="444">
        <f t="shared" ca="1" si="202"/>
        <v>-463279218176094.63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-463279218176094.63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-1930330075733.7275</v>
      </c>
      <c r="L5195" s="444">
        <f t="shared" ca="1" si="202"/>
        <v>-465209548251828.38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-465209548251828.38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-1938373117715.9514</v>
      </c>
      <c r="L5196" s="444">
        <f t="shared" ca="1" si="202"/>
        <v>-467147921369544.31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-467147921369544.31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-1946449672373.1013</v>
      </c>
      <c r="L5197" s="444">
        <f t="shared" ca="1" si="202"/>
        <v>-469094371041917.44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-469094371041917.44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-1954559879341.3225</v>
      </c>
      <c r="L5198" s="444">
        <f t="shared" ca="1" si="202"/>
        <v>-471048930921258.75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-471048930921258.75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-1962703878838.5781</v>
      </c>
      <c r="L5199" s="444">
        <f t="shared" ca="1" si="202"/>
        <v>-473011634800097.31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-473011634800097.31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-1970881811667.0718</v>
      </c>
      <c r="L5200" s="444">
        <f t="shared" ca="1" si="202"/>
        <v>-474982516611764.38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-474982516611764.38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-1979093819215.6851</v>
      </c>
      <c r="L5201" s="444">
        <f t="shared" ca="1" si="202"/>
        <v>-476961610430980.06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-476961610430980.06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-1987340043462.4172</v>
      </c>
      <c r="L5202" s="444">
        <f t="shared" ca="1" si="202"/>
        <v>-478948950474442.5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-478948950474442.5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-1995620626976.8438</v>
      </c>
      <c r="L5203" s="444">
        <f t="shared" ca="1" si="202"/>
        <v>-480944571101419.38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-480944571101419.38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-2003935712922.5808</v>
      </c>
      <c r="L5204" s="444">
        <f t="shared" ca="1" si="202"/>
        <v>-482948506814341.94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-482948506814341.94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-2012285445059.7578</v>
      </c>
      <c r="L5205" s="444">
        <f t="shared" ca="1" si="202"/>
        <v>-484960792259401.69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-484960792259401.69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-2020669967747.5068</v>
      </c>
      <c r="L5206" s="444">
        <f t="shared" ca="1" si="202"/>
        <v>-486981462227149.19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-486981462227149.19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-2029089425946.4548</v>
      </c>
      <c r="L5207" s="444">
        <f t="shared" ca="1" si="202"/>
        <v>-489010551653095.63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-489010551653095.63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-2037543965221.2317</v>
      </c>
      <c r="L5208" s="444">
        <f t="shared" ca="1" si="202"/>
        <v>-491048095618316.88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-491048095618316.88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-2046033731742.9871</v>
      </c>
      <c r="L5209" s="444">
        <f t="shared" ca="1" si="202"/>
        <v>-493094129350059.88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-493094129350059.88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-2054558872291.916</v>
      </c>
      <c r="L5210" s="444">
        <f t="shared" ca="1" si="202"/>
        <v>-495148688222351.81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-495148688222351.81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-2063119534259.7996</v>
      </c>
      <c r="L5211" s="444">
        <f t="shared" ca="1" si="202"/>
        <v>-497211807756611.63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-497211807756611.63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-2071715865652.5483</v>
      </c>
      <c r="L5212" s="444">
        <f t="shared" ca="1" si="202"/>
        <v>-499283523622264.19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-499283523622264.19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-2080348015092.7676</v>
      </c>
      <c r="L5213" s="444">
        <f t="shared" ca="1" si="202"/>
        <v>-501363871637356.94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-501363871637356.94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-2089016131822.3208</v>
      </c>
      <c r="L5214" s="444">
        <f t="shared" ca="1" si="202"/>
        <v>-503452887769179.25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-503452887769179.25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-2097720365704.9136</v>
      </c>
      <c r="L5215" s="444">
        <f t="shared" ca="1" si="202"/>
        <v>-505550608134884.19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-505550608134884.19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-2106460867228.6843</v>
      </c>
      <c r="L5216" s="444">
        <f t="shared" ca="1" si="202"/>
        <v>-507657069002112.88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-507657069002112.88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-2115237787508.8035</v>
      </c>
      <c r="L5217" s="444">
        <f t="shared" ca="1" si="202"/>
        <v>-509772306789621.69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-509772306789621.69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-2124051278290.0903</v>
      </c>
      <c r="L5218" s="444">
        <f t="shared" ca="1" si="202"/>
        <v>-511896358067911.75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-511896358067911.75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-2132901491949.6321</v>
      </c>
      <c r="L5219" s="444">
        <f t="shared" ca="1" si="202"/>
        <v>-514029259559861.38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-514029259559861.38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-2141788581499.4224</v>
      </c>
      <c r="L5220" s="444">
        <f t="shared" ca="1" si="202"/>
        <v>-516171048141360.81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-516171048141360.81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-2150712700589.0034</v>
      </c>
      <c r="L5221" s="444">
        <f t="shared" ca="1" si="202"/>
        <v>-518321760841949.81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-518321760841949.81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-2159674003508.1243</v>
      </c>
      <c r="L5222" s="444">
        <f t="shared" ca="1" si="202"/>
        <v>-520481434845457.94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-520481434845457.94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-2168672645189.408</v>
      </c>
      <c r="L5223" s="444">
        <f t="shared" ca="1" si="202"/>
        <v>-522650107490647.38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-522650107490647.38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-2177708781211.0308</v>
      </c>
      <c r="L5224" s="444">
        <f t="shared" ca="1" si="202"/>
        <v>-524827816271858.38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-524827816271858.38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-2186782567799.4102</v>
      </c>
      <c r="L5225" s="444">
        <f t="shared" ca="1" si="202"/>
        <v>-527014598839657.81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-527014598839657.81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-2195894161831.9075</v>
      </c>
      <c r="L5226" s="444">
        <f t="shared" ca="1" si="202"/>
        <v>-529210493001489.75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-529210493001489.75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-2205043720839.5405</v>
      </c>
      <c r="L5227" s="444">
        <f t="shared" ca="1" si="202"/>
        <v>-531415536722329.31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-531415536722329.31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-2214231403009.7056</v>
      </c>
      <c r="L5228" s="444">
        <f t="shared" ca="1" si="202"/>
        <v>-533629768125339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-533629768125339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-2223457367188.9121</v>
      </c>
      <c r="L5229" s="444">
        <f t="shared" ca="1" si="202"/>
        <v>-535853225492527.94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-535853225492527.94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-2232721772885.5332</v>
      </c>
      <c r="L5230" s="444">
        <f t="shared" ca="1" si="202"/>
        <v>-538085947265413.5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-538085947265413.5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-2242024780272.5562</v>
      </c>
      <c r="L5231" s="444">
        <f t="shared" ca="1" si="202"/>
        <v>-540327972045686.06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-540327972045686.06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-2251366550190.3584</v>
      </c>
      <c r="L5232" s="444">
        <f t="shared" ca="1" si="202"/>
        <v>-542579338595876.44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-542579338595876.44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-2260747244149.4854</v>
      </c>
      <c r="L5233" s="444">
        <f t="shared" ca="1" si="202"/>
        <v>-544840085840025.94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-544840085840025.94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-2270167024333.4414</v>
      </c>
      <c r="L5234" s="444">
        <f t="shared" ca="1" si="202"/>
        <v>-547110252864359.38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-547110252864359.38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-2279626053601.4976</v>
      </c>
      <c r="L5235" s="444">
        <f t="shared" ca="1" si="202"/>
        <v>-549389878917960.88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-549389878917960.88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-2289124495491.5039</v>
      </c>
      <c r="L5236" s="444">
        <f t="shared" ca="1" si="202"/>
        <v>-551679003413452.38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-551679003413452.38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-2298662514222.7178</v>
      </c>
      <c r="L5237" s="444">
        <f t="shared" ca="1" si="202"/>
        <v>-553977665927675.06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-553977665927675.06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-2308240274698.646</v>
      </c>
      <c r="L5238" s="444">
        <f t="shared" ca="1" si="202"/>
        <v>-556285906202373.69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-556285906202373.69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-2317857942509.8901</v>
      </c>
      <c r="L5239" s="444">
        <f t="shared" ca="1" si="202"/>
        <v>-558603764144883.56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-558603764144883.56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-2327515683937.0146</v>
      </c>
      <c r="L5240" s="444">
        <f t="shared" ca="1" si="202"/>
        <v>-560931279828820.56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-560931279828820.56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-2337213665953.4189</v>
      </c>
      <c r="L5241" s="444">
        <f t="shared" ca="1" si="202"/>
        <v>-563268493494774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-563268493494774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-2346952056228.2251</v>
      </c>
      <c r="L5242" s="444">
        <f t="shared" ca="1" si="202"/>
        <v>-565615445551002.25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-565615445551002.25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-2356731023129.1758</v>
      </c>
      <c r="L5243" s="444">
        <f t="shared" ca="1" si="202"/>
        <v>-567972176574131.38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-567972176574131.38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-2366550735725.5474</v>
      </c>
      <c r="L5244" s="444">
        <f t="shared" ca="1" si="202"/>
        <v>-570338727309856.88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-570338727309856.88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-2376411363791.0703</v>
      </c>
      <c r="L5245" s="444">
        <f t="shared" ca="1" si="202"/>
        <v>-572715138673648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-572715138673648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-2386313077806.8667</v>
      </c>
      <c r="L5246" s="444">
        <f t="shared" ca="1" si="202"/>
        <v>-575101451751454.88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-575101451751454.88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-2396256048964.3955</v>
      </c>
      <c r="L5247" s="444">
        <f t="shared" ca="1" si="202"/>
        <v>-577497707800419.25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-577497707800419.25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-2406240449168.4136</v>
      </c>
      <c r="L5248" s="444">
        <f t="shared" ca="1" si="202"/>
        <v>-579903948249587.63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-579903948249587.63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-2416266451039.9482</v>
      </c>
      <c r="L5249" s="444">
        <f t="shared" ca="1" si="202"/>
        <v>-582320214700627.63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-582320214700627.63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-2426334227919.2817</v>
      </c>
      <c r="L5250" s="444">
        <f t="shared" ca="1" si="202"/>
        <v>-584746548928546.88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-584746548928546.88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-2436443953868.9453</v>
      </c>
      <c r="L5251" s="444">
        <f t="shared" ca="1" si="202"/>
        <v>-587182992882415.88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-587182992882415.88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-2446595803676.7329</v>
      </c>
      <c r="L5252" s="444">
        <f t="shared" ca="1" si="202"/>
        <v>-589629588686092.63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-589629588686092.63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-2456789952858.7192</v>
      </c>
      <c r="L5253" s="444">
        <f t="shared" ca="1" si="202"/>
        <v>-592086378638951.38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-592086378638951.38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-2467026577662.2974</v>
      </c>
      <c r="L5254" s="444">
        <f t="shared" ca="1" si="202"/>
        <v>-594553405216613.63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-594553405216613.63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-2477305855069.2236</v>
      </c>
      <c r="L5255" s="444">
        <f t="shared" ca="1" si="202"/>
        <v>-597030711071682.88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-597030711071682.88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-2487627962798.6787</v>
      </c>
      <c r="L5256" s="444">
        <f t="shared" ca="1" si="202"/>
        <v>-599518339034481.5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-599518339034481.5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-2497993079310.3394</v>
      </c>
      <c r="L5257" s="444">
        <f t="shared" ca="1" si="202"/>
        <v>-602016332113791.88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-602016332113791.88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-2508401383807.4663</v>
      </c>
      <c r="L5258" s="444">
        <f t="shared" ca="1" si="202"/>
        <v>-604524733497599.38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-604524733497599.38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-2518853056239.9976</v>
      </c>
      <c r="L5259" s="444">
        <f t="shared" ca="1" si="202"/>
        <v>-607043586553839.38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-607043586553839.38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-2529348277307.6641</v>
      </c>
      <c r="L5260" s="444">
        <f t="shared" ca="1" si="202"/>
        <v>-609572934831147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-609572934831147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-2539887228463.1123</v>
      </c>
      <c r="L5261" s="444">
        <f t="shared" ca="1" si="202"/>
        <v>-612112822059610.13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-612112822059610.13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-2550470091915.042</v>
      </c>
      <c r="L5262" s="444">
        <f t="shared" ca="1" si="202"/>
        <v>-614663292151525.13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-614663292151525.13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-2561097050631.3545</v>
      </c>
      <c r="L5263" s="444">
        <f t="shared" ca="1" si="202"/>
        <v>-617224389202156.5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-617224389202156.5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-2571768288342.3188</v>
      </c>
      <c r="L5264" s="444">
        <f t="shared" ca="1" si="202"/>
        <v>-619796157490498.88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-619796157490498.88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-2582483989543.7451</v>
      </c>
      <c r="L5265" s="444">
        <f t="shared" ca="1" si="202"/>
        <v>-622378641480042.63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-622378641480042.63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-2593244339500.1777</v>
      </c>
      <c r="L5266" s="444">
        <f t="shared" ca="1" si="202"/>
        <v>-624971885819542.75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-624971885819542.75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-2604049524248.0947</v>
      </c>
      <c r="L5267" s="444">
        <f t="shared" ca="1" si="202"/>
        <v>-627575935343790.88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-627575935343790.88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-2614899730599.1284</v>
      </c>
      <c r="L5268" s="444">
        <f t="shared" ca="1" si="202"/>
        <v>-630190835074390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-630190835074390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-2625795146143.2915</v>
      </c>
      <c r="L5269" s="444">
        <f t="shared" ca="1" si="202"/>
        <v>-632816630220533.25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-632816630220533.25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-2636735959252.2217</v>
      </c>
      <c r="L5270" s="444">
        <f t="shared" ca="1" si="202"/>
        <v>-635453366179785.5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-635453366179785.5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-2647722359082.4395</v>
      </c>
      <c r="L5271" s="444">
        <f t="shared" ca="1" si="202"/>
        <v>-638101088538868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-638101088538868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-2658754535578.6167</v>
      </c>
      <c r="L5272" s="444">
        <f t="shared" ca="1" si="202"/>
        <v>-640759843074446.63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-640759843074446.63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-2669832679476.8608</v>
      </c>
      <c r="L5273" s="444">
        <f t="shared" ca="1" si="202"/>
        <v>-643429675753923.5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-643429675753923.5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-2680956982308.0146</v>
      </c>
      <c r="L5274" s="444">
        <f t="shared" ca="1" si="202"/>
        <v>-646110632736231.5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-646110632736231.5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-2692127636400.9644</v>
      </c>
      <c r="L5275" s="444">
        <f t="shared" ca="1" si="202"/>
        <v>-648802760372632.5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-648802760372632.5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-2703344834885.9688</v>
      </c>
      <c r="L5276" s="444">
        <f t="shared" ca="1" si="202"/>
        <v>-651506105207518.5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-651506105207518.5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-2714608771697.9937</v>
      </c>
      <c r="L5277" s="444">
        <f t="shared" ca="1" si="202"/>
        <v>-654220713979216.5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-654220713979216.5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-2725919641580.0688</v>
      </c>
      <c r="L5278" s="444">
        <f t="shared" ca="1" si="202"/>
        <v>-656946633620796.63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-656946633620796.63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-2737277640086.6523</v>
      </c>
      <c r="L5279" s="444">
        <f t="shared" ca="1" si="202"/>
        <v>-659683911260883.25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-659683911260883.25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-2748682963587.0137</v>
      </c>
      <c r="L5280" s="444">
        <f t="shared" ca="1" si="202"/>
        <v>-662432594224470.25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-662432594224470.25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-2760135809268.626</v>
      </c>
      <c r="L5281" s="444">
        <f t="shared" ca="1" si="202"/>
        <v>-665192730033738.88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-665192730033738.88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-2771636375140.5786</v>
      </c>
      <c r="L5282" s="444">
        <f t="shared" ca="1" si="202"/>
        <v>-667964366408879.5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-667964366408879.5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-2783184860036.998</v>
      </c>
      <c r="L5283" s="444">
        <f t="shared" ca="1" si="202"/>
        <v>-670747551268916.5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-670747551268916.5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-2794781463620.4854</v>
      </c>
      <c r="L5284" s="444">
        <f t="shared" ca="1" si="202"/>
        <v>-673542332732537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-673542332732537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-2806426386385.5708</v>
      </c>
      <c r="L5285" s="444">
        <f t="shared" ca="1" si="202"/>
        <v>-676348759118922.63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-676348759118922.63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-2818119829662.1777</v>
      </c>
      <c r="L5286" s="444">
        <f t="shared" ca="1" si="202"/>
        <v>-679166878948584.75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-679166878948584.75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-2829861995619.103</v>
      </c>
      <c r="L5287" s="444">
        <f t="shared" ca="1" si="202"/>
        <v>-681996740944203.88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-681996740944203.88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-2841653087267.5161</v>
      </c>
      <c r="L5288" s="444">
        <f t="shared" ca="1" si="202"/>
        <v>-684838394031471.38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-684838394031471.38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-2853493308464.4639</v>
      </c>
      <c r="L5289" s="444">
        <f t="shared" ca="1" si="202"/>
        <v>-687691887339935.88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-687691887339935.88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-2865382863916.3994</v>
      </c>
      <c r="L5290" s="444">
        <f t="shared" ca="1" si="202"/>
        <v>-690557270203852.25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-690557270203852.25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-2877321959182.7178</v>
      </c>
      <c r="L5291" s="444">
        <f t="shared" ca="1" si="202"/>
        <v>-693434592163035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-693434592163035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-2889310800679.3125</v>
      </c>
      <c r="L5292" s="444">
        <f t="shared" ca="1" si="202"/>
        <v>-696323902963714.25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-696323902963714.25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-2901349595682.1426</v>
      </c>
      <c r="L5293" s="444">
        <f t="shared" ca="1" si="202"/>
        <v>-699225252559396.38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-699225252559396.38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-2913438552330.8184</v>
      </c>
      <c r="L5294" s="444">
        <f t="shared" ca="1" si="202"/>
        <v>-702138691111727.25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-702138691111727.25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-2925577879632.1968</v>
      </c>
      <c r="L5295" s="444">
        <f t="shared" ca="1" si="202"/>
        <v>-705064268991359.5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-705064268991359.5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-2937767787463.998</v>
      </c>
      <c r="L5296" s="444">
        <f t="shared" ca="1" si="202"/>
        <v>-708002036778823.5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-708002036778823.5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-2950008486578.4312</v>
      </c>
      <c r="L5297" s="444">
        <f t="shared" ca="1" si="202"/>
        <v>-710952045265401.88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-710952045265401.88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-2962300188605.8413</v>
      </c>
      <c r="L5298" s="444">
        <f t="shared" ca="1" si="202"/>
        <v>-713914345454007.75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-713914345454007.75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-2974643106058.3657</v>
      </c>
      <c r="L5299" s="444">
        <f t="shared" ca="1" si="202"/>
        <v>-716888988560066.13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-716888988560066.13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-2987037452333.6089</v>
      </c>
      <c r="L5300" s="444">
        <f t="shared" ca="1" si="202"/>
        <v>-719876026012399.75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-719876026012399.75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-2999483441718.332</v>
      </c>
      <c r="L5301" s="444">
        <f t="shared" ca="1" si="202"/>
        <v>-722875509454118.13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-722875509454118.13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-3011981289392.1587</v>
      </c>
      <c r="L5302" s="444">
        <f t="shared" ca="1" si="202"/>
        <v>-725887490743510.25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-725887490743510.25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-3024531211431.2925</v>
      </c>
      <c r="L5303" s="444">
        <f t="shared" ca="1" si="202"/>
        <v>-728912021954941.5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-728912021954941.5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-3037133424812.2563</v>
      </c>
      <c r="L5304" s="444">
        <f t="shared" ca="1" si="202"/>
        <v>-731949155379753.75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-731949155379753.75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-3049788147415.6406</v>
      </c>
      <c r="L5305" s="444">
        <f t="shared" ca="1" si="202"/>
        <v>-734998943527169.38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-734998943527169.38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-3062495598029.8726</v>
      </c>
      <c r="L5306" s="444">
        <f t="shared" ca="1" si="202"/>
        <v>-738061439125199.25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-738061439125199.25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-3075255996354.9971</v>
      </c>
      <c r="L5307" s="444">
        <f t="shared" ca="1" si="202"/>
        <v>-741136695121554.25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-741136695121554.25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-3088069563006.4761</v>
      </c>
      <c r="L5308" s="444">
        <f t="shared" ca="1" si="202"/>
        <v>-744224764684560.75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-744224764684560.75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-3100936519519.0029</v>
      </c>
      <c r="L5309" s="444">
        <f t="shared" ca="1" si="202"/>
        <v>-747325701204079.75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-747325701204079.75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-3113857088350.332</v>
      </c>
      <c r="L5310" s="444">
        <f t="shared" ca="1" si="202"/>
        <v>-750439558292430.13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-750439558292430.13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-3126831492885.1255</v>
      </c>
      <c r="L5311" s="444">
        <f t="shared" ca="1" si="202"/>
        <v>-753566389785315.25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-753566389785315.25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-3139859957438.8135</v>
      </c>
      <c r="L5312" s="444">
        <f t="shared" ca="1" si="202"/>
        <v>-756706249742754.13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-756706249742754.13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-3152942707261.4756</v>
      </c>
      <c r="L5313" s="444">
        <f t="shared" ca="1" si="202"/>
        <v>-759859192450015.63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-759859192450015.63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-3166079968541.7319</v>
      </c>
      <c r="L5314" s="444">
        <f t="shared" ca="1" si="202"/>
        <v>-763025272418557.38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-763025272418557.38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-3179271968410.6558</v>
      </c>
      <c r="L5315" s="444">
        <f t="shared" ca="1" si="202"/>
        <v>-766204544386968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-766204544386968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-3192518934945.7002</v>
      </c>
      <c r="L5316" s="444">
        <f t="shared" ca="1" si="202"/>
        <v>-769397063321913.75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-769397063321913.75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-3205821097174.6406</v>
      </c>
      <c r="L5317" s="444">
        <f t="shared" ca="1" si="202"/>
        <v>-772602884419088.38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-772602884419088.38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-3219178685079.5347</v>
      </c>
      <c r="L5318" s="444">
        <f t="shared" ca="1" si="202"/>
        <v>-775822063104167.88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-775822063104167.88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-3232591929600.6992</v>
      </c>
      <c r="L5319" s="444">
        <f t="shared" ca="1" si="202"/>
        <v>-779054655033768.63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-779054655033768.63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-3246061062640.7026</v>
      </c>
      <c r="L5320" s="444">
        <f t="shared" ca="1" si="202"/>
        <v>-782300716096409.38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-782300716096409.38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-3259586317068.3726</v>
      </c>
      <c r="L5321" s="444">
        <f t="shared" ca="1" si="202"/>
        <v>-785560302413477.75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-785560302413477.75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-3273167926722.8237</v>
      </c>
      <c r="L5322" s="444">
        <f t="shared" ca="1" si="202"/>
        <v>-788833470340200.63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-788833470340200.63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-3286806126417.5024</v>
      </c>
      <c r="L5323" s="444">
        <f t="shared" ca="1" si="202"/>
        <v>-792120276466618.13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-792120276466618.13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-3300501151944.2422</v>
      </c>
      <c r="L5324" s="444">
        <f t="shared" ca="1" si="202"/>
        <v>-795420777618562.38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-795420777618562.38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-3314253240077.3433</v>
      </c>
      <c r="L5325" s="444">
        <f t="shared" ca="1" si="202"/>
        <v>-798735030858639.75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-798735030858639.75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-3328062628577.6655</v>
      </c>
      <c r="L5326" s="444">
        <f t="shared" ca="1" si="202"/>
        <v>-802063093487217.38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-802063093487217.38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-3341929556196.7393</v>
      </c>
      <c r="L5327" s="444">
        <f t="shared" ca="1" si="202"/>
        <v>-805405023043414.13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-805405023043414.13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-3355854262680.8921</v>
      </c>
      <c r="L5328" s="444">
        <f t="shared" ca="1" si="202"/>
        <v>-808760877306095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-808760877306095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-3369836988775.396</v>
      </c>
      <c r="L5329" s="444">
        <f t="shared" ca="1" si="202"/>
        <v>-812130714294870.38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-812130714294870.38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-3383877976228.6265</v>
      </c>
      <c r="L5330" s="444">
        <f t="shared" ca="1" si="202"/>
        <v>-815514592271099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-815514592271099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-3397977467796.2456</v>
      </c>
      <c r="L5331" s="444">
        <f t="shared" ca="1" si="202"/>
        <v>-818912569738895.25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-818912569738895.25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-3412135707245.397</v>
      </c>
      <c r="L5332" s="444">
        <f t="shared" ca="1" si="202"/>
        <v>-822324705446140.63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-822324705446140.63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-3426352939358.9194</v>
      </c>
      <c r="L5333" s="444">
        <f t="shared" ca="1" si="202"/>
        <v>-825751058385499.5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-825751058385499.5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-3440629409939.5811</v>
      </c>
      <c r="L5334" s="444">
        <f t="shared" ca="1" si="202"/>
        <v>-829191687795439.13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-829191687795439.13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-3454965365814.3296</v>
      </c>
      <c r="L5335" s="444">
        <f t="shared" ca="1" si="202"/>
        <v>-832646653161253.5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-832646653161253.5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-3469361054838.5562</v>
      </c>
      <c r="L5336" s="444">
        <f t="shared" ca="1" si="202"/>
        <v>-836116014216092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-836116014216092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-3483816725900.3833</v>
      </c>
      <c r="L5337" s="444">
        <f t="shared" ca="1" si="202"/>
        <v>-839599830941992.38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-839599830941992.38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-3498332628924.9683</v>
      </c>
      <c r="L5338" s="444">
        <f t="shared" ca="1" si="202"/>
        <v>-843098163570917.38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-843098163570917.38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-3512909014878.8223</v>
      </c>
      <c r="L5339" s="444">
        <f t="shared" ca="1" si="202"/>
        <v>-846611072585796.25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-846611072585796.25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-3527546135774.1509</v>
      </c>
      <c r="L5340" s="444">
        <f t="shared" ca="1" si="202"/>
        <v>-850138618721570.38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-850138618721570.38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-3542244244673.21</v>
      </c>
      <c r="L5341" s="444">
        <f t="shared" ca="1" si="202"/>
        <v>-853680862966243.63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-853680862966243.63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-3557003595692.6816</v>
      </c>
      <c r="L5342" s="444">
        <f t="shared" ca="1" si="202"/>
        <v>-857237866561936.25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-857237866561936.25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-3571824444008.0679</v>
      </c>
      <c r="L5343" s="444">
        <f t="shared" ca="1" si="202"/>
        <v>-860809691005944.38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-860809691005944.38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-3586707045858.1016</v>
      </c>
      <c r="L5344" s="444">
        <f t="shared" ca="1" si="202"/>
        <v>-864396398051802.5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-864396398051802.5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-3601651658549.1772</v>
      </c>
      <c r="L5345" s="444">
        <f t="shared" ca="1" si="202"/>
        <v>-867998049710351.63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-867998049710351.63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-3616658540459.7983</v>
      </c>
      <c r="L5346" s="444">
        <f t="shared" ca="1" si="202"/>
        <v>-871614708250811.38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-871614708250811.38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-3631727951045.0474</v>
      </c>
      <c r="L5347" s="444">
        <f t="shared" ca="1" si="202"/>
        <v>-875246436201856.38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-875246436201856.38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-3646860150841.0684</v>
      </c>
      <c r="L5348" s="444">
        <f t="shared" ca="1" si="202"/>
        <v>-878893296352697.5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-878893296352697.5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-3662055401469.5728</v>
      </c>
      <c r="L5349" s="444">
        <f t="shared" ca="1" si="202"/>
        <v>-882555351754167.13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-882555351754167.13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-3677313965642.3628</v>
      </c>
      <c r="L5350" s="444">
        <f t="shared" ca="1" si="202"/>
        <v>-886232665719809.5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-886232665719809.5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-3692636107165.873</v>
      </c>
      <c r="L5351" s="444">
        <f t="shared" ca="1" si="202"/>
        <v>-889925301826975.38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-889925301826975.38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-3708022090945.73</v>
      </c>
      <c r="L5352" s="444">
        <f t="shared" ca="1" si="202"/>
        <v>-893633323917921.13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-893633323917921.13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-3723472182991.3379</v>
      </c>
      <c r="L5353" s="444">
        <f t="shared" ca="1" si="202"/>
        <v>-897356796100912.5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-897356796100912.5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-3738986650420.4688</v>
      </c>
      <c r="L5354" s="444">
        <f t="shared" ca="1" si="202"/>
        <v>-901095782751333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-901095782751333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-3754565761463.8867</v>
      </c>
      <c r="L5355" s="444">
        <f t="shared" ca="1" si="202"/>
        <v>-904850348512796.88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-904850348512796.88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-3770209785469.9873</v>
      </c>
      <c r="L5356" s="444">
        <f t="shared" ca="1" si="202"/>
        <v>-908620558298266.88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-908620558298266.88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-3785918992909.4453</v>
      </c>
      <c r="L5357" s="444">
        <f t="shared" ca="1" si="202"/>
        <v>-912406477291176.38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-912406477291176.38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-3801693655379.9014</v>
      </c>
      <c r="L5358" s="444">
        <f t="shared" ca="1" si="202"/>
        <v>-916208170946556.25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-916208170946556.25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-3817534045610.6514</v>
      </c>
      <c r="L5359" s="444">
        <f t="shared" ca="1" si="202"/>
        <v>-920025704992166.88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-920025704992166.88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-3833440437467.3613</v>
      </c>
      <c r="L5360" s="444">
        <f t="shared" ca="1" si="202"/>
        <v>-923859145429634.25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-923859145429634.25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-3849413105956.8091</v>
      </c>
      <c r="L5361" s="444">
        <f t="shared" ca="1" si="202"/>
        <v>-927708558535591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-927708558535591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-3865452327231.6289</v>
      </c>
      <c r="L5362" s="444">
        <f t="shared" ca="1" si="202"/>
        <v>-931574010862822.63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-931574010862822.63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-3881558378595.0942</v>
      </c>
      <c r="L5363" s="444">
        <f t="shared" ref="L5363:L5617" ca="1" si="207">I5363-J5363+K5363</f>
        <v>-935455569241417.75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-935455569241417.75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-3897731538505.9072</v>
      </c>
      <c r="L5364" s="444">
        <f t="shared" ca="1" si="207"/>
        <v>-939353300779923.63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-939353300779923.63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-3913972086583.0151</v>
      </c>
      <c r="L5365" s="444">
        <f t="shared" ca="1" si="207"/>
        <v>-943267272866506.63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-943267272866506.63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-3930280303610.4443</v>
      </c>
      <c r="L5366" s="444">
        <f t="shared" ca="1" si="207"/>
        <v>-947197553170117.13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-947197553170117.13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-3946656471542.1553</v>
      </c>
      <c r="L5367" s="444">
        <f t="shared" ca="1" si="207"/>
        <v>-951144209641659.25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-951144209641659.25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-3963100873506.9131</v>
      </c>
      <c r="L5368" s="444">
        <f t="shared" ca="1" si="207"/>
        <v>-955107310515166.13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-955107310515166.13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-3979613793813.1919</v>
      </c>
      <c r="L5369" s="444">
        <f t="shared" ca="1" si="207"/>
        <v>-959086924308979.38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-959086924308979.38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-3996195517954.0806</v>
      </c>
      <c r="L5370" s="444">
        <f t="shared" ca="1" si="207"/>
        <v>-963083119826933.5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-963083119826933.5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-4012846332612.2227</v>
      </c>
      <c r="L5371" s="444">
        <f t="shared" ca="1" si="207"/>
        <v>-967095966159545.75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-967095966159545.75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-4029566525664.7739</v>
      </c>
      <c r="L5372" s="444">
        <f t="shared" ca="1" si="207"/>
        <v>-971125532685210.5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-971125532685210.5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-4046356386188.377</v>
      </c>
      <c r="L5373" s="444">
        <f t="shared" ca="1" si="207"/>
        <v>-975171889071398.88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-975171889071398.88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-4063216204464.1621</v>
      </c>
      <c r="L5374" s="444">
        <f t="shared" ca="1" si="207"/>
        <v>-979235105275863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-979235105275863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-4080146271982.7622</v>
      </c>
      <c r="L5375" s="444">
        <f t="shared" ca="1" si="207"/>
        <v>-983315251547845.75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-983315251547845.75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-4097146881449.3574</v>
      </c>
      <c r="L5376" s="444">
        <f t="shared" ca="1" si="207"/>
        <v>-987412398429295.13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-987412398429295.13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-4114218326788.7295</v>
      </c>
      <c r="L5377" s="444">
        <f t="shared" ca="1" si="207"/>
        <v>-991526616756083.88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-991526616756083.88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-4131360903150.3501</v>
      </c>
      <c r="L5378" s="444">
        <f t="shared" ca="1" si="207"/>
        <v>-995657977659234.25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-995657977659234.25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-4148574906913.4756</v>
      </c>
      <c r="L5379" s="444">
        <f t="shared" ca="1" si="207"/>
        <v>-999806552566147.75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-999806552566147.75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-4165860635692.2822</v>
      </c>
      <c r="L5380" s="444">
        <f t="shared" ca="1" si="207"/>
        <v>-1003972413201840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-1003972413201840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-4183218388341</v>
      </c>
      <c r="L5381" s="444">
        <f t="shared" ca="1" si="207"/>
        <v>-1008155631590181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-1008155631590181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-4200648464959.0874</v>
      </c>
      <c r="L5382" s="444">
        <f t="shared" ca="1" si="207"/>
        <v>-1012356280055140.1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-1012356280055140.1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-4218151166896.417</v>
      </c>
      <c r="L5383" s="444">
        <f t="shared" ca="1" si="207"/>
        <v>-1016574431222036.5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-1016574431222036.5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-4235726796758.4854</v>
      </c>
      <c r="L5384" s="444">
        <f t="shared" ca="1" si="207"/>
        <v>-1020810158018795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-1020810158018795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-4253375658411.646</v>
      </c>
      <c r="L5385" s="444">
        <f t="shared" ca="1" si="207"/>
        <v>-1025063533677206.6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-1025063533677206.6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-4271098056988.3608</v>
      </c>
      <c r="L5386" s="444">
        <f t="shared" ca="1" si="207"/>
        <v>-1029334631734195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-1029334631734195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-4288894298892.479</v>
      </c>
      <c r="L5387" s="444">
        <f t="shared" ca="1" si="207"/>
        <v>-1033623526033087.5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-1033623526033087.5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-4306764691804.5313</v>
      </c>
      <c r="L5388" s="444">
        <f t="shared" ca="1" si="207"/>
        <v>-1037930290724892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-1037930290724892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-4324709544687.0498</v>
      </c>
      <c r="L5389" s="444">
        <f t="shared" ca="1" si="207"/>
        <v>-1042255000269579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-1042255000269579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-4342729167789.9126</v>
      </c>
      <c r="L5390" s="444">
        <f t="shared" ca="1" si="207"/>
        <v>-1046597729437368.9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-1046597729437368.9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-4360823872655.7036</v>
      </c>
      <c r="L5391" s="444">
        <f t="shared" ca="1" si="207"/>
        <v>-1050958553310024.6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-1050958553310024.6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-4378993972125.103</v>
      </c>
      <c r="L5392" s="444">
        <f t="shared" ca="1" si="207"/>
        <v>-1055337547282149.8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-1055337547282149.8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-4397239780342.2905</v>
      </c>
      <c r="L5393" s="444">
        <f t="shared" ca="1" si="207"/>
        <v>-1059734787062492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-1059734787062492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-4415561612760.3838</v>
      </c>
      <c r="L5394" s="444">
        <f t="shared" ca="1" si="207"/>
        <v>-1064150348675252.4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-1064150348675252.4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-4433959786146.8848</v>
      </c>
      <c r="L5395" s="444">
        <f t="shared" ca="1" si="207"/>
        <v>-1068584308461399.3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-1068584308461399.3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-4452434618589.1641</v>
      </c>
      <c r="L5396" s="444">
        <f t="shared" ca="1" si="207"/>
        <v>-1073036743079988.4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-1073036743079988.4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-4470986429499.9512</v>
      </c>
      <c r="L5397" s="444">
        <f t="shared" ca="1" si="207"/>
        <v>-1077507729509488.4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-1077507729509488.4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-4489615539622.8691</v>
      </c>
      <c r="L5398" s="444">
        <f t="shared" ca="1" si="207"/>
        <v>-1081997345049111.3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-1081997345049111.3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-4508322271037.9639</v>
      </c>
      <c r="L5399" s="444">
        <f t="shared" ca="1" si="207"/>
        <v>-1086505667320149.3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-1086505667320149.3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-4527106947167.2881</v>
      </c>
      <c r="L5400" s="444">
        <f t="shared" ca="1" si="207"/>
        <v>-1091032774267316.5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-1091032774267316.5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-4545969892780.4854</v>
      </c>
      <c r="L5401" s="444">
        <f t="shared" ca="1" si="207"/>
        <v>-1095578744160097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-1095578744160097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-4564911434000.4043</v>
      </c>
      <c r="L5402" s="444">
        <f t="shared" ca="1" si="207"/>
        <v>-1100143655594097.4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-1100143655594097.4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-4583931898308.7393</v>
      </c>
      <c r="L5403" s="444">
        <f t="shared" ca="1" si="207"/>
        <v>-1104727587492406.1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-1104727587492406.1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-4603031614551.6924</v>
      </c>
      <c r="L5404" s="444">
        <f t="shared" ca="1" si="207"/>
        <v>-1109330619106957.9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-1109330619106957.9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-4622210912945.6582</v>
      </c>
      <c r="L5405" s="444">
        <f t="shared" ca="1" si="207"/>
        <v>-1113952830019903.5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-1113952830019903.5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-4641470125082.9316</v>
      </c>
      <c r="L5406" s="444">
        <f t="shared" ca="1" si="207"/>
        <v>-1118594300144986.4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-1118594300144986.4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-4660809583937.4434</v>
      </c>
      <c r="L5407" s="444">
        <f t="shared" ca="1" si="207"/>
        <v>-1123255109728923.9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-1123255109728923.9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-4680229623870.5156</v>
      </c>
      <c r="L5408" s="444">
        <f t="shared" ca="1" si="207"/>
        <v>-1127935339352794.5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-1127935339352794.5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-4699730580636.6436</v>
      </c>
      <c r="L5409" s="444">
        <f t="shared" ca="1" si="207"/>
        <v>-1132635069933431.3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-1132635069933431.3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-4719312791389.2969</v>
      </c>
      <c r="L5410" s="444">
        <f t="shared" ca="1" si="207"/>
        <v>-1137354382724820.5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-1137354382724820.5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-4738976594686.752</v>
      </c>
      <c r="L5411" s="444">
        <f t="shared" ca="1" si="207"/>
        <v>-1142093359319507.3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-1142093359319507.3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-4758722330497.9473</v>
      </c>
      <c r="L5412" s="444">
        <f t="shared" ca="1" si="207"/>
        <v>-1146852081650005.3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-1146852081650005.3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-4778550340208.3555</v>
      </c>
      <c r="L5413" s="444">
        <f t="shared" ca="1" si="207"/>
        <v>-1151630631990213.5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-1151630631990213.5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-4798460966625.8896</v>
      </c>
      <c r="L5414" s="444">
        <f t="shared" ca="1" si="207"/>
        <v>-1156429092956839.5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-1156429092956839.5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-4818454553986.8311</v>
      </c>
      <c r="L5415" s="444">
        <f t="shared" ca="1" si="207"/>
        <v>-1161247547510826.3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-1161247547510826.3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-4838531447961.7764</v>
      </c>
      <c r="L5416" s="444">
        <f t="shared" ca="1" si="207"/>
        <v>-1166086078958788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-1166086078958788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-4858691995661.6162</v>
      </c>
      <c r="L5417" s="444">
        <f t="shared" ca="1" si="207"/>
        <v>-1170944770954449.5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-1170944770954449.5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-4878936545643.5391</v>
      </c>
      <c r="L5418" s="444">
        <f t="shared" ca="1" si="207"/>
        <v>-1175823707500093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-1175823707500093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-4899265447917.0537</v>
      </c>
      <c r="L5419" s="444">
        <f t="shared" ca="1" si="207"/>
        <v>-1180722972948010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-1180722972948010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-4919679053950.042</v>
      </c>
      <c r="L5420" s="444">
        <f t="shared" ca="1" si="207"/>
        <v>-1185642652001960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-1185642652001960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-4940177716674.833</v>
      </c>
      <c r="L5421" s="444">
        <f t="shared" ca="1" si="207"/>
        <v>-1190582829718634.8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-1190582829718634.8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-4960761790494.3115</v>
      </c>
      <c r="L5422" s="444">
        <f t="shared" ca="1" si="207"/>
        <v>-1195543591509129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-1195543591509129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-4981431631288.0371</v>
      </c>
      <c r="L5423" s="444">
        <f t="shared" ca="1" si="207"/>
        <v>-1200525023140417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-1200525023140417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-5002187596418.4043</v>
      </c>
      <c r="L5424" s="444">
        <f t="shared" ca="1" si="207"/>
        <v>-1205527210736835.5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-1205527210736835.5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-5023030044736.8145</v>
      </c>
      <c r="L5425" s="444">
        <f t="shared" ca="1" si="207"/>
        <v>-1210550240781572.3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-1210550240781572.3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-5043959336589.8848</v>
      </c>
      <c r="L5426" s="444">
        <f t="shared" ca="1" si="207"/>
        <v>-1215594200118162.3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-1215594200118162.3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-5064975833825.6758</v>
      </c>
      <c r="L5427" s="444">
        <f t="shared" ca="1" si="207"/>
        <v>-1220659175951988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-1220659175951988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-5086079899799.9502</v>
      </c>
      <c r="L5428" s="444">
        <f t="shared" ca="1" si="207"/>
        <v>-1225745255851788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-1225745255851788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-5107271899382.4502</v>
      </c>
      <c r="L5429" s="444">
        <f t="shared" ca="1" si="207"/>
        <v>-1230852527751170.5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-1230852527751170.5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-5128552198963.21</v>
      </c>
      <c r="L5430" s="444">
        <f t="shared" ca="1" si="207"/>
        <v>-1235981079950133.8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-1235981079950133.8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-5149921166458.8906</v>
      </c>
      <c r="L5431" s="444">
        <f t="shared" ca="1" si="207"/>
        <v>-1241131001116592.8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-1241131001116592.8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-5171379171319.1367</v>
      </c>
      <c r="L5432" s="444">
        <f t="shared" ca="1" si="207"/>
        <v>-1246302380287912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-1246302380287912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-5192926584532.9668</v>
      </c>
      <c r="L5433" s="444">
        <f t="shared" ca="1" si="207"/>
        <v>-1251495306872445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-1251495306872445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-5214563778635.1875</v>
      </c>
      <c r="L5434" s="444">
        <f t="shared" ca="1" si="207"/>
        <v>-1256709870651080.3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-1256709870651080.3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-5236291127712.834</v>
      </c>
      <c r="L5435" s="444">
        <f t="shared" ca="1" si="207"/>
        <v>-1261946161778793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-1261946161778793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-5258109007411.6377</v>
      </c>
      <c r="L5436" s="444">
        <f t="shared" ca="1" si="207"/>
        <v>-1267204270786204.8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-1267204270786204.8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-5280017794942.5195</v>
      </c>
      <c r="L5437" s="444">
        <f t="shared" ca="1" si="207"/>
        <v>-1272484288581147.3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-1272484288581147.3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-5302017869088.1133</v>
      </c>
      <c r="L5438" s="444">
        <f t="shared" ca="1" si="207"/>
        <v>-1277786306450235.3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-1277786306450235.3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-5324109610209.3135</v>
      </c>
      <c r="L5439" s="444">
        <f t="shared" ca="1" si="207"/>
        <v>-1283110416060444.5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-1283110416060444.5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-5346293400251.8516</v>
      </c>
      <c r="L5440" s="444">
        <f t="shared" ca="1" si="207"/>
        <v>-1288456709460696.3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-1288456709460696.3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-5368569622752.9014</v>
      </c>
      <c r="L5441" s="444">
        <f t="shared" ca="1" si="207"/>
        <v>-1293825279083449.3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-1293825279083449.3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-5390938662847.7051</v>
      </c>
      <c r="L5442" s="444">
        <f t="shared" ca="1" si="207"/>
        <v>-1299216217746297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-1299216217746297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-5413400907276.2373</v>
      </c>
      <c r="L5443" s="444">
        <f t="shared" ca="1" si="207"/>
        <v>-1304629618653573.3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-1304629618653573.3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-5435956744389.8887</v>
      </c>
      <c r="L5444" s="444">
        <f t="shared" ca="1" si="207"/>
        <v>-1310065575397963.3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-1310065575397963.3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-5458606564158.1797</v>
      </c>
      <c r="L5445" s="444">
        <f t="shared" ca="1" si="207"/>
        <v>-1315524181962121.5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-1315524181962121.5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-5481350758175.5059</v>
      </c>
      <c r="L5446" s="444">
        <f t="shared" ca="1" si="207"/>
        <v>-1321005532720297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-1321005532720297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-5504189719667.9043</v>
      </c>
      <c r="L5447" s="444">
        <f t="shared" ca="1" si="207"/>
        <v>-1326509722439965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-1326509722439965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-5527123843499.8545</v>
      </c>
      <c r="L5448" s="444">
        <f t="shared" ca="1" si="207"/>
        <v>-1332036846283464.8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-1332036846283464.8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-5550153526181.1035</v>
      </c>
      <c r="L5449" s="444">
        <f t="shared" ca="1" si="207"/>
        <v>-1337586999809645.8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-1337586999809645.8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-5573279165873.5234</v>
      </c>
      <c r="L5450" s="444">
        <f t="shared" ca="1" si="207"/>
        <v>-1343160278975519.3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-1343160278975519.3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-5596501162397.9971</v>
      </c>
      <c r="L5451" s="444">
        <f t="shared" ca="1" si="207"/>
        <v>-1348756780137917.3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-1348756780137917.3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-5619819917241.3223</v>
      </c>
      <c r="L5452" s="444">
        <f t="shared" ca="1" si="207"/>
        <v>-1354376600055158.5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-1354376600055158.5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-5643235833563.1602</v>
      </c>
      <c r="L5453" s="444">
        <f t="shared" ca="1" si="207"/>
        <v>-1360019835888721.8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-1360019835888721.8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-5666749316203.0068</v>
      </c>
      <c r="L5454" s="444">
        <f t="shared" ca="1" si="207"/>
        <v>-1365686585204924.8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-1365686585204924.8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-5690360771687.1865</v>
      </c>
      <c r="L5455" s="444">
        <f t="shared" ca="1" si="207"/>
        <v>-1371376945976612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-1371376945976612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-5714070608235.8828</v>
      </c>
      <c r="L5456" s="444">
        <f t="shared" ca="1" si="207"/>
        <v>-1377091016584848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-1377091016584848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-5737879235770.2002</v>
      </c>
      <c r="L5457" s="444">
        <f t="shared" ca="1" si="207"/>
        <v>-1382828895820618.3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-1382828895820618.3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-5761787065919.2422</v>
      </c>
      <c r="L5458" s="444">
        <f t="shared" ca="1" si="207"/>
        <v>-1388590682886537.5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-1388590682886537.5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-5785794512027.2393</v>
      </c>
      <c r="L5459" s="444">
        <f t="shared" ca="1" si="207"/>
        <v>-1394376477398564.8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-1394376477398564.8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-5809901989160.6865</v>
      </c>
      <c r="L5460" s="444">
        <f t="shared" ca="1" si="207"/>
        <v>-1400186379387725.5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-1400186379387725.5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-5834109914115.5225</v>
      </c>
      <c r="L5461" s="444">
        <f t="shared" ca="1" si="207"/>
        <v>-1406020489301841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-1406020489301841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-5858418705424.3379</v>
      </c>
      <c r="L5462" s="444">
        <f t="shared" ca="1" si="207"/>
        <v>-1411878908007265.3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-1411878908007265.3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-5882828783363.6055</v>
      </c>
      <c r="L5463" s="444">
        <f t="shared" ca="1" si="207"/>
        <v>-1417761736790628.8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-1417761736790628.8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-5907340569960.9531</v>
      </c>
      <c r="L5464" s="444">
        <f t="shared" ca="1" si="207"/>
        <v>-1423669077360589.8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-1423669077360589.8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-5931954489002.457</v>
      </c>
      <c r="L5465" s="444">
        <f t="shared" ca="1" si="207"/>
        <v>-1429601031849592.3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-1429601031849592.3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-5956670966039.9678</v>
      </c>
      <c r="L5466" s="444">
        <f t="shared" ca="1" si="207"/>
        <v>-1435557702815632.3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-1435557702815632.3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-5981490428398.4678</v>
      </c>
      <c r="L5467" s="444">
        <f t="shared" ca="1" si="207"/>
        <v>-1441539193244030.8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-1441539193244030.8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-6006413305183.4609</v>
      </c>
      <c r="L5468" s="444">
        <f t="shared" ca="1" si="207"/>
        <v>-1447545606549214.3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-1447545606549214.3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-6031440027288.3926</v>
      </c>
      <c r="L5469" s="444">
        <f t="shared" ca="1" si="207"/>
        <v>-1453577046576502.8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-1453577046576502.8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-6056571027402.0947</v>
      </c>
      <c r="L5470" s="444">
        <f t="shared" ca="1" si="207"/>
        <v>-1459633617603904.8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-1459633617603904.8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-6081806740016.2695</v>
      </c>
      <c r="L5471" s="444">
        <f t="shared" ca="1" si="207"/>
        <v>-1465715424343921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-1465715424343921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-6107147601433.0039</v>
      </c>
      <c r="L5472" s="444">
        <f t="shared" ca="1" si="207"/>
        <v>-1471822571945354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-1471822571945354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-6132594049772.3086</v>
      </c>
      <c r="L5473" s="444">
        <f t="shared" ca="1" si="207"/>
        <v>-1477955165995126.3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-1477955165995126.3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-6158146524979.6924</v>
      </c>
      <c r="L5474" s="444">
        <f t="shared" ca="1" si="207"/>
        <v>-1484113312520106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-1484113312520106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-6183805468833.7754</v>
      </c>
      <c r="L5475" s="444">
        <f t="shared" ca="1" si="207"/>
        <v>-1490297117988939.8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-1490297117988939.8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-6209571324953.916</v>
      </c>
      <c r="L5476" s="444">
        <f t="shared" ca="1" si="207"/>
        <v>-1496506689313893.8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-1496506689313893.8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-6235444538807.8906</v>
      </c>
      <c r="L5477" s="444">
        <f t="shared" ca="1" si="207"/>
        <v>-1502742133852701.8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-1502742133852701.8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-6261425557719.5908</v>
      </c>
      <c r="L5478" s="444">
        <f t="shared" ca="1" si="207"/>
        <v>-1509003559410421.3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-1509003559410421.3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-6287514830876.7549</v>
      </c>
      <c r="L5479" s="444">
        <f t="shared" ca="1" si="207"/>
        <v>-1515291074241298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-1515291074241298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-6313712809338.7412</v>
      </c>
      <c r="L5480" s="444">
        <f t="shared" ca="1" si="207"/>
        <v>-1521604787050636.8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-1521604787050636.8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-6340019946044.3193</v>
      </c>
      <c r="L5481" s="444">
        <f t="shared" ca="1" si="207"/>
        <v>-1527944806996681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-1527944806996681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-6366436695819.5039</v>
      </c>
      <c r="L5482" s="444">
        <f t="shared" ca="1" si="207"/>
        <v>-1534311243692500.5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-1534311243692500.5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-6392963515385.4189</v>
      </c>
      <c r="L5483" s="444">
        <f t="shared" ca="1" si="207"/>
        <v>-1540704207207886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-1540704207207886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-6419600863366.1914</v>
      </c>
      <c r="L5484" s="444">
        <f t="shared" ca="1" si="207"/>
        <v>-1547123808071252.3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-1547123808071252.3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-6446349200296.8848</v>
      </c>
      <c r="L5485" s="444">
        <f t="shared" ca="1" si="207"/>
        <v>-1553570157271549.3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-1553570157271549.3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-6473208988631.4551</v>
      </c>
      <c r="L5486" s="444">
        <f t="shared" ca="1" si="207"/>
        <v>-1560043366260180.8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-1560043366260180.8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-6500180692750.7529</v>
      </c>
      <c r="L5487" s="444">
        <f t="shared" ca="1" si="207"/>
        <v>-1566543546952931.5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-1566543546952931.5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-6527264778970.5479</v>
      </c>
      <c r="L5488" s="444">
        <f t="shared" ca="1" si="207"/>
        <v>-1573070811731902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-1573070811731902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-6554461715549.5918</v>
      </c>
      <c r="L5489" s="444">
        <f t="shared" ca="1" si="207"/>
        <v>-1579625273447451.5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-1579625273447451.5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-6581771972697.7148</v>
      </c>
      <c r="L5490" s="444">
        <f t="shared" ca="1" si="207"/>
        <v>-1586207045420149.3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-1586207045420149.3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-6609196022583.9551</v>
      </c>
      <c r="L5491" s="444">
        <f t="shared" ca="1" si="207"/>
        <v>-1592816241442733.3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-1592816241442733.3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-6636734339344.7217</v>
      </c>
      <c r="L5492" s="444">
        <f t="shared" ca="1" si="207"/>
        <v>-1599452975782078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-1599452975782078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-6664387399091.9912</v>
      </c>
      <c r="L5493" s="444">
        <f t="shared" ca="1" si="207"/>
        <v>-1606117363181170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-1606117363181170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-6692155679921.542</v>
      </c>
      <c r="L5494" s="444">
        <f t="shared" ca="1" si="207"/>
        <v>-1612809518861091.5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-1612809518861091.5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-6720039661921.2148</v>
      </c>
      <c r="L5495" s="444">
        <f t="shared" ca="1" si="207"/>
        <v>-1619529558523012.8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-1619529558523012.8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-6748039827179.2197</v>
      </c>
      <c r="L5496" s="444">
        <f t="shared" ca="1" si="207"/>
        <v>-1626277598350192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-1626277598350192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-6776156659792.4668</v>
      </c>
      <c r="L5497" s="444">
        <f t="shared" ca="1" si="207"/>
        <v>-1633053755009984.5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-1633053755009984.5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-6804390645874.9355</v>
      </c>
      <c r="L5498" s="444">
        <f t="shared" ca="1" si="207"/>
        <v>-1639858145655859.5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-1639858145655859.5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-6832742273566.0811</v>
      </c>
      <c r="L5499" s="444">
        <f t="shared" ca="1" si="207"/>
        <v>-1646690887929425.5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-1646690887929425.5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-6861212033039.2725</v>
      </c>
      <c r="L5500" s="444">
        <f t="shared" ca="1" si="207"/>
        <v>-1653552099962464.8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-1653552099962464.8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-6889800416510.2695</v>
      </c>
      <c r="L5501" s="444">
        <f t="shared" ca="1" si="207"/>
        <v>-1660441900378975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-1660441900378975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-6918507918245.7295</v>
      </c>
      <c r="L5502" s="444">
        <f t="shared" ca="1" si="207"/>
        <v>-1667360408297220.8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-1667360408297220.8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-6947335034571.7529</v>
      </c>
      <c r="L5503" s="444">
        <f t="shared" ca="1" si="207"/>
        <v>-1674307743331792.5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-1674307743331792.5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-6976282263882.4688</v>
      </c>
      <c r="L5504" s="444">
        <f t="shared" ca="1" si="207"/>
        <v>-1681284025595675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-1681284025595675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-7005350106648.6455</v>
      </c>
      <c r="L5505" s="444">
        <f t="shared" ca="1" si="207"/>
        <v>-1688289375702323.8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-1688289375702323.8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-7034539065426.3486</v>
      </c>
      <c r="L5506" s="444">
        <f t="shared" ca="1" si="207"/>
        <v>-1695323914767750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-1695323914767750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-7063849644865.625</v>
      </c>
      <c r="L5507" s="444">
        <f t="shared" ca="1" si="207"/>
        <v>-1702387764412615.5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-1702387764412615.5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-7093282351719.2314</v>
      </c>
      <c r="L5508" s="444">
        <f t="shared" ca="1" si="207"/>
        <v>-1709481046764334.8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-1709481046764334.8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-7122837694851.3945</v>
      </c>
      <c r="L5509" s="444">
        <f t="shared" ca="1" si="207"/>
        <v>-1716603884459186.3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-1716603884459186.3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-7152516185246.6094</v>
      </c>
      <c r="L5510" s="444">
        <f t="shared" ca="1" si="207"/>
        <v>-1723756400644432.8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-1723756400644432.8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-7182318336018.4697</v>
      </c>
      <c r="L5511" s="444">
        <f t="shared" ca="1" si="207"/>
        <v>-1730938718980451.3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-1730938718980451.3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-7212244662418.5469</v>
      </c>
      <c r="L5512" s="444">
        <f t="shared" ca="1" si="207"/>
        <v>-1738150963642869.8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-1738150963642869.8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-7242295681845.29</v>
      </c>
      <c r="L5513" s="444">
        <f t="shared" ca="1" si="207"/>
        <v>-1745393259324715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-1745393259324715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-7272471913852.9795</v>
      </c>
      <c r="L5514" s="444">
        <f t="shared" ca="1" si="207"/>
        <v>-1752665731238568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-1752665731238568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-7302773880160.7002</v>
      </c>
      <c r="L5515" s="444">
        <f t="shared" ca="1" si="207"/>
        <v>-1759968505118728.8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-1759968505118728.8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-7333202104661.3701</v>
      </c>
      <c r="L5516" s="444">
        <f t="shared" ca="1" si="207"/>
        <v>-1767301707223390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-1767301707223390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-7363757113430.792</v>
      </c>
      <c r="L5517" s="444">
        <f t="shared" ca="1" si="207"/>
        <v>-1774665464336820.8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-1774665464336820.8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-7394439434736.752</v>
      </c>
      <c r="L5518" s="444">
        <f t="shared" ca="1" si="207"/>
        <v>-1782059903771557.5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-1782059903771557.5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-7425249599048.1563</v>
      </c>
      <c r="L5519" s="444">
        <f t="shared" ca="1" si="207"/>
        <v>-1789485153370605.8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-1789485153370605.8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-7456188139044.1904</v>
      </c>
      <c r="L5520" s="444">
        <f t="shared" ca="1" si="207"/>
        <v>-1796941341509650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-1796941341509650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-7487255589623.543</v>
      </c>
      <c r="L5521" s="444">
        <f t="shared" ca="1" si="207"/>
        <v>-1804428597099273.5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-1804428597099273.5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-7518452487913.6387</v>
      </c>
      <c r="L5522" s="444">
        <f t="shared" ca="1" si="207"/>
        <v>-1811947049587187.3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-1811947049587187.3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-7549779373279.9453</v>
      </c>
      <c r="L5523" s="444">
        <f t="shared" ca="1" si="207"/>
        <v>-1819496828960467.3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-1819496828960467.3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-7581236787335.2803</v>
      </c>
      <c r="L5524" s="444">
        <f t="shared" ca="1" si="207"/>
        <v>-1827078065747802.5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-1827078065747802.5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-7612825273949.1777</v>
      </c>
      <c r="L5525" s="444">
        <f t="shared" ca="1" si="207"/>
        <v>-1834690891021751.8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-1834690891021751.8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-7644545379257.2988</v>
      </c>
      <c r="L5526" s="444">
        <f t="shared" ca="1" si="207"/>
        <v>-1842335436401009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-1842335436401009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-7676397651670.8721</v>
      </c>
      <c r="L5527" s="444">
        <f t="shared" ca="1" si="207"/>
        <v>-1850011834052679.8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-1850011834052679.8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-7708382641886.167</v>
      </c>
      <c r="L5528" s="444">
        <f t="shared" ca="1" si="207"/>
        <v>-1857720216694566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-1857720216694566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-7740500902894.0244</v>
      </c>
      <c r="L5529" s="444">
        <f t="shared" ca="1" si="207"/>
        <v>-1865460717597460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-1865460717597460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-7772752989989.415</v>
      </c>
      <c r="L5530" s="444">
        <f t="shared" ca="1" si="207"/>
        <v>-1873233470587449.5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-1873233470587449.5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-7805139460781.0391</v>
      </c>
      <c r="L5531" s="444">
        <f t="shared" ca="1" si="207"/>
        <v>-1881038610048230.5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-1881038610048230.5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-7837660875200.959</v>
      </c>
      <c r="L5532" s="444">
        <f t="shared" ca="1" si="207"/>
        <v>-1888876270923431.5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-1888876270923431.5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-7870317795514.2979</v>
      </c>
      <c r="L5533" s="444">
        <f t="shared" ca="1" si="207"/>
        <v>-1896746588718945.8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-1896746588718945.8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-7903110786328.9404</v>
      </c>
      <c r="L5534" s="444">
        <f t="shared" ca="1" si="207"/>
        <v>-1904649699505274.8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-1904649699505274.8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-7936040414605.3115</v>
      </c>
      <c r="L5535" s="444">
        <f t="shared" ca="1" si="207"/>
        <v>-1912585739919880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-1912585739919880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-7969107249666.167</v>
      </c>
      <c r="L5536" s="444">
        <f t="shared" ca="1" si="207"/>
        <v>-1920554847169546.3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-1920554847169546.3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-8002311863206.4424</v>
      </c>
      <c r="L5537" s="444">
        <f t="shared" ca="1" si="207"/>
        <v>-1928557159032752.8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-1928557159032752.8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-8035654829303.1377</v>
      </c>
      <c r="L5538" s="444">
        <f t="shared" ca="1" si="207"/>
        <v>-1936592813862056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-1936592813862056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-8069136724425.2334</v>
      </c>
      <c r="L5539" s="444">
        <f t="shared" ca="1" si="207"/>
        <v>-1944661950586481.3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-1944661950586481.3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-8102758127443.6719</v>
      </c>
      <c r="L5540" s="444">
        <f t="shared" ca="1" si="207"/>
        <v>-1952764708713925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-1952764708713925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-8136519619641.3555</v>
      </c>
      <c r="L5541" s="444">
        <f t="shared" ca="1" si="207"/>
        <v>-1960901228333566.3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-1960901228333566.3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-8170421784723.1924</v>
      </c>
      <c r="L5542" s="444">
        <f t="shared" ca="1" si="207"/>
        <v>-1969071650118289.5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-1969071650118289.5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-8204465208826.207</v>
      </c>
      <c r="L5543" s="444">
        <f t="shared" ca="1" si="207"/>
        <v>-1977276115327115.8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-1977276115327115.8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-8238650480529.6484</v>
      </c>
      <c r="L5544" s="444">
        <f t="shared" ca="1" si="207"/>
        <v>-1985514765807645.5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-1985514765807645.5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-8272978190865.1895</v>
      </c>
      <c r="L5545" s="444">
        <f t="shared" ca="1" si="207"/>
        <v>-1993787743998510.8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-1993787743998510.8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-8307448933327.1279</v>
      </c>
      <c r="L5546" s="444">
        <f t="shared" ca="1" si="207"/>
        <v>-2002095192931838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-2002095192931838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-8342063303882.6582</v>
      </c>
      <c r="L5547" s="444">
        <f t="shared" ca="1" si="207"/>
        <v>-2010437256235720.8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-2010437256235720.8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-8376821900982.1709</v>
      </c>
      <c r="L5548" s="444">
        <f t="shared" ca="1" si="207"/>
        <v>-2018814078136703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-2018814078136703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-8411725325569.5957</v>
      </c>
      <c r="L5549" s="444">
        <f t="shared" ca="1" si="207"/>
        <v>-2027225803462272.5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-2027225803462272.5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-8446774181092.8018</v>
      </c>
      <c r="L5550" s="444">
        <f t="shared" ca="1" si="207"/>
        <v>-2035672577643365.3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-2035672577643365.3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-8481969073514.0215</v>
      </c>
      <c r="L5551" s="444">
        <f t="shared" ca="1" si="207"/>
        <v>-2044154546716879.3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-2044154546716879.3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-8517310611320.3311</v>
      </c>
      <c r="L5552" s="444">
        <f t="shared" ca="1" si="207"/>
        <v>-2052671857328199.5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-2052671857328199.5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-8552799405534.1641</v>
      </c>
      <c r="L5553" s="444">
        <f t="shared" ca="1" si="207"/>
        <v>-2061224656733733.8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-2061224656733733.8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-8588436069723.8916</v>
      </c>
      <c r="L5554" s="444">
        <f t="shared" ca="1" si="207"/>
        <v>-2069813092803457.8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-2069813092803457.8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-8624221220014.4072</v>
      </c>
      <c r="L5555" s="444">
        <f t="shared" ca="1" si="207"/>
        <v>-2078437314023472.3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-2078437314023472.3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-8660155475097.8008</v>
      </c>
      <c r="L5556" s="444">
        <f t="shared" ca="1" si="207"/>
        <v>-2087097469498570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-2087097469498570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-8696239456244.042</v>
      </c>
      <c r="L5557" s="444">
        <f t="shared" ca="1" si="207"/>
        <v>-2095793708954814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-2095793708954814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-8732473787311.7256</v>
      </c>
      <c r="L5558" s="444">
        <f t="shared" ca="1" si="207"/>
        <v>-2104526182742125.8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-2104526182742125.8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-8768859094758.8574</v>
      </c>
      <c r="L5559" s="444">
        <f t="shared" ca="1" si="207"/>
        <v>-2113295041836884.5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-2113295041836884.5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-8805396007653.6855</v>
      </c>
      <c r="L5560" s="444">
        <f t="shared" ca="1" si="207"/>
        <v>-2122100437844538.3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-2122100437844538.3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-8842085157685.5762</v>
      </c>
      <c r="L5561" s="444">
        <f t="shared" ca="1" si="207"/>
        <v>-2130942523002223.8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-2130942523002223.8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-8878927179175.9316</v>
      </c>
      <c r="L5562" s="444">
        <f t="shared" ca="1" si="207"/>
        <v>-2139821450181399.8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-2139821450181399.8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-8915922709089.166</v>
      </c>
      <c r="L5563" s="444">
        <f t="shared" ca="1" si="207"/>
        <v>-2148737372890489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-2148737372890489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-8953072387043.7031</v>
      </c>
      <c r="L5564" s="444">
        <f t="shared" ca="1" si="207"/>
        <v>-2157690445277532.8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-2157690445277532.8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-8990376855323.0527</v>
      </c>
      <c r="L5565" s="444">
        <f t="shared" ca="1" si="207"/>
        <v>-2166680822132855.8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-2166680822132855.8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-9027836758886.8984</v>
      </c>
      <c r="L5566" s="444">
        <f t="shared" ca="1" si="207"/>
        <v>-2175708658891742.8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-2175708658891742.8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-9065452745382.2617</v>
      </c>
      <c r="L5567" s="444">
        <f t="shared" ca="1" si="207"/>
        <v>-2184774111637125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-2184774111637125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-9103225465154.6875</v>
      </c>
      <c r="L5568" s="444">
        <f t="shared" ca="1" si="207"/>
        <v>-2193877337102279.8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-2193877337102279.8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-9141155571259.498</v>
      </c>
      <c r="L5569" s="444">
        <f t="shared" ca="1" si="207"/>
        <v>-2203018492673539.3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-2203018492673539.3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-9179243719473.082</v>
      </c>
      <c r="L5570" s="444">
        <f t="shared" ca="1" si="207"/>
        <v>-2212197736393012.3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-2212197736393012.3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-9217490568304.2168</v>
      </c>
      <c r="L5571" s="444">
        <f t="shared" ca="1" si="207"/>
        <v>-2221415226961316.5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-2221415226961316.5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-9255896779005.4844</v>
      </c>
      <c r="L5572" s="444">
        <f t="shared" ca="1" si="207"/>
        <v>-2230671123740322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-2230671123740322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-9294463015584.6758</v>
      </c>
      <c r="L5573" s="444">
        <f t="shared" ca="1" si="207"/>
        <v>-2239965586755906.8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-2239965586755906.8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-9333189944816.2773</v>
      </c>
      <c r="L5574" s="444">
        <f t="shared" ca="1" si="207"/>
        <v>-2249298776700723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-2249298776700723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-9372078236253.0117</v>
      </c>
      <c r="L5575" s="444">
        <f t="shared" ca="1" si="207"/>
        <v>-2258670854936976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-2258670854936976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-9411128562237.4004</v>
      </c>
      <c r="L5576" s="444">
        <f t="shared" ca="1" si="207"/>
        <v>-2268081983499213.5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-2268081983499213.5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-9450341597913.3887</v>
      </c>
      <c r="L5577" s="444">
        <f t="shared" ca="1" si="207"/>
        <v>-2277532325097127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-2277532325097127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-9489718021238.0293</v>
      </c>
      <c r="L5578" s="444">
        <f t="shared" ca="1" si="207"/>
        <v>-2287022043118365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-2287022043118365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-9529258512993.1875</v>
      </c>
      <c r="L5579" s="444">
        <f t="shared" ca="1" si="207"/>
        <v>-2296551301631358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-2296551301631358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-9568963756797.3242</v>
      </c>
      <c r="L5580" s="444">
        <f t="shared" ca="1" si="207"/>
        <v>-2306120265388155.5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-2306120265388155.5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-9608834439117.3145</v>
      </c>
      <c r="L5581" s="444">
        <f t="shared" ca="1" si="207"/>
        <v>-2315729099827273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-2315729099827273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-9648871249280.3047</v>
      </c>
      <c r="L5582" s="444">
        <f t="shared" ca="1" si="207"/>
        <v>-2325377971076553.5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-2325377971076553.5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-9689074879485.6387</v>
      </c>
      <c r="L5583" s="444">
        <f t="shared" ca="1" si="207"/>
        <v>-2335067045956039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-2335067045956039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-9729446024816.8281</v>
      </c>
      <c r="L5584" s="444">
        <f t="shared" ca="1" si="207"/>
        <v>-2344796491980856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-2344796491980856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-9769985383253.5664</v>
      </c>
      <c r="L5585" s="444">
        <f t="shared" ca="1" si="207"/>
        <v>-2354566477364109.5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-2354566477364109.5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-9810693655683.7891</v>
      </c>
      <c r="L5586" s="444">
        <f t="shared" ca="1" si="207"/>
        <v>-2364377171019793.5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-2364377171019793.5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-9851571545915.8066</v>
      </c>
      <c r="L5587" s="444">
        <f t="shared" ca="1" si="207"/>
        <v>-2374228742565709.5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-2374228742565709.5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-9892619760690.457</v>
      </c>
      <c r="L5588" s="444">
        <f t="shared" ca="1" si="207"/>
        <v>-2384121362326400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-2384121362326400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-9933839009693.334</v>
      </c>
      <c r="L5589" s="444">
        <f t="shared" ca="1" si="207"/>
        <v>-2394055201336093.5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-2394055201336093.5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-9975230005567.0566</v>
      </c>
      <c r="L5590" s="444">
        <f t="shared" ca="1" si="207"/>
        <v>-2404030431341660.5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-2404030431341660.5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-10016793463923.586</v>
      </c>
      <c r="L5591" s="444">
        <f t="shared" ca="1" si="207"/>
        <v>-2414047224805584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-2414047224805584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-10058530103356.6</v>
      </c>
      <c r="L5592" s="444">
        <f t="shared" ca="1" si="207"/>
        <v>-2424105754908940.5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-2424105754908940.5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-10100440645453.918</v>
      </c>
      <c r="L5593" s="444">
        <f t="shared" ca="1" si="207"/>
        <v>-2434206195554394.5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-2434206195554394.5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-10142525814809.977</v>
      </c>
      <c r="L5594" s="444">
        <f t="shared" ca="1" si="207"/>
        <v>-2444348721369204.5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-2444348721369204.5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-10184786339038.352</v>
      </c>
      <c r="L5595" s="444">
        <f t="shared" ca="1" si="207"/>
        <v>-2454533507708243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-2454533507708243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-10227222948784.346</v>
      </c>
      <c r="L5596" s="444">
        <f t="shared" ca="1" si="207"/>
        <v>-2464760730657027.5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-2464760730657027.5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-10269836377737.615</v>
      </c>
      <c r="L5597" s="444">
        <f t="shared" ca="1" si="207"/>
        <v>-2475030567034765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-2475030567034765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-10312627362644.854</v>
      </c>
      <c r="L5598" s="444">
        <f t="shared" ca="1" si="207"/>
        <v>-2485343194397410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-2485343194397410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-10355596643322.541</v>
      </c>
      <c r="L5599" s="444">
        <f t="shared" ca="1" si="207"/>
        <v>-2495698791040732.5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-2495698791040732.5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-10398744962669.719</v>
      </c>
      <c r="L5600" s="444">
        <f t="shared" ca="1" si="207"/>
        <v>-2506097536003402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-2506097536003402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-10442073066680.842</v>
      </c>
      <c r="L5601" s="444">
        <f t="shared" ca="1" si="207"/>
        <v>-2516539609070083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-2516539609070083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-10485581704458.68</v>
      </c>
      <c r="L5602" s="444">
        <f t="shared" ca="1" si="207"/>
        <v>-2527025190774541.5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-2527025190774541.5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-10529271628227.256</v>
      </c>
      <c r="L5603" s="444">
        <f t="shared" ca="1" si="207"/>
        <v>-2537554462402769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-2537554462402769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-10573143593344.871</v>
      </c>
      <c r="L5604" s="444">
        <f t="shared" ca="1" si="207"/>
        <v>-2548127605996114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-2548127605996114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-10617198358317.141</v>
      </c>
      <c r="L5605" s="444">
        <f t="shared" ca="1" si="207"/>
        <v>-2558744804354431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-2558744804354431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-10661436684810.129</v>
      </c>
      <c r="L5606" s="444">
        <f t="shared" ca="1" si="207"/>
        <v>-2569406241039241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-2569406241039241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-10705859337663.504</v>
      </c>
      <c r="L5607" s="444">
        <f t="shared" ca="1" si="207"/>
        <v>-2580112100376904.5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-2580112100376904.5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-10750467084903.77</v>
      </c>
      <c r="L5608" s="444">
        <f t="shared" ca="1" si="207"/>
        <v>-2590862567461808.5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-2590862567461808.5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-10795260697757.535</v>
      </c>
      <c r="L5609" s="444">
        <f t="shared" ca="1" si="207"/>
        <v>-2601657828159566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-2601657828159566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-10840240950664.857</v>
      </c>
      <c r="L5610" s="444">
        <f t="shared" ca="1" si="207"/>
        <v>-2612498069110231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-2612498069110231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-10885408621292.629</v>
      </c>
      <c r="L5611" s="444">
        <f t="shared" ca="1" si="207"/>
        <v>-2623383477731523.5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-2623383477731523.5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-10930764490548.014</v>
      </c>
      <c r="L5612" s="444">
        <f t="shared" ca="1" si="207"/>
        <v>-2634314242222071.5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-2634314242222071.5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-10976309342591.965</v>
      </c>
      <c r="L5613" s="444">
        <f t="shared" ca="1" si="207"/>
        <v>-2645290551564663.5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-2645290551564663.5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-11022043964852.764</v>
      </c>
      <c r="L5614" s="444">
        <f t="shared" ca="1" si="207"/>
        <v>-2656312595529516.5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-2656312595529516.5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-11067969148039.652</v>
      </c>
      <c r="L5615" s="444">
        <f t="shared" ca="1" si="207"/>
        <v>-2667380564677556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-2667380564677556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-11114085686156.482</v>
      </c>
      <c r="L5616" s="444">
        <f t="shared" ca="1" si="207"/>
        <v>-2678494650363712.5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-2678494650363712.5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-11160394376515.469</v>
      </c>
      <c r="L5617" s="444">
        <f t="shared" ca="1" si="207"/>
        <v>-2689655044740228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-2689655044740228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-11206896019750.949</v>
      </c>
      <c r="L5618" s="444">
        <f t="shared" ref="L5618:L5872" ca="1" si="212">I5618-J5618+K5618</f>
        <v>-2700861940759979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-2700861940759979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-11253591419833.246</v>
      </c>
      <c r="L5619" s="444">
        <f t="shared" ca="1" si="212"/>
        <v>-2712115532179812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-2712115532179812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-11300481384082.551</v>
      </c>
      <c r="L5620" s="444">
        <f t="shared" ca="1" si="212"/>
        <v>-2723416013563894.5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-2723416013563894.5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-11347566723182.895</v>
      </c>
      <c r="L5621" s="444">
        <f t="shared" ca="1" si="212"/>
        <v>-2734763580287077.5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-2734763580287077.5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-11394848251196.156</v>
      </c>
      <c r="L5622" s="444">
        <f t="shared" ca="1" si="212"/>
        <v>-2746158428538273.5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-2746158428538273.5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-11442326785576.139</v>
      </c>
      <c r="L5623" s="444">
        <f t="shared" ca="1" si="212"/>
        <v>-2757600755323849.5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-2757600755323849.5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-11490003147182.707</v>
      </c>
      <c r="L5624" s="444">
        <f t="shared" ca="1" si="212"/>
        <v>-2769090758471032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-2769090758471032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-11537878160295.967</v>
      </c>
      <c r="L5625" s="444">
        <f t="shared" ca="1" si="212"/>
        <v>-2780628636631328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-2780628636631328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-11585952652630.533</v>
      </c>
      <c r="L5626" s="444">
        <f t="shared" ca="1" si="212"/>
        <v>-2792214589283958.5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-2792214589283958.5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-11634227455349.826</v>
      </c>
      <c r="L5627" s="444">
        <f t="shared" ca="1" si="212"/>
        <v>-2803848816739308.5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-2803848816739308.5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-11682703403080.451</v>
      </c>
      <c r="L5628" s="444">
        <f t="shared" ca="1" si="212"/>
        <v>-2815531520142389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-2815531520142389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-11731381333926.621</v>
      </c>
      <c r="L5629" s="444">
        <f t="shared" ca="1" si="212"/>
        <v>-2827262901476315.5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-2827262901476315.5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-11780262089484.648</v>
      </c>
      <c r="L5630" s="444">
        <f t="shared" ca="1" si="212"/>
        <v>-2839043163565800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-2839043163565800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-11829346514857.5</v>
      </c>
      <c r="L5631" s="444">
        <f t="shared" ca="1" si="212"/>
        <v>-2850872510080657.5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-2850872510080657.5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-11878635458669.406</v>
      </c>
      <c r="L5632" s="444">
        <f t="shared" ca="1" si="212"/>
        <v>-2862751145539327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-2862751145539327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-11928129773080.529</v>
      </c>
      <c r="L5633" s="444">
        <f t="shared" ca="1" si="212"/>
        <v>-2874679275312407.5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-2874679275312407.5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-11977830313801.697</v>
      </c>
      <c r="L5634" s="444">
        <f t="shared" ca="1" si="212"/>
        <v>-2886657105626209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-2886657105626209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-12027737940109.203</v>
      </c>
      <c r="L5635" s="444">
        <f t="shared" ca="1" si="212"/>
        <v>-2898684843566318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-2898684843566318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-12077853514859.658</v>
      </c>
      <c r="L5636" s="444">
        <f t="shared" ca="1" si="212"/>
        <v>-2910762697081177.5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-2910762697081177.5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-12128177904504.906</v>
      </c>
      <c r="L5637" s="444">
        <f t="shared" ca="1" si="212"/>
        <v>-2922890874985682.5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-2922890874985682.5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-12178711979107.01</v>
      </c>
      <c r="L5638" s="444">
        <f t="shared" ca="1" si="212"/>
        <v>-2935069586964789.5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-2935069586964789.5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-12229456612353.289</v>
      </c>
      <c r="L5639" s="444">
        <f t="shared" ca="1" si="212"/>
        <v>-2947299043577143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-2947299043577143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-12280412681571.43</v>
      </c>
      <c r="L5640" s="444">
        <f t="shared" ca="1" si="212"/>
        <v>-2959579456258714.5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-2959579456258714.5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-12331581067744.645</v>
      </c>
      <c r="L5641" s="444">
        <f t="shared" ca="1" si="212"/>
        <v>-2971911037326459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-2971911037326459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-12382962655526.912</v>
      </c>
      <c r="L5642" s="444">
        <f t="shared" ca="1" si="212"/>
        <v>-2984293999981986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-2984293999981986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-12434558333258.275</v>
      </c>
      <c r="L5643" s="444">
        <f t="shared" ca="1" si="212"/>
        <v>-2996728558315244.5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-2996728558315244.5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-12486368992980.186</v>
      </c>
      <c r="L5644" s="444">
        <f t="shared" ca="1" si="212"/>
        <v>-3009214927308224.5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-3009214927308224.5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-12538395530450.936</v>
      </c>
      <c r="L5645" s="444">
        <f t="shared" ca="1" si="212"/>
        <v>-3021753322838675.5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-3021753322838675.5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-12590638845161.148</v>
      </c>
      <c r="L5646" s="444">
        <f t="shared" ca="1" si="212"/>
        <v>-3034343961683836.5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-3034343961683836.5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-12643099840349.318</v>
      </c>
      <c r="L5647" s="444">
        <f t="shared" ca="1" si="212"/>
        <v>-3046987061524186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-3046987061524186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-12695779423017.441</v>
      </c>
      <c r="L5648" s="444">
        <f t="shared" ca="1" si="212"/>
        <v>-3059682840947203.5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-3059682840947203.5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-12748678503946.682</v>
      </c>
      <c r="L5649" s="444">
        <f t="shared" ca="1" si="212"/>
        <v>-3072431519451150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-3072431519451150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-12801797997713.125</v>
      </c>
      <c r="L5650" s="444">
        <f t="shared" ca="1" si="212"/>
        <v>-3085233317448863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-3085233317448863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-12855138822703.596</v>
      </c>
      <c r="L5651" s="444">
        <f t="shared" ca="1" si="212"/>
        <v>-3098088456271566.5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-3098088456271566.5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-12908701901131.527</v>
      </c>
      <c r="L5652" s="444">
        <f t="shared" ca="1" si="212"/>
        <v>-3110997158172698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-3110997158172698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-12962488159052.908</v>
      </c>
      <c r="L5653" s="444">
        <f t="shared" ca="1" si="212"/>
        <v>-3123959646331751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-3123959646331751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-13016498526382.295</v>
      </c>
      <c r="L5654" s="444">
        <f t="shared" ca="1" si="212"/>
        <v>-3136976144858133.5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-3136976144858133.5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-13070733936908.889</v>
      </c>
      <c r="L5655" s="444">
        <f t="shared" ca="1" si="212"/>
        <v>-3150046878795042.5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-3150046878795042.5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-13125195328312.678</v>
      </c>
      <c r="L5656" s="444">
        <f t="shared" ca="1" si="212"/>
        <v>-3163172074123355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-3163172074123355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-13179883642180.646</v>
      </c>
      <c r="L5657" s="444">
        <f t="shared" ca="1" si="212"/>
        <v>-3176351957765535.5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-3176351957765535.5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-13234799824023.064</v>
      </c>
      <c r="L5658" s="444">
        <f t="shared" ca="1" si="212"/>
        <v>-3189586757589558.5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-3189586757589558.5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-13289944823289.826</v>
      </c>
      <c r="L5659" s="444">
        <f t="shared" ca="1" si="212"/>
        <v>-3202876702412848.5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-3202876702412848.5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-13345319593386.869</v>
      </c>
      <c r="L5660" s="444">
        <f t="shared" ca="1" si="212"/>
        <v>-3216222022006235.5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-3216222022006235.5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-13400925091692.648</v>
      </c>
      <c r="L5661" s="444">
        <f t="shared" ca="1" si="212"/>
        <v>-3229622947097928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-3229622947097928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-13456762279574.699</v>
      </c>
      <c r="L5662" s="444">
        <f t="shared" ca="1" si="212"/>
        <v>-3243079709377502.5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-3243079709377502.5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-13512832122406.26</v>
      </c>
      <c r="L5663" s="444">
        <f t="shared" ca="1" si="212"/>
        <v>-3256592541499909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-3256592541499909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-13569135589582.953</v>
      </c>
      <c r="L5664" s="444">
        <f t="shared" ca="1" si="212"/>
        <v>-3270161677089492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-3270161677089492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-13625673654539.551</v>
      </c>
      <c r="L5665" s="444">
        <f t="shared" ca="1" si="212"/>
        <v>-3283787350744031.5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-3283787350744031.5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-13682447294766.797</v>
      </c>
      <c r="L5666" s="444">
        <f t="shared" ca="1" si="212"/>
        <v>-3297469798038798.5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-3297469798038798.5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-13739457491828.326</v>
      </c>
      <c r="L5667" s="444">
        <f t="shared" ca="1" si="212"/>
        <v>-3311209255530627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-3311209255530627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-13796705231377.613</v>
      </c>
      <c r="L5668" s="444">
        <f t="shared" ca="1" si="212"/>
        <v>-3325005960762004.5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-3325005960762004.5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-13854191503175.02</v>
      </c>
      <c r="L5669" s="444">
        <f t="shared" ca="1" si="212"/>
        <v>-3338860152265179.5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-3338860152265179.5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-13911917301104.914</v>
      </c>
      <c r="L5670" s="444">
        <f t="shared" ca="1" si="212"/>
        <v>-3352772069566284.5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-3352772069566284.5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-13969883623192.852</v>
      </c>
      <c r="L5671" s="444">
        <f t="shared" ca="1" si="212"/>
        <v>-3366741953189477.5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-3366741953189477.5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-14028091471622.822</v>
      </c>
      <c r="L5672" s="444">
        <f t="shared" ca="1" si="212"/>
        <v>-3380770044661100.5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-3380770044661100.5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-14086541852754.586</v>
      </c>
      <c r="L5673" s="444">
        <f t="shared" ca="1" si="212"/>
        <v>-3394856586513855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-3394856586513855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-14145235777141.063</v>
      </c>
      <c r="L5674" s="444">
        <f t="shared" ca="1" si="212"/>
        <v>-3409001822290996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-3409001822290996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-14204174259545.816</v>
      </c>
      <c r="L5675" s="444">
        <f t="shared" ca="1" si="212"/>
        <v>-3423205996550542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-3423205996550542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-14263358318960.592</v>
      </c>
      <c r="L5676" s="444">
        <f t="shared" ca="1" si="212"/>
        <v>-3437469354869502.5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-3437469354869502.5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-14322788978622.928</v>
      </c>
      <c r="L5677" s="444">
        <f t="shared" ca="1" si="212"/>
        <v>-3451792143848125.5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-3451792143848125.5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-14382467266033.855</v>
      </c>
      <c r="L5678" s="444">
        <f t="shared" ca="1" si="212"/>
        <v>-3466174611114159.5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-3466174611114159.5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-14442394212975.664</v>
      </c>
      <c r="L5679" s="444">
        <f t="shared" ca="1" si="212"/>
        <v>-3480617005327135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-3480617005327135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-14502570855529.729</v>
      </c>
      <c r="L5680" s="444">
        <f t="shared" ca="1" si="212"/>
        <v>-3495119576182664.5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-3495119576182664.5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-14562998234094.436</v>
      </c>
      <c r="L5681" s="444">
        <f t="shared" ca="1" si="212"/>
        <v>-3509682574416759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-3509682574416759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-14623677393403.162</v>
      </c>
      <c r="L5682" s="444">
        <f t="shared" ca="1" si="212"/>
        <v>-3524306251810162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-3524306251810162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-14684609382542.34</v>
      </c>
      <c r="L5683" s="444">
        <f t="shared" ca="1" si="212"/>
        <v>-3538990861192704.5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-3538990861192704.5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-14745795254969.602</v>
      </c>
      <c r="L5684" s="444">
        <f t="shared" ca="1" si="212"/>
        <v>-3553736656447674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-3553736656447674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-14807236068531.975</v>
      </c>
      <c r="L5685" s="444">
        <f t="shared" ca="1" si="212"/>
        <v>-3568543892516206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-3568543892516206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-14868932885484.193</v>
      </c>
      <c r="L5686" s="444">
        <f t="shared" ca="1" si="212"/>
        <v>-3583412825401690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-3583412825401690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-14930886772507.041</v>
      </c>
      <c r="L5687" s="444">
        <f t="shared" ca="1" si="212"/>
        <v>-3598343712174197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-3598343712174197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-14993098800725.822</v>
      </c>
      <c r="L5688" s="444">
        <f t="shared" ca="1" si="212"/>
        <v>-3613336810974923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-3613336810974923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-15055570045728.846</v>
      </c>
      <c r="L5689" s="444">
        <f t="shared" ca="1" si="212"/>
        <v>-3628392381020652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-3628392381020652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-15118301587586.049</v>
      </c>
      <c r="L5690" s="444">
        <f t="shared" ca="1" si="212"/>
        <v>-3643510682608238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-3643510682608238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-15181294510867.66</v>
      </c>
      <c r="L5691" s="444">
        <f t="shared" ca="1" si="212"/>
        <v>-3658691977119105.5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-3658691977119105.5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-15244549904662.939</v>
      </c>
      <c r="L5692" s="444">
        <f t="shared" ca="1" si="212"/>
        <v>-3673936527023768.5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-3673936527023768.5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-15308068862599.037</v>
      </c>
      <c r="L5693" s="444">
        <f t="shared" ca="1" si="212"/>
        <v>-3689244595886367.5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-3689244595886367.5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-15371852482859.865</v>
      </c>
      <c r="L5694" s="444">
        <f t="shared" ca="1" si="212"/>
        <v>-3704616448369227.5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-3704616448369227.5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-15435901868205.115</v>
      </c>
      <c r="L5695" s="444">
        <f t="shared" ca="1" si="212"/>
        <v>-3720052350237432.5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-3720052350237432.5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-15500218125989.303</v>
      </c>
      <c r="L5696" s="444">
        <f t="shared" ca="1" si="212"/>
        <v>-3735552568363422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-3735552568363422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-15564802368180.924</v>
      </c>
      <c r="L5697" s="444">
        <f t="shared" ca="1" si="212"/>
        <v>-3751117370731603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-3751117370731603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-15629655711381.68</v>
      </c>
      <c r="L5698" s="444">
        <f t="shared" ca="1" si="212"/>
        <v>-3766747026442984.5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-3766747026442984.5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-15694779276845.771</v>
      </c>
      <c r="L5699" s="444">
        <f t="shared" ca="1" si="212"/>
        <v>-3782441805719830.5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-3782441805719830.5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-15760174190499.293</v>
      </c>
      <c r="L5700" s="444">
        <f t="shared" ca="1" si="212"/>
        <v>-3798201979910330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-3798201979910330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-15825841582959.711</v>
      </c>
      <c r="L5701" s="444">
        <f t="shared" ca="1" si="212"/>
        <v>-3814027821493289.5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-3814027821493289.5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-15891782589555.373</v>
      </c>
      <c r="L5702" s="444">
        <f t="shared" ca="1" si="212"/>
        <v>-3829919604082845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-3829919604082845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-15957998350345.188</v>
      </c>
      <c r="L5703" s="444">
        <f t="shared" ca="1" si="212"/>
        <v>-3845877602433190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-3845877602433190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-16024490010138.291</v>
      </c>
      <c r="L5704" s="444">
        <f t="shared" ca="1" si="212"/>
        <v>-3861902092443328.5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-3861902092443328.5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-16091258718513.869</v>
      </c>
      <c r="L5705" s="444">
        <f t="shared" ca="1" si="212"/>
        <v>-3877993351161842.5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-3877993351161842.5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-16158305629841.01</v>
      </c>
      <c r="L5706" s="444">
        <f t="shared" ca="1" si="212"/>
        <v>-3894151656791683.5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-3894151656791683.5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-16225631903298.682</v>
      </c>
      <c r="L5707" s="444">
        <f t="shared" ca="1" si="212"/>
        <v>-3910377288694982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-3910377288694982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-16293238702895.758</v>
      </c>
      <c r="L5708" s="444">
        <f t="shared" ca="1" si="212"/>
        <v>-3926670527397878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-3926670527397878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-16361127197491.158</v>
      </c>
      <c r="L5709" s="444">
        <f t="shared" ca="1" si="212"/>
        <v>-3943031654595369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-3943031654595369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-16429298560814.037</v>
      </c>
      <c r="L5710" s="444">
        <f t="shared" ca="1" si="212"/>
        <v>-3959460953156183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-3959460953156183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-16497753971484.098</v>
      </c>
      <c r="L5711" s="444">
        <f t="shared" ca="1" si="212"/>
        <v>-3975958707127667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-3975958707127667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-16566494613031.945</v>
      </c>
      <c r="L5712" s="444">
        <f t="shared" ca="1" si="212"/>
        <v>-3992525201740699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-3992525201740699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-16635521673919.578</v>
      </c>
      <c r="L5713" s="444">
        <f t="shared" ca="1" si="212"/>
        <v>-4009160723414618.5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-4009160723414618.5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-16704836347560.91</v>
      </c>
      <c r="L5714" s="444">
        <f t="shared" ca="1" si="212"/>
        <v>-4025865559762179.5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-4025865559762179.5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-16774439832342.414</v>
      </c>
      <c r="L5715" s="444">
        <f t="shared" ca="1" si="212"/>
        <v>-4042639999594522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-4042639999594522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-16844333331643.842</v>
      </c>
      <c r="L5716" s="444">
        <f t="shared" ca="1" si="212"/>
        <v>-4059484332926166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-4059484332926166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-16914518053859.025</v>
      </c>
      <c r="L5717" s="444">
        <f t="shared" ca="1" si="212"/>
        <v>-4076398850980025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-4076398850980025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-16984995212416.768</v>
      </c>
      <c r="L5718" s="444">
        <f t="shared" ca="1" si="212"/>
        <v>-4093383846192442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-4093383846192442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-17055766025801.842</v>
      </c>
      <c r="L5719" s="444">
        <f t="shared" ca="1" si="212"/>
        <v>-4110439612218244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-4110439612218244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-17126831717576.016</v>
      </c>
      <c r="L5720" s="444">
        <f t="shared" ca="1" si="212"/>
        <v>-4127566443935820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-4127566443935820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-17198193516399.25</v>
      </c>
      <c r="L5721" s="444">
        <f t="shared" ca="1" si="212"/>
        <v>-4144764637452219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-4144764637452219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-17269852656050.912</v>
      </c>
      <c r="L5722" s="444">
        <f t="shared" ca="1" si="212"/>
        <v>-4162034490108270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-4162034490108270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-17341810375451.125</v>
      </c>
      <c r="L5723" s="444">
        <f t="shared" ca="1" si="212"/>
        <v>-4179376300483721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-4179376300483721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-17414067918682.17</v>
      </c>
      <c r="L5724" s="444">
        <f t="shared" ca="1" si="212"/>
        <v>-4196790368402403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-4196790368402403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-17486626535010.014</v>
      </c>
      <c r="L5725" s="444">
        <f t="shared" ca="1" si="212"/>
        <v>-4214276994937413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-4214276994937413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-17559487478905.885</v>
      </c>
      <c r="L5726" s="444">
        <f t="shared" ca="1" si="212"/>
        <v>-4231836482416319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-4231836482416319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-17632652010067.992</v>
      </c>
      <c r="L5727" s="444">
        <f t="shared" ca="1" si="212"/>
        <v>-4249469134426387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-4249469134426387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-17706121393443.281</v>
      </c>
      <c r="L5728" s="444">
        <f t="shared" ca="1" si="212"/>
        <v>-4267175255819830.5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-4267175255819830.5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-17779896899249.297</v>
      </c>
      <c r="L5729" s="444">
        <f t="shared" ca="1" si="212"/>
        <v>-4284955152719080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-4284955152719080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-17853979802996.164</v>
      </c>
      <c r="L5730" s="444">
        <f t="shared" ca="1" si="212"/>
        <v>-4302809132522076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-4302809132522076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-17928371385508.648</v>
      </c>
      <c r="L5731" s="444">
        <f t="shared" ca="1" si="212"/>
        <v>-4320737503907584.5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-4320737503907584.5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-18003072932948.27</v>
      </c>
      <c r="L5732" s="444">
        <f t="shared" ca="1" si="212"/>
        <v>-4338740576840533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-4338740576840533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-18078085736835.551</v>
      </c>
      <c r="L5733" s="444">
        <f t="shared" ca="1" si="212"/>
        <v>-4356818662577368.5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-4356818662577368.5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-18153411094072.367</v>
      </c>
      <c r="L5734" s="444">
        <f t="shared" ca="1" si="212"/>
        <v>-4374972073671441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-4374972073671441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-18229050306964.336</v>
      </c>
      <c r="L5735" s="444">
        <f t="shared" ca="1" si="212"/>
        <v>-4393201123978405.5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-4393201123978405.5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-18305004683243.355</v>
      </c>
      <c r="L5736" s="444">
        <f t="shared" ca="1" si="212"/>
        <v>-4411506128661649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-4411506128661649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-18381275536090.203</v>
      </c>
      <c r="L5737" s="444">
        <f t="shared" ca="1" si="212"/>
        <v>-4429887404197739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-4429887404197739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-18457864184157.246</v>
      </c>
      <c r="L5738" s="444">
        <f t="shared" ca="1" si="212"/>
        <v>-4448345268381896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-4448345268381896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-18534771951591.234</v>
      </c>
      <c r="L5739" s="444">
        <f t="shared" ca="1" si="212"/>
        <v>-4466880040333487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-4466880040333487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-18612000168056.199</v>
      </c>
      <c r="L5740" s="444">
        <f t="shared" ca="1" si="212"/>
        <v>-4485492040501543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-4485492040501543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-18689550168756.43</v>
      </c>
      <c r="L5741" s="444">
        <f t="shared" ca="1" si="212"/>
        <v>-4504181590670299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-4504181590670299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-18767423294459.578</v>
      </c>
      <c r="L5742" s="444">
        <f t="shared" ca="1" si="212"/>
        <v>-4522949013964759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-4522949013964759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-18845620891519.828</v>
      </c>
      <c r="L5743" s="444">
        <f t="shared" ca="1" si="212"/>
        <v>-4541794634856279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-4541794634856279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-18924144311901.164</v>
      </c>
      <c r="L5744" s="444">
        <f t="shared" ca="1" si="212"/>
        <v>-4560718779168180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-4560718779168180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-19002994913200.75</v>
      </c>
      <c r="L5745" s="444">
        <f t="shared" ca="1" si="212"/>
        <v>-4579721774081381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-4579721774081381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-19082174058672.422</v>
      </c>
      <c r="L5746" s="444">
        <f t="shared" ca="1" si="212"/>
        <v>-4598803948140053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-4598803948140053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-19161683117250.219</v>
      </c>
      <c r="L5747" s="444">
        <f t="shared" ca="1" si="212"/>
        <v>-4617965631257303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-4617965631257303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-19241523463572.094</v>
      </c>
      <c r="L5748" s="444">
        <f t="shared" ca="1" si="212"/>
        <v>-4637207154720875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-4637207154720875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-19321696478003.645</v>
      </c>
      <c r="L5749" s="444">
        <f t="shared" ca="1" si="212"/>
        <v>-4656528851198879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-4656528851198879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-19402203546661.996</v>
      </c>
      <c r="L5750" s="444">
        <f t="shared" ca="1" si="212"/>
        <v>-4675931054745541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-4675931054745541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-19483046061439.754</v>
      </c>
      <c r="L5751" s="444">
        <f t="shared" ca="1" si="212"/>
        <v>-4695414100806981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-4695414100806981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-19564225420029.086</v>
      </c>
      <c r="L5752" s="444">
        <f t="shared" ca="1" si="212"/>
        <v>-4714978326227010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-4714978326227010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-19645743025945.875</v>
      </c>
      <c r="L5753" s="444">
        <f t="shared" ca="1" si="212"/>
        <v>-4734624069252956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-4734624069252956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-19727600288553.984</v>
      </c>
      <c r="L5754" s="444">
        <f t="shared" ca="1" si="212"/>
        <v>-4754351669541510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-4754351669541510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-19809798623089.625</v>
      </c>
      <c r="L5755" s="444">
        <f t="shared" ca="1" si="212"/>
        <v>-4774161468164600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-4774161468164600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-19892339450685.832</v>
      </c>
      <c r="L5756" s="444">
        <f t="shared" ca="1" si="212"/>
        <v>-4794053807615286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-4794053807615286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-19975224198397.023</v>
      </c>
      <c r="L5757" s="444">
        <f t="shared" ca="1" si="212"/>
        <v>-4814029031813683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-4814029031813683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-20058454299223.68</v>
      </c>
      <c r="L5758" s="444">
        <f t="shared" ca="1" si="212"/>
        <v>-4834087486112907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-4834087486112907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-20142031192137.113</v>
      </c>
      <c r="L5759" s="444">
        <f t="shared" ca="1" si="212"/>
        <v>-4854229517305044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-4854229517305044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-20225956322104.352</v>
      </c>
      <c r="L5760" s="444">
        <f t="shared" ca="1" si="212"/>
        <v>-4874455473627148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-4874455473627148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-20310231140113.117</v>
      </c>
      <c r="L5761" s="444">
        <f t="shared" ca="1" si="212"/>
        <v>-4894765704767261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-4894765704767261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-20394857103196.922</v>
      </c>
      <c r="L5762" s="444">
        <f t="shared" ca="1" si="212"/>
        <v>-4915160561870458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-4915160561870458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-20479835674460.242</v>
      </c>
      <c r="L5763" s="444">
        <f t="shared" ca="1" si="212"/>
        <v>-4935640397544918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-4935640397544918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-20565168323103.824</v>
      </c>
      <c r="L5764" s="444">
        <f t="shared" ca="1" si="212"/>
        <v>-4956205565868022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-4956205565868022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-20650856524450.09</v>
      </c>
      <c r="L5765" s="444">
        <f t="shared" ca="1" si="212"/>
        <v>-4976856422392472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-4976856422392472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-20736901759968.633</v>
      </c>
      <c r="L5766" s="444">
        <f t="shared" ca="1" si="212"/>
        <v>-4997593324152441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-4997593324152441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-20823305517301.836</v>
      </c>
      <c r="L5767" s="444">
        <f t="shared" ca="1" si="212"/>
        <v>-5018416629669743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-5018416629669743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-20910069290290.594</v>
      </c>
      <c r="L5768" s="444">
        <f t="shared" ca="1" si="212"/>
        <v>-5039326698960034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-5039326698960034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-20997194579000.141</v>
      </c>
      <c r="L5769" s="444">
        <f t="shared" ca="1" si="212"/>
        <v>-5060323893539034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-5060323893539034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-21084682889745.977</v>
      </c>
      <c r="L5770" s="444">
        <f t="shared" ca="1" si="212"/>
        <v>-5081408576428780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-5081408576428780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-21172535735119.918</v>
      </c>
      <c r="L5771" s="444">
        <f t="shared" ca="1" si="212"/>
        <v>-5102581112163900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-5102581112163900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-21260754634016.25</v>
      </c>
      <c r="L5772" s="444">
        <f t="shared" ca="1" si="212"/>
        <v>-5123841866797916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-5123841866797916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-21349341111657.984</v>
      </c>
      <c r="L5773" s="444">
        <f t="shared" ca="1" si="212"/>
        <v>-5145191207909574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-5145191207909574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-21438296699623.227</v>
      </c>
      <c r="L5774" s="444">
        <f t="shared" ca="1" si="212"/>
        <v>-5166629504609197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-5166629504609197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-21527622935871.652</v>
      </c>
      <c r="L5775" s="444">
        <f t="shared" ca="1" si="212"/>
        <v>-5188157127545069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-5188157127545069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-21617321364771.121</v>
      </c>
      <c r="L5776" s="444">
        <f t="shared" ca="1" si="212"/>
        <v>-5209774448909840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-5209774448909840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-21707393537124.332</v>
      </c>
      <c r="L5777" s="444">
        <f t="shared" ca="1" si="212"/>
        <v>-5231481842446964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-5231481842446964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-21797841010195.684</v>
      </c>
      <c r="L5778" s="444">
        <f t="shared" ca="1" si="212"/>
        <v>-5253279683457160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-5253279683457160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-21888665347738.168</v>
      </c>
      <c r="L5779" s="444">
        <f t="shared" ca="1" si="212"/>
        <v>-5275168348804898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-5275168348804898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-21979868120020.406</v>
      </c>
      <c r="L5780" s="444">
        <f t="shared" ca="1" si="212"/>
        <v>-5297148216924918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-5297148216924918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-22071450903853.824</v>
      </c>
      <c r="L5781" s="444">
        <f t="shared" ca="1" si="212"/>
        <v>-5319219667828772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-5319219667828772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-22163415282619.883</v>
      </c>
      <c r="L5782" s="444">
        <f t="shared" ca="1" si="212"/>
        <v>-5341383083111392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-5341383083111392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-22255762846297.465</v>
      </c>
      <c r="L5783" s="444">
        <f t="shared" ca="1" si="212"/>
        <v>-5363638845957689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-5363638845957689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-22348495191490.371</v>
      </c>
      <c r="L5784" s="444">
        <f t="shared" ca="1" si="212"/>
        <v>-5385987341149179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-5385987341149179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-22441613921454.914</v>
      </c>
      <c r="L5785" s="444">
        <f t="shared" ca="1" si="212"/>
        <v>-5408428955070634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-5408428955070634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-22535120646127.641</v>
      </c>
      <c r="L5786" s="444">
        <f t="shared" ca="1" si="212"/>
        <v>-5430964075716762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-5430964075716762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-22629016982153.176</v>
      </c>
      <c r="L5787" s="444">
        <f t="shared" ca="1" si="212"/>
        <v>-5453593092698915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-5453593092698915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-22723304552912.145</v>
      </c>
      <c r="L5788" s="444">
        <f t="shared" ca="1" si="212"/>
        <v>-5476316397251827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-5476316397251827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-22817984988549.277</v>
      </c>
      <c r="L5789" s="444">
        <f t="shared" ca="1" si="212"/>
        <v>-5499134382240376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-5499134382240376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-22913059926001.566</v>
      </c>
      <c r="L5790" s="444">
        <f t="shared" ca="1" si="212"/>
        <v>-5522047442166378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-5522047442166378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-23008531009026.574</v>
      </c>
      <c r="L5791" s="444">
        <f t="shared" ca="1" si="212"/>
        <v>-5545055973175405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-5545055973175405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-23104399888230.855</v>
      </c>
      <c r="L5792" s="444">
        <f t="shared" ca="1" si="212"/>
        <v>-5568160373063636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-5568160373063636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-23200668221098.484</v>
      </c>
      <c r="L5793" s="444">
        <f t="shared" ca="1" si="212"/>
        <v>-5591361041284734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-5591361041284734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-23297337672019.727</v>
      </c>
      <c r="L5794" s="444">
        <f t="shared" ca="1" si="212"/>
        <v>-5614658378956754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-5614658378956754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-23394409912319.809</v>
      </c>
      <c r="L5795" s="444">
        <f t="shared" ca="1" si="212"/>
        <v>-5638052788869074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-5638052788869074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-23491886620287.809</v>
      </c>
      <c r="L5796" s="444">
        <f t="shared" ca="1" si="212"/>
        <v>-5661544675489362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-5661544675489362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-23589769481205.676</v>
      </c>
      <c r="L5797" s="444">
        <f t="shared" ca="1" si="212"/>
        <v>-5685134444970568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-5685134444970568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-23688060187377.367</v>
      </c>
      <c r="L5798" s="444">
        <f t="shared" ca="1" si="212"/>
        <v>-5708822505157945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-5708822505157945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-23786760438158.105</v>
      </c>
      <c r="L5799" s="444">
        <f t="shared" ca="1" si="212"/>
        <v>-5732609265596103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-5732609265596103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-23885871939983.762</v>
      </c>
      <c r="L5800" s="444">
        <f t="shared" ca="1" si="212"/>
        <v>-5756495137536087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-5756495137536087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-23985396406400.363</v>
      </c>
      <c r="L5801" s="444">
        <f t="shared" ca="1" si="212"/>
        <v>-5780480533942487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-5780480533942487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-24085335558093.695</v>
      </c>
      <c r="L5802" s="444">
        <f t="shared" ca="1" si="212"/>
        <v>-5804565869500581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-5804565869500581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-24185691122919.086</v>
      </c>
      <c r="L5803" s="444">
        <f t="shared" ca="1" si="212"/>
        <v>-5828751560623500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-5828751560623500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-24286464835931.25</v>
      </c>
      <c r="L5804" s="444">
        <f t="shared" ca="1" si="212"/>
        <v>-5853038025459431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-5853038025459431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-24387658439414.297</v>
      </c>
      <c r="L5805" s="444">
        <f t="shared" ca="1" si="212"/>
        <v>-5877425683898845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-5877425683898845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-24489273682911.855</v>
      </c>
      <c r="L5806" s="444">
        <f t="shared" ca="1" si="212"/>
        <v>-5901914957581757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-5901914957581757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-24591312323257.32</v>
      </c>
      <c r="L5807" s="444">
        <f t="shared" ca="1" si="212"/>
        <v>-5926506269905014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-5926506269905014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-24693776124604.227</v>
      </c>
      <c r="L5808" s="444">
        <f t="shared" ca="1" si="212"/>
        <v>-5951200046029618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-5951200046029618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-24796666858456.742</v>
      </c>
      <c r="L5809" s="444">
        <f t="shared" ca="1" si="212"/>
        <v>-5975996712888075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-5975996712888075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-24899986303700.313</v>
      </c>
      <c r="L5810" s="444">
        <f t="shared" ca="1" si="212"/>
        <v>-6000896699191775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-6000896699191775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-25003736246632.395</v>
      </c>
      <c r="L5811" s="444">
        <f t="shared" ca="1" si="212"/>
        <v>-6025900435438407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-6025900435438407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-25107918480993.363</v>
      </c>
      <c r="L5812" s="444">
        <f t="shared" ca="1" si="212"/>
        <v>-6051008353919400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-6051008353919400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-25212534807997.5</v>
      </c>
      <c r="L5813" s="444">
        <f t="shared" ca="1" si="212"/>
        <v>-6076220888727398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-6076220888727398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-25317587036364.156</v>
      </c>
      <c r="L5814" s="444">
        <f t="shared" ca="1" si="212"/>
        <v>-6101538475763762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-6101538475763762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-25423076982349.008</v>
      </c>
      <c r="L5815" s="444">
        <f t="shared" ca="1" si="212"/>
        <v>-6126961552746111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-6126961552746111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-25529006469775.461</v>
      </c>
      <c r="L5816" s="444">
        <f t="shared" ca="1" si="212"/>
        <v>-6152490559215886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-6152490559215886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-25635377330066.191</v>
      </c>
      <c r="L5817" s="444">
        <f t="shared" ca="1" si="212"/>
        <v>-6178125936545952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-6178125936545952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-25742191402274.801</v>
      </c>
      <c r="L5818" s="444">
        <f t="shared" ca="1" si="212"/>
        <v>-6203868127948227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-6203868127948227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-25849450533117.613</v>
      </c>
      <c r="L5819" s="444">
        <f t="shared" ca="1" si="212"/>
        <v>-6229717578481345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-6229717578481345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-25957156577005.605</v>
      </c>
      <c r="L5820" s="444">
        <f t="shared" ca="1" si="212"/>
        <v>-6255674735058351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-6255674735058351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-26065311396076.461</v>
      </c>
      <c r="L5821" s="444">
        <f t="shared" ca="1" si="212"/>
        <v>-6281740046454427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-6281740046454427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-26173916860226.777</v>
      </c>
      <c r="L5822" s="444">
        <f t="shared" ca="1" si="212"/>
        <v>-6307913963314654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-6307913963314654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-26282974847144.391</v>
      </c>
      <c r="L5823" s="444">
        <f t="shared" ca="1" si="212"/>
        <v>-6334196938161798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-6334196938161798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-26392487242340.824</v>
      </c>
      <c r="L5824" s="444">
        <f t="shared" ca="1" si="212"/>
        <v>-6360589425404139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-6360589425404139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-26502455939183.914</v>
      </c>
      <c r="L5825" s="444">
        <f t="shared" ca="1" si="212"/>
        <v>-6387091881343323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-6387091881343323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-26612882838930.512</v>
      </c>
      <c r="L5826" s="444">
        <f t="shared" ca="1" si="212"/>
        <v>-6413704764182254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-6413704764182254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-26723769850759.391</v>
      </c>
      <c r="L5827" s="444">
        <f t="shared" ca="1" si="212"/>
        <v>-6440428534033013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-6440428534033013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-26835118891804.219</v>
      </c>
      <c r="L5828" s="444">
        <f t="shared" ca="1" si="212"/>
        <v>-6467263652924817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-6467263652924817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-26946931887186.738</v>
      </c>
      <c r="L5829" s="444">
        <f t="shared" ca="1" si="212"/>
        <v>-6494210584812004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-6494210584812004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-27059210770050.016</v>
      </c>
      <c r="L5830" s="444">
        <f t="shared" ca="1" si="212"/>
        <v>-6521269795582054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-6521269795582054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-27171957481591.891</v>
      </c>
      <c r="L5831" s="444">
        <f t="shared" ca="1" si="212"/>
        <v>-6548441753063646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-6548441753063646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-27285173971098.523</v>
      </c>
      <c r="L5832" s="444">
        <f t="shared" ca="1" si="212"/>
        <v>-6575726927034745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-6575726927034745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-27398862195978.105</v>
      </c>
      <c r="L5833" s="444">
        <f t="shared" ca="1" si="212"/>
        <v>-6603125789230723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-6603125789230723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-27513024121794.68</v>
      </c>
      <c r="L5834" s="444">
        <f t="shared" ca="1" si="212"/>
        <v>-6630638813352518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-6630638813352518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-27627661722302.156</v>
      </c>
      <c r="L5835" s="444">
        <f t="shared" ca="1" si="212"/>
        <v>-6658266475074820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-6658266475074820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-27742776979478.418</v>
      </c>
      <c r="L5836" s="444">
        <f t="shared" ca="1" si="212"/>
        <v>-6686009252054298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-6686009252054298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-27858371883559.574</v>
      </c>
      <c r="L5837" s="444">
        <f t="shared" ca="1" si="212"/>
        <v>-6713867623937858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-6713867623937858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-27974448433074.406</v>
      </c>
      <c r="L5838" s="444">
        <f t="shared" ca="1" si="212"/>
        <v>-6741842072370932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-6741842072370932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-28091008634878.883</v>
      </c>
      <c r="L5839" s="444">
        <f t="shared" ca="1" si="212"/>
        <v>-6769933081005811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-6769933081005811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-28208054504190.879</v>
      </c>
      <c r="L5840" s="444">
        <f t="shared" ca="1" si="212"/>
        <v>-6798141135510002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-6798141135510002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-28325588064625.008</v>
      </c>
      <c r="L5841" s="444">
        <f t="shared" ca="1" si="212"/>
        <v>-6826466723574627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-6826466723574627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-28443611348227.613</v>
      </c>
      <c r="L5842" s="444">
        <f t="shared" ca="1" si="212"/>
        <v>-6854910334922855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-6854910334922855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-28562126395511.895</v>
      </c>
      <c r="L5843" s="444">
        <f t="shared" ca="1" si="212"/>
        <v>-6883472461318367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-6883472461318367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-28681135255493.195</v>
      </c>
      <c r="L5844" s="444">
        <f t="shared" ca="1" si="212"/>
        <v>-6912153596573860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-6912153596573860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-28800639985724.418</v>
      </c>
      <c r="L5845" s="444">
        <f t="shared" ca="1" si="212"/>
        <v>-6940954236559584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-6940954236559584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-28920642652331.598</v>
      </c>
      <c r="L5846" s="444">
        <f t="shared" ca="1" si="212"/>
        <v>-6969874879211916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-6969874879211916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-29041145330049.648</v>
      </c>
      <c r="L5847" s="444">
        <f t="shared" ca="1" si="212"/>
        <v>-6998916024541966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-6998916024541966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-29162150102258.191</v>
      </c>
      <c r="L5848" s="444">
        <f t="shared" ca="1" si="212"/>
        <v>-7028078174644224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-7028078174644224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-29283659061017.594</v>
      </c>
      <c r="L5849" s="444">
        <f t="shared" ca="1" si="212"/>
        <v>-7057361833705242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-7057361833705242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-29405674307105.18</v>
      </c>
      <c r="L5850" s="444">
        <f t="shared" ca="1" si="212"/>
        <v>-7086767508012347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-7086767508012347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-29528197950051.445</v>
      </c>
      <c r="L5851" s="444">
        <f t="shared" ca="1" si="212"/>
        <v>-7116295705962398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-7116295705962398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-29651232108176.656</v>
      </c>
      <c r="L5852" s="444">
        <f t="shared" ca="1" si="212"/>
        <v>-7145946938070575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-7145946938070575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-29774778908627.395</v>
      </c>
      <c r="L5853" s="444">
        <f t="shared" ca="1" si="212"/>
        <v>-7175721716979202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-7175721716979202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-29898840487413.336</v>
      </c>
      <c r="L5854" s="444">
        <f t="shared" ca="1" si="212"/>
        <v>-7205620557466615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-7205620557466615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-30023418989444.23</v>
      </c>
      <c r="L5855" s="444">
        <f t="shared" ca="1" si="212"/>
        <v>-7235643976456059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-7235643976456059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-30148516568566.918</v>
      </c>
      <c r="L5856" s="444">
        <f t="shared" ca="1" si="212"/>
        <v>-7265792493024626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-7265792493024626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-30274135387602.605</v>
      </c>
      <c r="L5857" s="444">
        <f t="shared" ca="1" si="212"/>
        <v>-7296066628412229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-7296066628412229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-30400277618384.285</v>
      </c>
      <c r="L5858" s="444">
        <f t="shared" ca="1" si="212"/>
        <v>-7326466906030613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-7326466906030613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-30526945441794.219</v>
      </c>
      <c r="L5859" s="444">
        <f t="shared" ca="1" si="212"/>
        <v>-7356993851472407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-7356993851472407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-30654141047801.691</v>
      </c>
      <c r="L5860" s="444">
        <f t="shared" ca="1" si="212"/>
        <v>-7387647992520209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-7387647992520209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-30781866635500.875</v>
      </c>
      <c r="L5861" s="444">
        <f t="shared" ca="1" si="212"/>
        <v>-7418429859155710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-7418429859155710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-30910124413148.793</v>
      </c>
      <c r="L5862" s="444">
        <f t="shared" ca="1" si="212"/>
        <v>-7449339983568859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-7449339983568859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-31038916598203.574</v>
      </c>
      <c r="L5863" s="444">
        <f t="shared" ca="1" si="212"/>
        <v>-7480378900167063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-7480378900167063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-31168245417362.762</v>
      </c>
      <c r="L5864" s="444">
        <f t="shared" ca="1" si="212"/>
        <v>-7511547145584426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-7511547145584426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-31298113106601.77</v>
      </c>
      <c r="L5865" s="444">
        <f t="shared" ca="1" si="212"/>
        <v>-7542845258691028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-7542845258691028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-31428521911212.621</v>
      </c>
      <c r="L5866" s="444">
        <f t="shared" ca="1" si="212"/>
        <v>-7574273780602241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-7574273780602241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-31559474085842.672</v>
      </c>
      <c r="L5867" s="444">
        <f t="shared" ca="1" si="212"/>
        <v>-7605833254688084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-7605833254688084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-31690971894533.684</v>
      </c>
      <c r="L5868" s="444">
        <f t="shared" ca="1" si="212"/>
        <v>-7637524226582618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-7637524226582618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-31823017610760.906</v>
      </c>
      <c r="L5869" s="444">
        <f t="shared" ca="1" si="212"/>
        <v>-7669347244193379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-7669347244193379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-31955613517472.406</v>
      </c>
      <c r="L5870" s="444">
        <f t="shared" ca="1" si="212"/>
        <v>-7701302857710851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-7701302857710851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-32088761907128.551</v>
      </c>
      <c r="L5871" s="444">
        <f t="shared" ca="1" si="212"/>
        <v>-7733391619617980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-7733391619617980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-32222465081741.582</v>
      </c>
      <c r="L5872" s="444">
        <f t="shared" ca="1" si="212"/>
        <v>-7765614084699722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-7765614084699722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-32356725352915.512</v>
      </c>
      <c r="L5873" s="444">
        <f t="shared" ref="L5873:L6127" ca="1" si="217">I5873-J5873+K5873</f>
        <v>-7797970810052638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-7797970810052638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-32491545041885.992</v>
      </c>
      <c r="L5874" s="444">
        <f t="shared" ca="1" si="217"/>
        <v>-7830462355094524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-7830462355094524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-32626926479560.516</v>
      </c>
      <c r="L5875" s="444">
        <f t="shared" ca="1" si="217"/>
        <v>-7863089281574085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-7863089281574085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-32762872006558.688</v>
      </c>
      <c r="L5876" s="444">
        <f t="shared" ca="1" si="217"/>
        <v>-7895852153580644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-7895852153580644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-32899383973252.688</v>
      </c>
      <c r="L5877" s="444">
        <f t="shared" ca="1" si="217"/>
        <v>-7928751537553897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-7928751537553897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-33036464739807.902</v>
      </c>
      <c r="L5878" s="444">
        <f t="shared" ca="1" si="217"/>
        <v>-7961788002293705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-7961788002293705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-33174116676223.77</v>
      </c>
      <c r="L5879" s="444">
        <f t="shared" ca="1" si="217"/>
        <v>-7994962118969929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-7994962118969929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-33312342162374.703</v>
      </c>
      <c r="L5880" s="444">
        <f t="shared" ca="1" si="217"/>
        <v>-8028274461132304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-8028274461132304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-33451143588051.266</v>
      </c>
      <c r="L5881" s="444">
        <f t="shared" ca="1" si="217"/>
        <v>-8061725604720355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-8061725604720355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-33590523353001.48</v>
      </c>
      <c r="L5882" s="444">
        <f t="shared" ca="1" si="217"/>
        <v>-8095316128073356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-8095316128073356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-33730483866972.313</v>
      </c>
      <c r="L5883" s="444">
        <f t="shared" ca="1" si="217"/>
        <v>-8129046611940328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-8129046611940328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-33871027549751.363</v>
      </c>
      <c r="L5884" s="444">
        <f t="shared" ca="1" si="217"/>
        <v>-8162917639490079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-8162917639490079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-34012156831208.66</v>
      </c>
      <c r="L5885" s="444">
        <f t="shared" ca="1" si="217"/>
        <v>-8196929796321288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-8196929796321288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-34153874151338.699</v>
      </c>
      <c r="L5886" s="444">
        <f t="shared" ca="1" si="217"/>
        <v>-8231083670472627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-8231083670472627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-34296181960302.609</v>
      </c>
      <c r="L5887" s="444">
        <f t="shared" ca="1" si="217"/>
        <v>-8265379852432930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-8265379852432930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-34439082718470.543</v>
      </c>
      <c r="L5888" s="444">
        <f t="shared" ca="1" si="217"/>
        <v>-8299818935151401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-8299818935151401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-34582578896464.176</v>
      </c>
      <c r="L5889" s="444">
        <f t="shared" ca="1" si="217"/>
        <v>-8334401514047865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-8334401514047865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-34726672975199.438</v>
      </c>
      <c r="L5890" s="444">
        <f t="shared" ca="1" si="217"/>
        <v>-8369128187023064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-8369128187023064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-34871367445929.434</v>
      </c>
      <c r="L5891" s="444">
        <f t="shared" ca="1" si="217"/>
        <v>-8403999554468993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-8403999554468993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-35016664810287.465</v>
      </c>
      <c r="L5892" s="444">
        <f t="shared" ca="1" si="217"/>
        <v>-8439016219279280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-8439016219279280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-35162567580330.336</v>
      </c>
      <c r="L5893" s="444">
        <f t="shared" ca="1" si="217"/>
        <v>-8474178786859610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-8474178786859610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-35309078278581.711</v>
      </c>
      <c r="L5894" s="444">
        <f t="shared" ca="1" si="217"/>
        <v>-8509487865138192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-8509487865138192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-35456199438075.805</v>
      </c>
      <c r="L5895" s="444">
        <f t="shared" ca="1" si="217"/>
        <v>-8544944064576268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-8544944064576268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-35603933602401.117</v>
      </c>
      <c r="L5896" s="444">
        <f t="shared" ca="1" si="217"/>
        <v>-8580547998178669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-8580547998178669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-35752283325744.461</v>
      </c>
      <c r="L5897" s="444">
        <f t="shared" ca="1" si="217"/>
        <v>-8616300281504413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-8616300281504413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-35901251172935.055</v>
      </c>
      <c r="L5898" s="444">
        <f t="shared" ca="1" si="217"/>
        <v>-8652201532677348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-8652201532677348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-36050839719488.953</v>
      </c>
      <c r="L5899" s="444">
        <f t="shared" ca="1" si="217"/>
        <v>-8688252372396837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-8688252372396837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-36201051551653.484</v>
      </c>
      <c r="L5900" s="444">
        <f t="shared" ca="1" si="217"/>
        <v>-8724453423948490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-8724453423948490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-36351889266452.039</v>
      </c>
      <c r="L5901" s="444">
        <f t="shared" ca="1" si="217"/>
        <v>-8760805313214942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-8760805313214942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-36503355471728.93</v>
      </c>
      <c r="L5902" s="444">
        <f t="shared" ca="1" si="217"/>
        <v>-8797308668686671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-8797308668686671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-36655452786194.461</v>
      </c>
      <c r="L5903" s="444">
        <f t="shared" ca="1" si="217"/>
        <v>-8833964121472865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-8833964121472865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-36808183839470.266</v>
      </c>
      <c r="L5904" s="444">
        <f t="shared" ca="1" si="217"/>
        <v>-8870772305312335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-8870772305312335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-36961551272134.727</v>
      </c>
      <c r="L5905" s="444">
        <f t="shared" ca="1" si="217"/>
        <v>-8907733856584470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-8907733856584470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-37115557735768.625</v>
      </c>
      <c r="L5906" s="444">
        <f t="shared" ca="1" si="217"/>
        <v>-8944849414320239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-8944849414320239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-37270205893000.992</v>
      </c>
      <c r="L5907" s="444">
        <f t="shared" ca="1" si="217"/>
        <v>-8982119620213240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-8982119620213240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-37425498417555.164</v>
      </c>
      <c r="L5908" s="444">
        <f t="shared" ca="1" si="217"/>
        <v>-9019545118630796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-9019545118630796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-37581437994294.984</v>
      </c>
      <c r="L5909" s="444">
        <f t="shared" ca="1" si="217"/>
        <v>-9057126556625090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-9057126556625090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-37738027319271.211</v>
      </c>
      <c r="L5910" s="444">
        <f t="shared" ca="1" si="217"/>
        <v>-9094864583944362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-9094864583944362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-37895269099768.172</v>
      </c>
      <c r="L5911" s="444">
        <f t="shared" ca="1" si="217"/>
        <v>-9132759853044130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-9132759853044130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-38053166054350.539</v>
      </c>
      <c r="L5912" s="444">
        <f t="shared" ca="1" si="217"/>
        <v>-9170813019098480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-9170813019098480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-38211720912910.336</v>
      </c>
      <c r="L5913" s="444">
        <f t="shared" ca="1" si="217"/>
        <v>-9209024740011390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-9209024740011390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-38370936416714.125</v>
      </c>
      <c r="L5914" s="444">
        <f t="shared" ca="1" si="217"/>
        <v>-9247395676428104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-9247395676428104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-38530815318450.43</v>
      </c>
      <c r="L5915" s="444">
        <f t="shared" ca="1" si="217"/>
        <v>-9285926491746554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-9285926491746554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-38691360382277.305</v>
      </c>
      <c r="L5916" s="444">
        <f t="shared" ca="1" si="217"/>
        <v>-9324617852128832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-9324617852128832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-38852574383870.133</v>
      </c>
      <c r="L5917" s="444">
        <f t="shared" ca="1" si="217"/>
        <v>-9363470426512702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-9363470426512702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-39014460110469.594</v>
      </c>
      <c r="L5918" s="444">
        <f t="shared" ca="1" si="217"/>
        <v>-9402484886623172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-9402484886623172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-39177020360929.883</v>
      </c>
      <c r="L5919" s="444">
        <f t="shared" ca="1" si="217"/>
        <v>-9441661906984102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-9441661906984102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-39340257945767.094</v>
      </c>
      <c r="L5920" s="444">
        <f t="shared" ca="1" si="217"/>
        <v>-9481002164929870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-9481002164929870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-39504175687207.789</v>
      </c>
      <c r="L5921" s="444">
        <f t="shared" ca="1" si="217"/>
        <v>-9520506340617078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-9520506340617078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-39668776419237.828</v>
      </c>
      <c r="L5922" s="444">
        <f t="shared" ca="1" si="217"/>
        <v>-9560175117036316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-9560175117036316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-39834062987651.313</v>
      </c>
      <c r="L5923" s="444">
        <f t="shared" ca="1" si="217"/>
        <v>-9600009180023968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-9600009180023968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-40000038250099.867</v>
      </c>
      <c r="L5924" s="444">
        <f t="shared" ca="1" si="217"/>
        <v>-9640009218274068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-9640009218274068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-40166705076141.953</v>
      </c>
      <c r="L5925" s="444">
        <f t="shared" ca="1" si="217"/>
        <v>-9680175923350210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-9680175923350210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-40334066347292.539</v>
      </c>
      <c r="L5926" s="444">
        <f t="shared" ca="1" si="217"/>
        <v>-9720509989697502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-9720509989697502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-40502124957072.922</v>
      </c>
      <c r="L5927" s="444">
        <f t="shared" ca="1" si="217"/>
        <v>-9761012114654574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-9761012114654574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-40670883811060.727</v>
      </c>
      <c r="L5928" s="444">
        <f t="shared" ca="1" si="217"/>
        <v>-9801682998465634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-9801682998465634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-40840345826940.141</v>
      </c>
      <c r="L5929" s="444">
        <f t="shared" ca="1" si="217"/>
        <v>-9842523344292574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-9842523344292574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-41010513934552.391</v>
      </c>
      <c r="L5930" s="444">
        <f t="shared" ca="1" si="217"/>
        <v>-9883533858227126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-9883533858227126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-41181391075946.359</v>
      </c>
      <c r="L5931" s="444">
        <f t="shared" ca="1" si="217"/>
        <v>-9924715249303072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-9924715249303072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-41352980205429.469</v>
      </c>
      <c r="L5932" s="444">
        <f t="shared" ca="1" si="217"/>
        <v>-9966068229508502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-9966068229508502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-41525284289618.758</v>
      </c>
      <c r="L5933" s="444">
        <f t="shared" ca="1" si="217"/>
        <v>-1.000759351379812E+16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-1.000759351379812E+16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-41698306307492.164</v>
      </c>
      <c r="L5934" s="444">
        <f t="shared" ca="1" si="217"/>
        <v>-1.0049291820105612E+16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-1.0049291820105612E+16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-41872049250440.047</v>
      </c>
      <c r="L5935" s="444">
        <f t="shared" ca="1" si="217"/>
        <v>-1.0091163869356052E+16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-1.0091163869356052E+16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-42046516122316.883</v>
      </c>
      <c r="L5936" s="444">
        <f t="shared" ca="1" si="217"/>
        <v>-1.0133210385478368E+16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-1.0133210385478368E+16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-42221709939493.203</v>
      </c>
      <c r="L5937" s="444">
        <f t="shared" ca="1" si="217"/>
        <v>-1.0175432095417862E+16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-1.0175432095417862E+16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-42397633730907.758</v>
      </c>
      <c r="L5938" s="444">
        <f t="shared" ca="1" si="217"/>
        <v>-1.021782972914877E+16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-1.021782972914877E+16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-42574290538119.875</v>
      </c>
      <c r="L5939" s="444">
        <f t="shared" ca="1" si="217"/>
        <v>-1.026040401968689E+16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-1.026040401968689E+16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-42751683415362.039</v>
      </c>
      <c r="L5940" s="444">
        <f t="shared" ca="1" si="217"/>
        <v>-1.0303155703102252E+16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-1.0303155703102252E+16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-42929815429592.719</v>
      </c>
      <c r="L5941" s="444">
        <f t="shared" ca="1" si="217"/>
        <v>-1.0346085518531844E+16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-1.0346085518531844E+16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-43108689660549.352</v>
      </c>
      <c r="L5942" s="444">
        <f t="shared" ca="1" si="217"/>
        <v>-1.0389194208192394E+16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-1.0389194208192394E+16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-43288309200801.641</v>
      </c>
      <c r="L5943" s="444">
        <f t="shared" ca="1" si="217"/>
        <v>-1.0432482517393196E+16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-1.0432482517393196E+16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-43468677155804.984</v>
      </c>
      <c r="L5944" s="444">
        <f t="shared" ca="1" si="217"/>
        <v>-1.0475951194549E+16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-1.0475951194549E+16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-43649796643954.164</v>
      </c>
      <c r="L5945" s="444">
        <f t="shared" ca="1" si="217"/>
        <v>-1.0519600991192954E+16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-1.0519600991192954E+16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-43831670796637.305</v>
      </c>
      <c r="L5946" s="444">
        <f t="shared" ca="1" si="217"/>
        <v>-1.0563432661989592E+16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-1.0563432661989592E+16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-44014302758289.969</v>
      </c>
      <c r="L5947" s="444">
        <f t="shared" ca="1" si="217"/>
        <v>-1.0607446964747882E+16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-1.0607446964747882E+16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-44197695686449.508</v>
      </c>
      <c r="L5948" s="444">
        <f t="shared" ca="1" si="217"/>
        <v>-1.0651644660434332E+16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-1.0651644660434332E+16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-44381852751809.719</v>
      </c>
      <c r="L5949" s="444">
        <f t="shared" ca="1" si="217"/>
        <v>-1.0696026513186142E+16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-1.0696026513186142E+16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-44566777138275.594</v>
      </c>
      <c r="L5950" s="444">
        <f t="shared" ca="1" si="217"/>
        <v>-1.0740593290324418E+16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-1.0740593290324418E+16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-44752472043018.406</v>
      </c>
      <c r="L5951" s="444">
        <f t="shared" ca="1" si="217"/>
        <v>-1.0785345762367436E+16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-1.0785345762367436E+16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-44938940676530.984</v>
      </c>
      <c r="L5952" s="444">
        <f t="shared" ca="1" si="217"/>
        <v>-1.0830284703043966E+16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-1.0830284703043966E+16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-45126186262683.188</v>
      </c>
      <c r="L5953" s="444">
        <f t="shared" ca="1" si="217"/>
        <v>-1.087541088930665E+16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-1.087541088930665E+16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-45314212038777.711</v>
      </c>
      <c r="L5954" s="444">
        <f t="shared" ca="1" si="217"/>
        <v>-1.0920725101345428E+16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-1.0920725101345428E+16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-45503021255605.953</v>
      </c>
      <c r="L5955" s="444">
        <f t="shared" ca="1" si="217"/>
        <v>-1.0966228122601034E+16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-1.0966228122601034E+16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-45692617177504.305</v>
      </c>
      <c r="L5956" s="444">
        <f t="shared" ca="1" si="217"/>
        <v>-1.1011920739778538E+16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-1.1011920739778538E+16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-45883003082410.578</v>
      </c>
      <c r="L5957" s="444">
        <f t="shared" ca="1" si="217"/>
        <v>-1.1057803742860948E+16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-1.1057803742860948E+16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-46074182261920.617</v>
      </c>
      <c r="L5958" s="444">
        <f t="shared" ca="1" si="217"/>
        <v>-1.1103877925122868E+16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-1.1103877925122868E+16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-46266158021345.281</v>
      </c>
      <c r="L5959" s="444">
        <f t="shared" ca="1" si="217"/>
        <v>-1.1150144083144214E+16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-1.1150144083144214E+16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-46458933679767.555</v>
      </c>
      <c r="L5960" s="444">
        <f t="shared" ca="1" si="217"/>
        <v>-1.1196603016823982E+16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-1.1196603016823982E+16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-46652512570099.922</v>
      </c>
      <c r="L5961" s="444">
        <f t="shared" ca="1" si="217"/>
        <v>-1.1243255529394082E+16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-1.1243255529394082E+16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-46846898039142.008</v>
      </c>
      <c r="L5962" s="444">
        <f t="shared" ca="1" si="217"/>
        <v>-1.1290102427433224E+16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-1.1290102427433224E+16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-47042093447638.43</v>
      </c>
      <c r="L5963" s="444">
        <f t="shared" ca="1" si="217"/>
        <v>-1.1337144520880862E+16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-1.1337144520880862E+16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-47238102170336.922</v>
      </c>
      <c r="L5964" s="444">
        <f t="shared" ca="1" si="217"/>
        <v>-1.1384382623051198E+16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-1.1384382623051198E+16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-47434927596046.656</v>
      </c>
      <c r="L5965" s="444">
        <f t="shared" ca="1" si="217"/>
        <v>-1.1431817550647244E+16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-1.1431817550647244E+16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-47632573127696.852</v>
      </c>
      <c r="L5966" s="444">
        <f t="shared" ca="1" si="217"/>
        <v>-1.147945012377494E+16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-1.147945012377494E+16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-47831042182395.586</v>
      </c>
      <c r="L5967" s="444">
        <f t="shared" ca="1" si="217"/>
        <v>-1.1527281165957336E+16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-1.1527281165957336E+16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-48030338191488.898</v>
      </c>
      <c r="L5968" s="444">
        <f t="shared" ca="1" si="217"/>
        <v>-1.1575311504148824E+16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-1.1575311504148824E+16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-48230464600620.102</v>
      </c>
      <c r="L5969" s="444">
        <f t="shared" ca="1" si="217"/>
        <v>-1.1623541968749444E+16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-1.1623541968749444E+16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-48431424869789.352</v>
      </c>
      <c r="L5970" s="444">
        <f t="shared" ca="1" si="217"/>
        <v>-1.1671973393619234E+16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-1.1671973393619234E+16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-48633222473413.477</v>
      </c>
      <c r="L5971" s="444">
        <f t="shared" ca="1" si="217"/>
        <v>-1.1720606616092648E+16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-1.1720606616092648E+16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-48835860900386.031</v>
      </c>
      <c r="L5972" s="444">
        <f t="shared" ca="1" si="217"/>
        <v>-1.1769442476993034E+16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-1.1769442476993034E+16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-49039343654137.641</v>
      </c>
      <c r="L5973" s="444">
        <f t="shared" ca="1" si="217"/>
        <v>-1.1818481820647172E+16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-1.1818481820647172E+16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-49243674252696.547</v>
      </c>
      <c r="L5974" s="444">
        <f t="shared" ca="1" si="217"/>
        <v>-1.1867725494899868E+16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-1.1867725494899868E+16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-49448856228749.453</v>
      </c>
      <c r="L5975" s="444">
        <f t="shared" ca="1" si="217"/>
        <v>-1.1917174351128618E+16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-1.1917174351128618E+16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-49654893129702.578</v>
      </c>
      <c r="L5976" s="444">
        <f t="shared" ca="1" si="217"/>
        <v>-1.196682924425832E+16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-1.196682924425832E+16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-49861788517743</v>
      </c>
      <c r="L5977" s="444">
        <f t="shared" ca="1" si="217"/>
        <v>-1.2016691032776064E+16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-1.2016691032776064E+16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-50069545969900.266</v>
      </c>
      <c r="L5978" s="444">
        <f t="shared" ca="1" si="217"/>
        <v>-1.2066760578745964E+16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-1.2066760578745964E+16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-50278169078108.18</v>
      </c>
      <c r="L5979" s="444">
        <f t="shared" ca="1" si="217"/>
        <v>-1.2117038747824072E+16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-1.2117038747824072E+16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-50487661449266.969</v>
      </c>
      <c r="L5980" s="444">
        <f t="shared" ca="1" si="217"/>
        <v>-1.2167526409273338E+16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-1.2167526409273338E+16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-50698026705305.578</v>
      </c>
      <c r="L5981" s="444">
        <f t="shared" ca="1" si="217"/>
        <v>-1.2218224435978644E+16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-1.2218224435978644E+16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-50909268483244.352</v>
      </c>
      <c r="L5982" s="444">
        <f t="shared" ca="1" si="217"/>
        <v>-1.2269133704461888E+16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-1.2269133704461888E+16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-51121390435257.867</v>
      </c>
      <c r="L5983" s="444">
        <f t="shared" ca="1" si="217"/>
        <v>-1.2320255094897146E+16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-1.2320255094897146E+16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-51334396228738.109</v>
      </c>
      <c r="L5984" s="444">
        <f t="shared" ca="1" si="217"/>
        <v>-1.2371589491125884E+16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-1.2371589491125884E+16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-51548289546357.852</v>
      </c>
      <c r="L5985" s="444">
        <f t="shared" ca="1" si="217"/>
        <v>-1.2423137780672242E+16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-1.2423137780672242E+16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-51763074086134.344</v>
      </c>
      <c r="L5986" s="444">
        <f t="shared" ca="1" si="217"/>
        <v>-1.2474900854758376E+16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-1.2474900854758376E+16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-51978753561493.234</v>
      </c>
      <c r="L5987" s="444">
        <f t="shared" ca="1" si="217"/>
        <v>-1.252687960831987E+16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-1.252687960831987E+16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-52195331701332.789</v>
      </c>
      <c r="L5988" s="444">
        <f t="shared" ca="1" si="217"/>
        <v>-1.2579074940021202E+16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-1.2579074940021202E+16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-52412812250088.344</v>
      </c>
      <c r="L5989" s="444">
        <f t="shared" ca="1" si="217"/>
        <v>-1.263148775227129E+16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-1.263148775227129E+16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-52631198967797.039</v>
      </c>
      <c r="L5990" s="444">
        <f t="shared" ca="1" si="217"/>
        <v>-1.2684118951239088E+16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-1.2684118951239088E+16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-52850495630162.867</v>
      </c>
      <c r="L5991" s="444">
        <f t="shared" ca="1" si="217"/>
        <v>-1.273696944686925E+16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-1.273696944686925E+16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-53070706028621.875</v>
      </c>
      <c r="L5992" s="444">
        <f t="shared" ca="1" si="217"/>
        <v>-1.2790040152897872E+16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-1.2790040152897872E+16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-53291833970407.797</v>
      </c>
      <c r="L5993" s="444">
        <f t="shared" ca="1" si="217"/>
        <v>-1.284333198686828E+16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-1.284333198686828E+16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-53513883278617.836</v>
      </c>
      <c r="L5994" s="444">
        <f t="shared" ca="1" si="217"/>
        <v>-1.2896845870146898E+16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-1.2896845870146898E+16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-53736857792278.742</v>
      </c>
      <c r="L5995" s="444">
        <f t="shared" ca="1" si="217"/>
        <v>-1.2950582727939176E+16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-1.2950582727939176E+16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-53960761366413.234</v>
      </c>
      <c r="L5996" s="444">
        <f t="shared" ca="1" si="217"/>
        <v>-1.300454348930559E+16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-1.300454348930559E+16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-54185597872106.625</v>
      </c>
      <c r="L5997" s="444">
        <f t="shared" ca="1" si="217"/>
        <v>-1.3058729087177696E+16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-1.3058729087177696E+16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-54411371196573.734</v>
      </c>
      <c r="L5998" s="444">
        <f t="shared" ca="1" si="217"/>
        <v>-1.311314045837427E+16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-1.311314045837427E+16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-54638085243226.125</v>
      </c>
      <c r="L5999" s="444">
        <f t="shared" ca="1" si="217"/>
        <v>-1.3167778543617496E+16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-1.3167778543617496E+16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-54865743931739.563</v>
      </c>
      <c r="L6000" s="444">
        <f t="shared" ca="1" si="217"/>
        <v>-1.3222644287549236E+16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-1.3222644287549236E+16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-55094351198121.813</v>
      </c>
      <c r="L6001" s="444">
        <f t="shared" ca="1" si="217"/>
        <v>-1.3277738638747358E+16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-1.3277738638747358E+16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-55323910994780.656</v>
      </c>
      <c r="L6002" s="444">
        <f t="shared" ca="1" si="217"/>
        <v>-1.3333062549742138E+16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-1.3333062549742138E+16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-55554427290592.242</v>
      </c>
      <c r="L6003" s="444">
        <f t="shared" ca="1" si="217"/>
        <v>-1.338861697703273E+16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-1.338861697703273E+16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-55785904070969.711</v>
      </c>
      <c r="L6004" s="444">
        <f t="shared" ca="1" si="217"/>
        <v>-1.34444028811037E+16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-1.34444028811037E+16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-56018345337932.086</v>
      </c>
      <c r="L6005" s="444">
        <f t="shared" ca="1" si="217"/>
        <v>-1.3500421226441632E+16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-1.3500421226441632E+16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-56251755110173.469</v>
      </c>
      <c r="L6006" s="444">
        <f t="shared" ca="1" si="217"/>
        <v>-1.3556672981551806E+16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-1.3556672981551806E+16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-56486137423132.523</v>
      </c>
      <c r="L6007" s="444">
        <f t="shared" ca="1" si="217"/>
        <v>-1.3613159118974938E+16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-1.3613159118974938E+16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-56721496329062.242</v>
      </c>
      <c r="L6008" s="444">
        <f t="shared" ca="1" si="217"/>
        <v>-1.3669880615304E+16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-1.3669880615304E+16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-56957835897100</v>
      </c>
      <c r="L6009" s="444">
        <f t="shared" ca="1" si="217"/>
        <v>-1.37268384512011E+16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-1.37268384512011E+16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-57195160213337.914</v>
      </c>
      <c r="L6010" s="444">
        <f t="shared" ca="1" si="217"/>
        <v>-1.3784033611414438E+16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-1.3784033611414438E+16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-57433473380893.492</v>
      </c>
      <c r="L6011" s="444">
        <f t="shared" ca="1" si="217"/>
        <v>-1.3841467084795332E+16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-1.3841467084795332E+16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-57672779519980.547</v>
      </c>
      <c r="L6012" s="444">
        <f t="shared" ca="1" si="217"/>
        <v>-1.3899139864315312E+16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-1.3899139864315312E+16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-57913082767980.469</v>
      </c>
      <c r="L6013" s="444">
        <f t="shared" ca="1" si="217"/>
        <v>-1.3957052947083292E+16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-1.3957052947083292E+16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-58154387279513.719</v>
      </c>
      <c r="L6014" s="444">
        <f t="shared" ca="1" si="217"/>
        <v>-1.4015207334362806E+16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-1.4015207334362806E+16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-58396697226511.688</v>
      </c>
      <c r="L6015" s="444">
        <f t="shared" ca="1" si="217"/>
        <v>-1.4073604031589318E+16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-1.4073604031589318E+16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-58640016798288.813</v>
      </c>
      <c r="L6016" s="444">
        <f t="shared" ca="1" si="217"/>
        <v>-1.4132244048387606E+16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-1.4132244048387606E+16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-58884350201615.023</v>
      </c>
      <c r="L6017" s="444">
        <f t="shared" ca="1" si="217"/>
        <v>-1.4191128398589222E+16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-1.4191128398589222E+16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-59129701660788.422</v>
      </c>
      <c r="L6018" s="444">
        <f t="shared" ca="1" si="217"/>
        <v>-1.425025810025001E+16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-1.425025810025001E+16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-59376075417708.367</v>
      </c>
      <c r="L6019" s="444">
        <f t="shared" ca="1" si="217"/>
        <v>-1.4309634175667718E+16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-1.4309634175667718E+16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-59623475731948.82</v>
      </c>
      <c r="L6020" s="444">
        <f t="shared" ca="1" si="217"/>
        <v>-1.4369257651399666E+16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-1.4369257651399666E+16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-59871906880831.938</v>
      </c>
      <c r="L6021" s="444">
        <f t="shared" ca="1" si="217"/>
        <v>-1.4429129558280498E+16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-1.4429129558280498E+16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-60121373159502.063</v>
      </c>
      <c r="L6022" s="444">
        <f t="shared" ca="1" si="217"/>
        <v>-1.448925093144E+16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-1.448925093144E+16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-60371878881000</v>
      </c>
      <c r="L6023" s="444">
        <f t="shared" ca="1" si="217"/>
        <v>-1.4549622810321E+16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-1.4549622810321E+16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-60623428376337.508</v>
      </c>
      <c r="L6024" s="444">
        <f t="shared" ca="1" si="217"/>
        <v>-1.4610246238697338E+16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-1.4610246238697338E+16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-60876025994572.242</v>
      </c>
      <c r="L6025" s="444">
        <f t="shared" ca="1" si="217"/>
        <v>-1.467112226469191E+16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-1.467112226469191E+16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-61129676102882.945</v>
      </c>
      <c r="L6026" s="444">
        <f t="shared" ca="1" si="217"/>
        <v>-1.4732251940794792E+16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-1.4732251940794792E+16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-61384383086644.969</v>
      </c>
      <c r="L6027" s="444">
        <f t="shared" ca="1" si="217"/>
        <v>-1.4793636323881436E+16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-1.4793636323881436E+16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-61640151349505.984</v>
      </c>
      <c r="L6028" s="444">
        <f t="shared" ca="1" si="217"/>
        <v>-1.4855276475230942E+16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-1.4855276475230942E+16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-61896985313462.258</v>
      </c>
      <c r="L6029" s="444">
        <f t="shared" ca="1" si="217"/>
        <v>-1.4917173460544404E+16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-1.4917173460544404E+16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-62154889418935.016</v>
      </c>
      <c r="L6030" s="444">
        <f t="shared" ca="1" si="217"/>
        <v>-1.497932834996334E+16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-1.497932834996334E+16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-62413868124847.25</v>
      </c>
      <c r="L6031" s="444">
        <f t="shared" ca="1" si="217"/>
        <v>-1.5041742218088188E+16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-1.5041742218088188E+16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-62673925908700.773</v>
      </c>
      <c r="L6032" s="444">
        <f t="shared" ca="1" si="217"/>
        <v>-1.5104416143996888E+16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-1.5104416143996888E+16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-62935067266653.688</v>
      </c>
      <c r="L6033" s="444">
        <f t="shared" ca="1" si="217"/>
        <v>-1.5167351211263542E+16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-1.5167351211263542E+16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-63197296713598.094</v>
      </c>
      <c r="L6034" s="444">
        <f t="shared" ca="1" si="217"/>
        <v>-1.523054850797714E+16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-1.523054850797714E+16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-63460618783238.07</v>
      </c>
      <c r="L6035" s="444">
        <f t="shared" ca="1" si="217"/>
        <v>-1.5294009126760378E+16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-1.5294009126760378E+16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-63725038028168.242</v>
      </c>
      <c r="L6036" s="444">
        <f t="shared" ca="1" si="217"/>
        <v>-1.5357734164788546E+16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-1.5357734164788546E+16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-63990559019952.273</v>
      </c>
      <c r="L6037" s="444">
        <f t="shared" ca="1" si="217"/>
        <v>-1.5421724723808498E+16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-1.5421724723808498E+16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-64257186349202.07</v>
      </c>
      <c r="L6038" s="444">
        <f t="shared" ca="1" si="217"/>
        <v>-1.54859819101577E+16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-1.54859819101577E+16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-64524924625657.094</v>
      </c>
      <c r="L6039" s="444">
        <f t="shared" ca="1" si="217"/>
        <v>-1.5550506834783358E+16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-1.5550506834783358E+16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-64793778478263.992</v>
      </c>
      <c r="L6040" s="444">
        <f t="shared" ca="1" si="217"/>
        <v>-1.5615300613261622E+16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-1.5615300613261622E+16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-65063752555256.758</v>
      </c>
      <c r="L6041" s="444">
        <f t="shared" ca="1" si="217"/>
        <v>-1.5680364365816878E+16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-1.5680364365816878E+16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-65334851524236.992</v>
      </c>
      <c r="L6042" s="444">
        <f t="shared" ca="1" si="217"/>
        <v>-1.5745699217341114E+16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-1.5745699217341114E+16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-65607080072254.648</v>
      </c>
      <c r="L6043" s="444">
        <f t="shared" ca="1" si="217"/>
        <v>-1.5811306297413368E+16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-1.5811306297413368E+16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-65880442905889.039</v>
      </c>
      <c r="L6044" s="444">
        <f t="shared" ca="1" si="217"/>
        <v>-1.5877186740319258E+16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-1.5877186740319258E+16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-66154944751330.234</v>
      </c>
      <c r="L6045" s="444">
        <f t="shared" ca="1" si="217"/>
        <v>-1.5943341685070588E+16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-1.5943341685070588E+16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-66430590354460.773</v>
      </c>
      <c r="L6046" s="444">
        <f t="shared" ca="1" si="217"/>
        <v>-1.6009772275425048E+16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-1.6009772275425048E+16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-66707384480937.695</v>
      </c>
      <c r="L6047" s="444">
        <f t="shared" ca="1" si="217"/>
        <v>-1.6076479659905986E+16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-1.6076479659905986E+16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-66985331916274.938</v>
      </c>
      <c r="L6048" s="444">
        <f t="shared" ca="1" si="217"/>
        <v>-1.614346499182226E+16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-1.614346499182226E+16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-67264437465926.086</v>
      </c>
      <c r="L6049" s="444">
        <f t="shared" ca="1" si="217"/>
        <v>-1.6210729429288186E+16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-1.6210729429288186E+16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-67544705955367.438</v>
      </c>
      <c r="L6050" s="444">
        <f t="shared" ca="1" si="217"/>
        <v>-1.6278274135243554E+16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-1.6278274135243554E+16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-67826142230181.477</v>
      </c>
      <c r="L6051" s="444">
        <f t="shared" ca="1" si="217"/>
        <v>-1.6346100277473736E+16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-1.6346100277473736E+16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-68108751156140.563</v>
      </c>
      <c r="L6052" s="444">
        <f t="shared" ca="1" si="217"/>
        <v>-1.6414209028629876E+16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-1.6414209028629876E+16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-68392537619291.148</v>
      </c>
      <c r="L6053" s="444">
        <f t="shared" ca="1" si="217"/>
        <v>-1.6482601566249168E+16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-1.6482601566249168E+16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-68677506526038.195</v>
      </c>
      <c r="L6054" s="444">
        <f t="shared" ca="1" si="217"/>
        <v>-1.6551279072775206E+16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-1.6551279072775206E+16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-68963662803230.023</v>
      </c>
      <c r="L6055" s="444">
        <f t="shared" ca="1" si="217"/>
        <v>-1.6620242735578436E+16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-1.6620242735578436E+16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-69251011398243.484</v>
      </c>
      <c r="L6056" s="444">
        <f t="shared" ca="1" si="217"/>
        <v>-1.668949374697668E+16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-1.668949374697668E+16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-69539557279069.5</v>
      </c>
      <c r="L6057" s="444">
        <f t="shared" ca="1" si="217"/>
        <v>-1.675903330425575E+16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-1.675903330425575E+16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-69829305434398.961</v>
      </c>
      <c r="L6058" s="444">
        <f t="shared" ca="1" si="217"/>
        <v>-1.6828862609690148E+16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-1.6828862609690148E+16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-70120260873708.945</v>
      </c>
      <c r="L6059" s="444">
        <f t="shared" ca="1" si="217"/>
        <v>-1.6898982870563856E+16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-1.6898982870563856E+16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-70412428627349.406</v>
      </c>
      <c r="L6060" s="444">
        <f t="shared" ca="1" si="217"/>
        <v>-1.6969395299191206E+16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-1.6969395299191206E+16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-70705813746630.031</v>
      </c>
      <c r="L6061" s="444">
        <f t="shared" ca="1" si="217"/>
        <v>-1.7040101112937836E+16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-1.7040101112937836E+16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-71000421303907.656</v>
      </c>
      <c r="L6062" s="444">
        <f t="shared" ca="1" si="217"/>
        <v>-1.7111101534241744E+16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-1.7111101534241744E+16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-71296256392673.938</v>
      </c>
      <c r="L6063" s="444">
        <f t="shared" ca="1" si="217"/>
        <v>-1.7182397790634418E+16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-1.7182397790634418E+16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-71593324127643.422</v>
      </c>
      <c r="L6064" s="444">
        <f t="shared" ca="1" si="217"/>
        <v>-1.7253991114762062E+16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-1.7253991114762062E+16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-71891629644841.922</v>
      </c>
      <c r="L6065" s="444">
        <f t="shared" ca="1" si="217"/>
        <v>-1.7325882744406904E+16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-1.7325882744406904E+16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-72191178101695.438</v>
      </c>
      <c r="L6066" s="444">
        <f t="shared" ca="1" si="217"/>
        <v>-1.73980739225086E+16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-1.73980739225086E+16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-72491974677119.156</v>
      </c>
      <c r="L6067" s="444">
        <f t="shared" ca="1" si="217"/>
        <v>-1.747056589718572E+16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-1.747056589718572E+16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-72794024571607.156</v>
      </c>
      <c r="L6068" s="444">
        <f t="shared" ca="1" si="217"/>
        <v>-1.7543359921757328E+16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-1.7543359921757328E+16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-73097333007322.203</v>
      </c>
      <c r="L6069" s="444">
        <f t="shared" ca="1" si="217"/>
        <v>-1.761645725476465E+16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-1.761645725476465E+16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-73401905228186.047</v>
      </c>
      <c r="L6070" s="444">
        <f t="shared" ca="1" si="217"/>
        <v>-1.7689859159992836E+16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-1.7689859159992836E+16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-73707746499970.156</v>
      </c>
      <c r="L6071" s="444">
        <f t="shared" ca="1" si="217"/>
        <v>-1.7763566906492806E+16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-1.7763566906492806E+16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-74014862110386.688</v>
      </c>
      <c r="L6072" s="444">
        <f t="shared" ca="1" si="217"/>
        <v>-1.7837581768603192E+16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-1.7837581768603192E+16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-74323257369179.953</v>
      </c>
      <c r="L6073" s="444">
        <f t="shared" ca="1" si="217"/>
        <v>-1.7911905025972372E+16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-1.7911905025972372E+16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-74632937608218.219</v>
      </c>
      <c r="L6074" s="444">
        <f t="shared" ca="1" si="217"/>
        <v>-1.798653796358059E+16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-1.798653796358059E+16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-74943908181585.797</v>
      </c>
      <c r="L6075" s="444">
        <f t="shared" ca="1" si="217"/>
        <v>-1.8061481871762176E+16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-1.8061481871762176E+16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-75256174465675.734</v>
      </c>
      <c r="L6076" s="444">
        <f t="shared" ca="1" si="217"/>
        <v>-1.8136738046227852E+16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-1.8136738046227852E+16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-75569741859282.719</v>
      </c>
      <c r="L6077" s="444">
        <f t="shared" ca="1" si="217"/>
        <v>-1.8212307788087136E+16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-1.8212307788087136E+16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-75884615783696.406</v>
      </c>
      <c r="L6078" s="444">
        <f t="shared" ca="1" si="217"/>
        <v>-1.8288192403870832E+16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-1.8288192403870832E+16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-76200801682795.125</v>
      </c>
      <c r="L6079" s="444">
        <f t="shared" ca="1" si="217"/>
        <v>-1.8364393205553628E+16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-1.8364393205553628E+16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-76518305023140.109</v>
      </c>
      <c r="L6080" s="444">
        <f t="shared" ca="1" si="217"/>
        <v>-1.8440911510576768E+16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-1.8440911510576768E+16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-76837131294069.859</v>
      </c>
      <c r="L6081" s="444">
        <f t="shared" ca="1" si="217"/>
        <v>-1.8517748641870836E+16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-1.8517748641870836E+16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-77157286007795.156</v>
      </c>
      <c r="L6082" s="444">
        <f t="shared" ca="1" si="217"/>
        <v>-1.8594905927878632E+16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-1.8594905927878632E+16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-77478774699494.297</v>
      </c>
      <c r="L6083" s="444">
        <f t="shared" ca="1" si="217"/>
        <v>-1.8672384702578128E+16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-1.8672384702578128E+16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-77801602927408.859</v>
      </c>
      <c r="L6084" s="444">
        <f t="shared" ca="1" si="217"/>
        <v>-1.8750186305505536E+16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-1.8750186305505536E+16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-78125776272939.734</v>
      </c>
      <c r="L6085" s="444">
        <f t="shared" ca="1" si="217"/>
        <v>-1.8828312081778476E+16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-1.8828312081778476E+16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-78451300340743.656</v>
      </c>
      <c r="L6086" s="444">
        <f t="shared" ca="1" si="217"/>
        <v>-1.890676338211922E+16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-1.890676338211922E+16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-78778180758830.078</v>
      </c>
      <c r="L6087" s="444">
        <f t="shared" ca="1" si="217"/>
        <v>-1.8985541562878052E+16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-1.8985541562878052E+16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-79106423178658.547</v>
      </c>
      <c r="L6088" s="444">
        <f t="shared" ca="1" si="217"/>
        <v>-1.9064647986056712E+16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-1.9064647986056712E+16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-79436033275236.297</v>
      </c>
      <c r="L6089" s="444">
        <f t="shared" ca="1" si="217"/>
        <v>-1.9144084019331948E+16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-1.9144084019331948E+16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-79767016747216.453</v>
      </c>
      <c r="L6090" s="444">
        <f t="shared" ca="1" si="217"/>
        <v>-1.9223851036079164E+16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-1.9223851036079164E+16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-80099379316996.516</v>
      </c>
      <c r="L6091" s="444">
        <f t="shared" ca="1" si="217"/>
        <v>-1.930395041539616E+16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-1.930395041539616E+16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-80433126730817.328</v>
      </c>
      <c r="L6092" s="444">
        <f t="shared" ca="1" si="217"/>
        <v>-1.9384383542126976E+16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-1.9384383542126976E+16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-80768264758862.406</v>
      </c>
      <c r="L6093" s="444">
        <f t="shared" ca="1" si="217"/>
        <v>-1.946515180688584E+16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-1.946515180688584E+16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-81104799195357.672</v>
      </c>
      <c r="L6094" s="444">
        <f t="shared" ca="1" si="217"/>
        <v>-1.9546256606081196E+16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-1.9546256606081196E+16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-81442735858671.656</v>
      </c>
      <c r="L6095" s="444">
        <f t="shared" ca="1" si="217"/>
        <v>-1.9627699341939868E+16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-1.9627699341939868E+16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-81782080591416.109</v>
      </c>
      <c r="L6096" s="444">
        <f t="shared" ca="1" si="217"/>
        <v>-1.9709481422531284E+16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-1.9709481422531284E+16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-82122839260547.016</v>
      </c>
      <c r="L6097" s="444">
        <f t="shared" ca="1" si="217"/>
        <v>-1.9791604261791832E+16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-1.9791604261791832E+16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-82465017757465.969</v>
      </c>
      <c r="L6098" s="444">
        <f t="shared" ca="1" si="217"/>
        <v>-1.9874069279549296E+16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-1.9874069279549296E+16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-82808621998122.063</v>
      </c>
      <c r="L6099" s="444">
        <f t="shared" ca="1" si="217"/>
        <v>-1.995687790154742E+16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-1.995687790154742E+16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-83153657923114.25</v>
      </c>
      <c r="L6100" s="444">
        <f t="shared" ca="1" si="217"/>
        <v>-2.0040031559470536E+16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-2.0040031559470536E+16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-83500131497793.906</v>
      </c>
      <c r="L6101" s="444">
        <f t="shared" ca="1" si="217"/>
        <v>-2.0123531690968328E+16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-2.0123531690968328E+16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-83848048712368.031</v>
      </c>
      <c r="L6102" s="444">
        <f t="shared" ca="1" si="217"/>
        <v>-2.0207379739680696E+16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-2.0207379739680696E+16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-84197415582002.906</v>
      </c>
      <c r="L6103" s="444">
        <f t="shared" ca="1" si="217"/>
        <v>-2.02915771552627E+16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-2.02915771552627E+16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-84548238146927.922</v>
      </c>
      <c r="L6104" s="444">
        <f t="shared" ca="1" si="217"/>
        <v>-2.0376125393409628E+16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-2.0376125393409628E+16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-84900522472540.109</v>
      </c>
      <c r="L6105" s="444">
        <f t="shared" ca="1" si="217"/>
        <v>-2.0461025915882168E+16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-2.0461025915882168E+16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-85254274649509.031</v>
      </c>
      <c r="L6106" s="444">
        <f t="shared" ca="1" si="217"/>
        <v>-2.0546280190531676E+16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-2.0546280190531676E+16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-85609500793881.984</v>
      </c>
      <c r="L6107" s="444">
        <f t="shared" ca="1" si="217"/>
        <v>-2.0631889691325556E+16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-2.0631889691325556E+16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-85966207047189.813</v>
      </c>
      <c r="L6108" s="444">
        <f t="shared" ca="1" si="217"/>
        <v>-2.0717855898372744E+16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-2.0717855898372744E+16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-86324399576553.094</v>
      </c>
      <c r="L6109" s="444">
        <f t="shared" ca="1" si="217"/>
        <v>-2.0804180297949296E+16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-2.0804180297949296E+16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-86684084574788.734</v>
      </c>
      <c r="L6110" s="444">
        <f t="shared" ca="1" si="217"/>
        <v>-2.0890864382524084E+16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-2.0890864382524084E+16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-87045268260517.016</v>
      </c>
      <c r="L6111" s="444">
        <f t="shared" ca="1" si="217"/>
        <v>-2.09779096507846E+16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-2.09779096507846E+16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-87407956878269.172</v>
      </c>
      <c r="L6112" s="444">
        <f t="shared" ca="1" si="217"/>
        <v>-2.1065317607662868E+16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-2.1065317607662868E+16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-87772156698595.281</v>
      </c>
      <c r="L6113" s="444">
        <f t="shared" ca="1" si="217"/>
        <v>-2.1153089764361464E+16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-2.1153089764361464E+16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-88137874018172.766</v>
      </c>
      <c r="L6114" s="444">
        <f t="shared" ca="1" si="217"/>
        <v>-2.1241227638379636E+16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-2.1241227638379636E+16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-88505115159915.156</v>
      </c>
      <c r="L6115" s="444">
        <f t="shared" ca="1" si="217"/>
        <v>-2.1329732753539552E+16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-2.1329732753539552E+16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-88873886473081.469</v>
      </c>
      <c r="L6116" s="444">
        <f t="shared" ca="1" si="217"/>
        <v>-2.1418606640012632E+16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-2.1418606640012632E+16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-89244194333385.969</v>
      </c>
      <c r="L6117" s="444">
        <f t="shared" ca="1" si="217"/>
        <v>-2.1507850834346016E+16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-2.1507850834346016E+16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-89616045143108.406</v>
      </c>
      <c r="L6118" s="444">
        <f t="shared" ca="1" si="217"/>
        <v>-2.1597466879489124E+16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-2.1597466879489124E+16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-89989445331204.688</v>
      </c>
      <c r="L6119" s="444">
        <f t="shared" ca="1" si="217"/>
        <v>-2.1687456324820328E+16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-2.1687456324820328E+16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-90364401353418.031</v>
      </c>
      <c r="L6120" s="444">
        <f t="shared" ca="1" si="217"/>
        <v>-2.1777820726173748E+16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-2.1777820726173748E+16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-90740919692390.609</v>
      </c>
      <c r="L6121" s="444">
        <f t="shared" ca="1" si="217"/>
        <v>-2.186856164586614E+16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-2.186856164586614E+16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-91119006857775.578</v>
      </c>
      <c r="L6122" s="444">
        <f t="shared" ca="1" si="217"/>
        <v>-2.1959680652723916E+16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-2.1959680652723916E+16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-91498669386349.656</v>
      </c>
      <c r="L6123" s="444">
        <f t="shared" ca="1" si="217"/>
        <v>-2.2051179322110264E+16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-2.2051179322110264E+16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-91879913842126.094</v>
      </c>
      <c r="L6124" s="444">
        <f t="shared" ca="1" si="217"/>
        <v>-2.2143059235952392E+16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-2.2143059235952392E+16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-92262746816468.297</v>
      </c>
      <c r="L6125" s="444">
        <f t="shared" ca="1" si="217"/>
        <v>-2.223532198276886E+16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-2.223532198276886E+16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-92647174928203.578</v>
      </c>
      <c r="L6126" s="444">
        <f t="shared" ca="1" si="217"/>
        <v>-2.2327969157697064E+16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-2.2327969157697064E+16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-93033204823737.766</v>
      </c>
      <c r="L6127" s="444">
        <f t="shared" ca="1" si="217"/>
        <v>-2.24210023625208E+16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-2.24210023625208E+16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-93420843177170</v>
      </c>
      <c r="L6128" s="444">
        <f t="shared" ref="L6128:L6250" ca="1" si="222">I6128-J6128+K6128</f>
        <v>-2.2514423205697968E+16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-2.2514423205697968E+16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-93810096690408.203</v>
      </c>
      <c r="L6129" s="444">
        <f t="shared" ca="1" si="222"/>
        <v>-2.2608233302388376E+16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-2.2608233302388376E+16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-94200972093284.906</v>
      </c>
      <c r="L6130" s="444">
        <f t="shared" ca="1" si="222"/>
        <v>-2.270243427448166E+16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-2.270243427448166E+16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-94593476143673.578</v>
      </c>
      <c r="L6131" s="444">
        <f t="shared" ca="1" si="222"/>
        <v>-2.2797027750625332E+16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-2.2797027750625332E+16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-94987615627605.547</v>
      </c>
      <c r="L6132" s="444">
        <f t="shared" ca="1" si="222"/>
        <v>-2.2892015366252936E+16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-2.2892015366252936E+16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-95383397359387.234</v>
      </c>
      <c r="L6133" s="444">
        <f t="shared" ca="1" si="222"/>
        <v>-2.2987398763612324E+16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-2.2987398763612324E+16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-95780828181718.016</v>
      </c>
      <c r="L6134" s="444">
        <f t="shared" ca="1" si="222"/>
        <v>-2.3083179591794044E+16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-2.3083179591794044E+16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-96179914965808.516</v>
      </c>
      <c r="L6135" s="444">
        <f t="shared" ca="1" si="222"/>
        <v>-2.3179359506759852E+16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-2.3179359506759852E+16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-96580664611499.375</v>
      </c>
      <c r="L6136" s="444">
        <f t="shared" ca="1" si="222"/>
        <v>-2.3275940171371352E+16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-2.3275940171371352E+16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-96983084047380.625</v>
      </c>
      <c r="L6137" s="444">
        <f t="shared" ca="1" si="222"/>
        <v>-2.3372923255418732E+16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-2.3372923255418732E+16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-97387180230911.375</v>
      </c>
      <c r="L6138" s="444">
        <f t="shared" ca="1" si="222"/>
        <v>-2.3470310435649644E+16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-2.3470310435649644E+16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-97792960148540.188</v>
      </c>
      <c r="L6139" s="444">
        <f t="shared" ca="1" si="222"/>
        <v>-2.3568103395798184E+16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-2.3568103395798184E+16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-98200430815825.766</v>
      </c>
      <c r="L6140" s="444">
        <f t="shared" ca="1" si="222"/>
        <v>-2.3666303826614008E+16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-2.3666303826614008E+16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-98609599277558.359</v>
      </c>
      <c r="L6141" s="444">
        <f t="shared" ca="1" si="222"/>
        <v>-2.3764913425891568E+16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-2.3764913425891568E+16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-99020472607881.531</v>
      </c>
      <c r="L6142" s="444">
        <f t="shared" ca="1" si="222"/>
        <v>-2.3863933898499448E+16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-2.3863933898499448E+16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-99433057910414.359</v>
      </c>
      <c r="L6143" s="444">
        <f t="shared" ca="1" si="222"/>
        <v>-2.3963366956409864E+16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-2.3963366956409864E+16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-99847362318374.438</v>
      </c>
      <c r="L6144" s="444">
        <f t="shared" ca="1" si="222"/>
        <v>-2.406321431872824E+16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-2.406321431872824E+16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-100263392994701</v>
      </c>
      <c r="L6145" s="444">
        <f t="shared" ca="1" si="222"/>
        <v>-2.416347771172294E+16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-2.416347771172294E+16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-100681157132178.92</v>
      </c>
      <c r="L6146" s="444">
        <f t="shared" ca="1" si="222"/>
        <v>-2.426415886885512E+16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-2.426415886885512E+16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-101100661953563</v>
      </c>
      <c r="L6147" s="444">
        <f t="shared" ca="1" si="222"/>
        <v>-2.4365259530808684E+16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-2.4365259530808684E+16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-101521914711702.84</v>
      </c>
      <c r="L6148" s="444">
        <f t="shared" ca="1" si="222"/>
        <v>-2.4466781445520388E+16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-2.4466781445520388E+16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-101944922689668.28</v>
      </c>
      <c r="L6149" s="444">
        <f t="shared" ca="1" si="222"/>
        <v>-2.4568726368210056E+16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-2.4568726368210056E+16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-102369693200875.23</v>
      </c>
      <c r="L6150" s="444">
        <f t="shared" ca="1" si="222"/>
        <v>-2.4671096061410932E+16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-2.4671096061410932E+16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-102796233589212.22</v>
      </c>
      <c r="L6151" s="444">
        <f t="shared" ca="1" si="222"/>
        <v>-2.4773892295000144E+16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-2.4773892295000144E+16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-103224551229167.27</v>
      </c>
      <c r="L6152" s="444">
        <f t="shared" ca="1" si="222"/>
        <v>-2.4877116846229312E+16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-2.4877116846229312E+16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-103654653525955.47</v>
      </c>
      <c r="L6153" s="444">
        <f t="shared" ca="1" si="222"/>
        <v>-2.4980771499755268E+16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-2.4980771499755268E+16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-104086547915646.95</v>
      </c>
      <c r="L6154" s="444">
        <f t="shared" ca="1" si="222"/>
        <v>-2.5084858047670916E+16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-2.5084858047670916E+16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-104520241865295.48</v>
      </c>
      <c r="L6155" s="444">
        <f t="shared" ca="1" si="222"/>
        <v>-2.5189378289536212E+16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-2.5189378289536212E+16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-104955742873067.55</v>
      </c>
      <c r="L6156" s="444">
        <f t="shared" ca="1" si="222"/>
        <v>-2.529433403240928E+16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-2.529433403240928E+16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-105393058468372</v>
      </c>
      <c r="L6157" s="444">
        <f t="shared" ca="1" si="222"/>
        <v>-2.5399727090877652E+16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-2.5399727090877652E+16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-105832196211990.22</v>
      </c>
      <c r="L6158" s="444">
        <f t="shared" ca="1" si="222"/>
        <v>-2.5505559287089644E+16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-2.5505559287089644E+16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-106273163696206.84</v>
      </c>
      <c r="L6159" s="444">
        <f t="shared" ca="1" si="222"/>
        <v>-2.5611832450785852E+16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-2.5611832450785852E+16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-106715968544941.05</v>
      </c>
      <c r="L6160" s="444">
        <f t="shared" ca="1" si="222"/>
        <v>-2.5718548419330792E+16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-2.5718548419330792E+16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-107160618413878.3</v>
      </c>
      <c r="L6161" s="444">
        <f t="shared" ca="1" si="222"/>
        <v>-2.5825709037744672E+16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-2.5825709037744672E+16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-107607120990602.8</v>
      </c>
      <c r="L6162" s="444">
        <f t="shared" ca="1" si="222"/>
        <v>-2.5933316158735276E+16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-2.5933316158735276E+16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-108055483994730.31</v>
      </c>
      <c r="L6163" s="444">
        <f t="shared" ca="1" si="222"/>
        <v>-2.6041371642730008E+16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-2.6041371642730008E+16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-108505715178041.7</v>
      </c>
      <c r="L6164" s="444">
        <f t="shared" ca="1" si="222"/>
        <v>-2.6149877357908048E+16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-2.6149877357908048E+16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-108957822324616.86</v>
      </c>
      <c r="L6165" s="444">
        <f t="shared" ca="1" si="222"/>
        <v>-2.6258835180232664E+16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-2.6258835180232664E+16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-109411813250969.44</v>
      </c>
      <c r="L6166" s="444">
        <f t="shared" ca="1" si="222"/>
        <v>-2.6368246993483632E+16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-2.6368246993483632E+16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-109867695806181.8</v>
      </c>
      <c r="L6167" s="444">
        <f t="shared" ca="1" si="222"/>
        <v>-2.6478114689289812E+16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-2.6478114689289812E+16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-110325477872040.88</v>
      </c>
      <c r="L6168" s="444">
        <f t="shared" ca="1" si="222"/>
        <v>-2.6588440167161852E+16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-2.6588440167161852E+16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-110785167363174.38</v>
      </c>
      <c r="L6169" s="444">
        <f t="shared" ca="1" si="222"/>
        <v>-2.6699225334525028E+16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-2.6699225334525028E+16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-111246772227187.61</v>
      </c>
      <c r="L6170" s="444">
        <f t="shared" ca="1" si="222"/>
        <v>-2.6810472106752216E+16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-2.6810472106752216E+16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-111710300444800.91</v>
      </c>
      <c r="L6171" s="444">
        <f t="shared" ca="1" si="222"/>
        <v>-2.6922182407197016E+16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-2.6922182407197016E+16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-112175760029987.56</v>
      </c>
      <c r="L6172" s="444">
        <f t="shared" ca="1" si="222"/>
        <v>-2.7034358167227004E+16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-2.7034358167227004E+16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-112643159030112.52</v>
      </c>
      <c r="L6173" s="444">
        <f t="shared" ca="1" si="222"/>
        <v>-2.7147001326257116E+16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-2.7147001326257116E+16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-113112505526071.31</v>
      </c>
      <c r="L6174" s="444">
        <f t="shared" ca="1" si="222"/>
        <v>-2.7260113831783188E+16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-2.7260113831783188E+16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-113583807632429.95</v>
      </c>
      <c r="L6175" s="444">
        <f t="shared" ca="1" si="222"/>
        <v>-2.7373697639415616E+16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-2.7373697639415616E+16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-114057073497565.06</v>
      </c>
      <c r="L6176" s="444">
        <f t="shared" ca="1" si="222"/>
        <v>-2.748775471291318E+16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-2.748775471291318E+16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-114532311303804.92</v>
      </c>
      <c r="L6177" s="444">
        <f t="shared" ca="1" si="222"/>
        <v>-2.7602287024216984E+16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-2.7602287024216984E+16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-115009529267570.77</v>
      </c>
      <c r="L6178" s="444">
        <f t="shared" ca="1" si="222"/>
        <v>-2.7717296553484556E+16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-2.7717296553484556E+16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-115488735639518.98</v>
      </c>
      <c r="L6179" s="444">
        <f t="shared" ca="1" si="222"/>
        <v>-2.7832785289124076E+16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-2.7832785289124076E+16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-115969938704683.64</v>
      </c>
      <c r="L6180" s="444">
        <f t="shared" ca="1" si="222"/>
        <v>-2.794875522782876E+16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-2.794875522782876E+16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-116453146782619.83</v>
      </c>
      <c r="L6181" s="444">
        <f t="shared" ca="1" si="222"/>
        <v>-2.806520837461138E+16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-2.806520837461138E+16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-116938368227547.42</v>
      </c>
      <c r="L6182" s="444">
        <f t="shared" ca="1" si="222"/>
        <v>-2.8182146742838928E+16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-2.8182146742838928E+16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-117425611428495.53</v>
      </c>
      <c r="L6183" s="444">
        <f t="shared" ca="1" si="222"/>
        <v>-2.8299572354267424E+16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-2.8299572354267424E+16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-117914884809447.59</v>
      </c>
      <c r="L6184" s="444">
        <f t="shared" ca="1" si="222"/>
        <v>-2.8417487239076872E+16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-2.8417487239076872E+16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-118406196829486.97</v>
      </c>
      <c r="L6185" s="444">
        <f t="shared" ca="1" si="222"/>
        <v>-2.853589343590636E+16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-2.853589343590636E+16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-118899555982943.17</v>
      </c>
      <c r="L6186" s="444">
        <f t="shared" ca="1" si="222"/>
        <v>-2.8654792991889304E+16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-2.8654792991889304E+16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-119394970799538.77</v>
      </c>
      <c r="L6187" s="444">
        <f t="shared" ca="1" si="222"/>
        <v>-2.8774187962688844E+16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-2.8774187962688844E+16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-119892449844536.84</v>
      </c>
      <c r="L6188" s="444">
        <f t="shared" ca="1" si="222"/>
        <v>-2.889408041253338E+16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-2.889408041253338E+16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-120392001718889.08</v>
      </c>
      <c r="L6189" s="444">
        <f t="shared" ca="1" si="222"/>
        <v>-2.9014472414252268E+16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-2.9014472414252268E+16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-120893635059384.47</v>
      </c>
      <c r="L6190" s="444">
        <f t="shared" ca="1" si="222"/>
        <v>-2.9135366049311652E+16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-2.9135366049311652E+16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-121397358538798.55</v>
      </c>
      <c r="L6191" s="444">
        <f t="shared" ca="1" si="222"/>
        <v>-2.9256763407850452E+16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-2.9256763407850452E+16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-121903180866043.55</v>
      </c>
      <c r="L6192" s="444">
        <f t="shared" ca="1" si="222"/>
        <v>-2.9378666588716496E+16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-2.9378666588716496E+16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-122411110786318.73</v>
      </c>
      <c r="L6193" s="444">
        <f t="shared" ca="1" si="222"/>
        <v>-2.9501077699502816E+16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-2.9501077699502816E+16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-122921157081261.75</v>
      </c>
      <c r="L6194" s="444">
        <f t="shared" ca="1" si="222"/>
        <v>-2.9623998856584076E+16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-2.9623998856584076E+16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-123433328569100.33</v>
      </c>
      <c r="L6195" s="444">
        <f t="shared" ca="1" si="222"/>
        <v>-2.9747432185153176E+16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-2.9747432185153176E+16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-123947634104804.89</v>
      </c>
      <c r="L6196" s="444">
        <f t="shared" ca="1" si="222"/>
        <v>-2.987137981925798E+16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-2.987137981925798E+16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-124464082580241.58</v>
      </c>
      <c r="L6197" s="444">
        <f t="shared" ca="1" si="222"/>
        <v>-2.999584390183822E+16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-2.999584390183822E+16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-124982682924325.94</v>
      </c>
      <c r="L6198" s="444">
        <f t="shared" ca="1" si="222"/>
        <v>-3.0120826584762544E+16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-3.0120826584762544E+16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-125503444103177.28</v>
      </c>
      <c r="L6199" s="444">
        <f t="shared" ca="1" si="222"/>
        <v>-3.024633002886572E+16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-3.024633002886572E+16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-126026375120273.83</v>
      </c>
      <c r="L6200" s="444">
        <f t="shared" ca="1" si="222"/>
        <v>-3.0372356403985992E+16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-3.0372356403985992E+16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-126551485016608.31</v>
      </c>
      <c r="L6201" s="444">
        <f t="shared" ca="1" si="222"/>
        <v>-3.04989078890026E+16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-3.04989078890026E+16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-127078782870844.17</v>
      </c>
      <c r="L6202" s="444">
        <f t="shared" ca="1" si="222"/>
        <v>-3.0625986671873444E+16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-3.0625986671873444E+16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-127608277799472.67</v>
      </c>
      <c r="L6203" s="444">
        <f t="shared" ca="1" si="222"/>
        <v>-3.0753594949672916E+16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-3.0753594949672916E+16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-128139978956970.47</v>
      </c>
      <c r="L6204" s="444">
        <f t="shared" ca="1" si="222"/>
        <v>-3.0881734928629888E+16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-3.0881734928629888E+16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-128673895535957.86</v>
      </c>
      <c r="L6205" s="444">
        <f t="shared" ca="1" si="222"/>
        <v>-3.1010408824165844E+16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-3.1010408824165844E+16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-129210036767357.67</v>
      </c>
      <c r="L6206" s="444">
        <f t="shared" ca="1" si="222"/>
        <v>-3.11396188609332E+16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-3.11396188609332E+16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-129748411920555.02</v>
      </c>
      <c r="L6207" s="444">
        <f t="shared" ca="1" si="222"/>
        <v>-3.1269367272853756E+16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-3.1269367272853756E+16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-130289030303557.31</v>
      </c>
      <c r="L6208" s="444">
        <f t="shared" ca="1" si="222"/>
        <v>-3.1399656303157312E+16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-3.1399656303157312E+16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-130831901263155.47</v>
      </c>
      <c r="L6209" s="444">
        <f t="shared" ca="1" si="222"/>
        <v>-3.1530488204420468E+16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-3.1530488204420468E+16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-131377034185085.27</v>
      </c>
      <c r="L6210" s="444">
        <f t="shared" ca="1" si="222"/>
        <v>-3.1661865238605552E+16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-3.1661865238605552E+16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-131924438494189.78</v>
      </c>
      <c r="L6211" s="444">
        <f t="shared" ca="1" si="222"/>
        <v>-3.179378967709974E+16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-3.179378967709974E+16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-132474123654582.27</v>
      </c>
      <c r="L6212" s="444">
        <f t="shared" ca="1" si="222"/>
        <v>-3.1926263800754324E+16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-3.1926263800754324E+16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-133026099169809.69</v>
      </c>
      <c r="L6213" s="444">
        <f t="shared" ca="1" si="222"/>
        <v>-3.2059289899924132E+16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-3.2059289899924132E+16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-133580374583017.22</v>
      </c>
      <c r="L6214" s="444">
        <f t="shared" ca="1" si="222"/>
        <v>-3.2192870274507148E+16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-3.2192870274507148E+16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-134136959477113.13</v>
      </c>
      <c r="L6215" s="444">
        <f t="shared" ca="1" si="222"/>
        <v>-3.232700723398426E+16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-3.232700723398426E+16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-134695863474934.42</v>
      </c>
      <c r="L6216" s="444">
        <f t="shared" ca="1" si="222"/>
        <v>-3.2461703097459196E+16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-3.2461703097459196E+16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-135257096239413.33</v>
      </c>
      <c r="L6217" s="444">
        <f t="shared" ca="1" si="222"/>
        <v>-3.2596960193698608E+16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-3.2596960193698608E+16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-135820667473744.2</v>
      </c>
      <c r="L6218" s="444">
        <f t="shared" ca="1" si="222"/>
        <v>-3.2732780861172352E+16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-3.2732780861172352E+16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-136386586921551.47</v>
      </c>
      <c r="L6219" s="444">
        <f t="shared" ca="1" si="222"/>
        <v>-3.2869167448093904E+16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-3.2869167448093904E+16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-136954864367057.94</v>
      </c>
      <c r="L6220" s="444">
        <f t="shared" ca="1" si="222"/>
        <v>-3.300612231246096E+16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-3.300612231246096E+16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-137525509635253.98</v>
      </c>
      <c r="L6221" s="444">
        <f t="shared" ca="1" si="222"/>
        <v>-3.3143647822096212E+16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-3.3143647822096212E+16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-138098532592067.55</v>
      </c>
      <c r="L6222" s="444">
        <f t="shared" ca="1" si="222"/>
        <v>-3.328174635468828E+16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-3.328174635468828E+16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-138673943144534.52</v>
      </c>
      <c r="L6223" s="444">
        <f t="shared" ca="1" si="222"/>
        <v>-3.3420420297832816E+16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-3.3420420297832816E+16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-139251751240970.06</v>
      </c>
      <c r="L6224" s="444">
        <f t="shared" ca="1" si="222"/>
        <v>-3.3559672049073788E+16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-3.3559672049073788E+16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-139831966871140.8</v>
      </c>
      <c r="L6225" s="444">
        <f t="shared" ca="1" si="222"/>
        <v>-3.3699504015944928E+16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-3.3699504015944928E+16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-140414600066437.2</v>
      </c>
      <c r="L6226" s="444">
        <f t="shared" ca="1" si="222"/>
        <v>-3.3839918616011364E+16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-3.3839918616011364E+16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-140999660900047.34</v>
      </c>
      <c r="L6227" s="444">
        <f t="shared" ca="1" si="222"/>
        <v>-3.3980918276911412E+16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-3.3980918276911412E+16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-141587159487130.91</v>
      </c>
      <c r="L6228" s="444">
        <f t="shared" ca="1" si="222"/>
        <v>-3.4122505436398544E+16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-3.4122505436398544E+16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-142177105984993.94</v>
      </c>
      <c r="L6229" s="444">
        <f t="shared" ca="1" si="222"/>
        <v>-3.4264682542383536E+16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-3.4264682542383536E+16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-142769510593264.72</v>
      </c>
      <c r="L6230" s="444">
        <f t="shared" ca="1" si="222"/>
        <v>-3.44074520529768E+16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-3.44074520529768E+16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-143364383554070</v>
      </c>
      <c r="L6231" s="444">
        <f t="shared" ca="1" si="222"/>
        <v>-3.4550816436530872E+16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-3.4550816436530872E+16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-143961735152211.94</v>
      </c>
      <c r="L6232" s="444">
        <f t="shared" ca="1" si="222"/>
        <v>-3.4694778171683084E+16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-3.4694778171683084E+16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-144561575715346.19</v>
      </c>
      <c r="L6233" s="444">
        <f t="shared" ca="1" si="222"/>
        <v>-3.4839339747398432E+16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-3.4839339747398432E+16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-145163915614160.13</v>
      </c>
      <c r="L6234" s="444">
        <f t="shared" ca="1" si="222"/>
        <v>-3.4984503663012592E+16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-3.4984503663012592E+16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-145768765262552.47</v>
      </c>
      <c r="L6235" s="444">
        <f t="shared" ca="1" si="222"/>
        <v>-3.5130272428275144E+16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-3.5130272428275144E+16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-146376135117813.09</v>
      </c>
      <c r="L6236" s="444">
        <f t="shared" ca="1" si="222"/>
        <v>-3.5276648563392956E+16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-3.5276648563392956E+16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-146986035680803.97</v>
      </c>
      <c r="L6237" s="444">
        <f t="shared" ca="1" si="222"/>
        <v>-3.542363459907376E+16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-3.542363459907376E+16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-147598477496140.66</v>
      </c>
      <c r="L6238" s="444">
        <f t="shared" ca="1" si="222"/>
        <v>-3.55712330765699E+16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-3.55712330765699E+16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-148213471152374.56</v>
      </c>
      <c r="L6239" s="444">
        <f t="shared" ca="1" si="222"/>
        <v>-3.5719446547722276E+16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-3.5719446547722276E+16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-148831027282176.16</v>
      </c>
      <c r="L6240" s="444">
        <f t="shared" ca="1" si="222"/>
        <v>-3.5868277575004452E+16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-3.5868277575004452E+16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-149451156562518.53</v>
      </c>
      <c r="L6241" s="444">
        <f t="shared" ca="1" si="222"/>
        <v>-3.6017728731566972E+16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-3.6017728731566972E+16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-150073869714862.41</v>
      </c>
      <c r="L6242" s="444">
        <f t="shared" ca="1" si="222"/>
        <v>-3.6167802601281832E+16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-3.6167802601281832E+16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-150699177505340.97</v>
      </c>
      <c r="L6243" s="444">
        <f t="shared" ca="1" si="222"/>
        <v>-3.6318501778787176E+16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-3.6318501778787176E+16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-151327090744946.56</v>
      </c>
      <c r="L6244" s="444">
        <f t="shared" ca="1" si="222"/>
        <v>-3.646982886953212E+16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-3.646982886953212E+16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-151957620289717.16</v>
      </c>
      <c r="L6245" s="444">
        <f t="shared" ca="1" si="222"/>
        <v>-3.662178648982184E+16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-3.662178648982184E+16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-152590777040924.34</v>
      </c>
      <c r="L6246" s="444">
        <f t="shared" ca="1" si="222"/>
        <v>-3.6774377266862768E+16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-3.6774377266862768E+16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-153226571945261.53</v>
      </c>
      <c r="L6247" s="444">
        <f t="shared" ca="1" si="222"/>
        <v>-3.6927603838808032E+16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-3.6927603838808032E+16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-153865015995033.47</v>
      </c>
      <c r="L6248" s="444">
        <f t="shared" ca="1" si="222"/>
        <v>-3.7081468854803064E+16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-3.7081468854803064E+16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-154506120228346.09</v>
      </c>
      <c r="L6249" s="444">
        <f t="shared" ca="1" si="222"/>
        <v>-3.7235974975031408E+16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-3.7235974975031408E+16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-155149895729297.53</v>
      </c>
      <c r="L6250" s="444">
        <f t="shared" ca="1" si="222"/>
        <v>-3.7391124870760704E+16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3514968.677841838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48.166666666666664</v>
      </c>
      <c r="C4" s="463">
        <f ca="1">(SUMIFS(H:H,I:I,"&gt;0",L:L,"&lt;0"))</f>
        <v>578</v>
      </c>
      <c r="D4" s="456">
        <f t="array" aca="1" ref="D4" ca="1">INDEX(N:N,MATCH(C4,H:H,0),0)</f>
        <v>68850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3514968.677841838</v>
      </c>
      <c r="C8" s="447">
        <f t="shared" ref="C8:C71" si="0">SUMIF(G:G,A8,J:J)</f>
        <v>0</v>
      </c>
      <c r="D8" s="447">
        <f ca="1">SUMIF(G:G,1,K:K)</f>
        <v>179832.46855323482</v>
      </c>
      <c r="E8" s="447">
        <f t="shared" ref="E8:E71" ca="1" si="1">B8-C8+D8</f>
        <v>3694801.1463950728</v>
      </c>
      <c r="F8" s="431"/>
      <c r="G8" s="459">
        <v>1</v>
      </c>
      <c r="H8" s="459">
        <v>1</v>
      </c>
      <c r="I8" s="444">
        <f ca="1">B1</f>
        <v>3514968.677841838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14645.702824340991</v>
      </c>
      <c r="L8" s="444">
        <f t="shared" ref="L8:L262" ca="1" si="3">I8-J8+K8</f>
        <v>3529614.3806661791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3694801.1463950728</v>
      </c>
      <c r="C9" s="447">
        <f t="shared" si="0"/>
        <v>0</v>
      </c>
      <c r="D9" s="447">
        <f ca="1">SUMIF(G:G,2,K:K)</f>
        <v>189033.03894517542</v>
      </c>
      <c r="E9" s="447">
        <f t="shared" ca="1" si="1"/>
        <v>3883834.185340248</v>
      </c>
      <c r="F9" s="431"/>
      <c r="G9" s="459">
        <v>1</v>
      </c>
      <c r="H9" s="459">
        <v>2</v>
      </c>
      <c r="I9" s="444">
        <f t="shared" ref="I9:I263" ca="1" si="5">L8</f>
        <v>3529614.3806661791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14706.72658610908</v>
      </c>
      <c r="L9" s="444">
        <f t="shared" ca="1" si="3"/>
        <v>3544321.1072522881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3883834.185340248</v>
      </c>
      <c r="C10" s="447">
        <f t="shared" si="0"/>
        <v>0</v>
      </c>
      <c r="D10" s="447">
        <f ca="1">SUMIF(G:G,3,K:K)</f>
        <v>198704.32797996223</v>
      </c>
      <c r="E10" s="447">
        <f t="shared" ca="1" si="1"/>
        <v>4082538.5133202104</v>
      </c>
      <c r="F10" s="431"/>
      <c r="G10" s="459">
        <v>1</v>
      </c>
      <c r="H10" s="459">
        <v>3</v>
      </c>
      <c r="I10" s="444">
        <f t="shared" ca="1" si="5"/>
        <v>3544321.1072522881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14768.0046135512</v>
      </c>
      <c r="L10" s="444">
        <f t="shared" ca="1" si="3"/>
        <v>3559089.1118658395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4082538.5133202104</v>
      </c>
      <c r="C11" s="447">
        <f t="shared" si="0"/>
        <v>0</v>
      </c>
      <c r="D11" s="447">
        <f ca="1">SUMIF(G:G,4,K:K)</f>
        <v>208870.41851673147</v>
      </c>
      <c r="E11" s="447">
        <f t="shared" ca="1" si="1"/>
        <v>4291408.9318369422</v>
      </c>
      <c r="F11" s="431"/>
      <c r="G11" s="459">
        <v>1</v>
      </c>
      <c r="H11" s="459">
        <v>4</v>
      </c>
      <c r="I11" s="444">
        <f t="shared" ca="1" si="5"/>
        <v>3559089.1118658395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14829.537966107664</v>
      </c>
      <c r="L11" s="444">
        <f t="shared" ca="1" si="3"/>
        <v>3573918.6498319469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4291408.9318369422</v>
      </c>
      <c r="C12" s="447">
        <f t="shared" si="0"/>
        <v>0</v>
      </c>
      <c r="D12" s="447">
        <f ca="1">SUMIF(G:G,5,K:K)</f>
        <v>219556.62553939922</v>
      </c>
      <c r="E12" s="447">
        <f t="shared" ca="1" si="1"/>
        <v>4510965.5573763419</v>
      </c>
      <c r="F12" s="431"/>
      <c r="G12" s="459">
        <v>1</v>
      </c>
      <c r="H12" s="459">
        <v>5</v>
      </c>
      <c r="I12" s="444">
        <f t="shared" ca="1" si="5"/>
        <v>3573918.6498319469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14891.327707633114</v>
      </c>
      <c r="L12" s="444">
        <f t="shared" ca="1" si="3"/>
        <v>3588809.9775395798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4510965.5573763419</v>
      </c>
      <c r="C13" s="447">
        <f t="shared" si="0"/>
        <v>116996.01957289393</v>
      </c>
      <c r="D13" s="447">
        <f ca="1">SUMIF(G:G,6,K:K)</f>
        <v>229318.95879415449</v>
      </c>
      <c r="E13" s="447">
        <f t="shared" ca="1" si="1"/>
        <v>4623288.496597602</v>
      </c>
      <c r="F13" s="431"/>
      <c r="G13" s="459">
        <v>1</v>
      </c>
      <c r="H13" s="459">
        <v>6</v>
      </c>
      <c r="I13" s="444">
        <f t="shared" ca="1" si="5"/>
        <v>3588809.9775395798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14953.374906414918</v>
      </c>
      <c r="L13" s="444">
        <f t="shared" ca="1" si="3"/>
        <v>3603763.352445995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4623288.496597602</v>
      </c>
      <c r="C14" s="447">
        <f t="shared" si="0"/>
        <v>280790.44697494537</v>
      </c>
      <c r="D14" s="447">
        <f ca="1">SUMIF(G:G,7,K:K)</f>
        <v>228814.06974850444</v>
      </c>
      <c r="E14" s="447">
        <f t="shared" ca="1" si="1"/>
        <v>4571312.1193711609</v>
      </c>
      <c r="F14" s="431"/>
      <c r="G14" s="459">
        <v>1</v>
      </c>
      <c r="H14" s="459">
        <v>7</v>
      </c>
      <c r="I14" s="444">
        <f t="shared" ca="1" si="5"/>
        <v>3603763.352445995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15015.680635191646</v>
      </c>
      <c r="L14" s="444">
        <f t="shared" ca="1" si="3"/>
        <v>3618779.0330811865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4571312.1193711609</v>
      </c>
      <c r="C15" s="447">
        <f t="shared" si="0"/>
        <v>280790.44697494537</v>
      </c>
      <c r="D15" s="447">
        <f ca="1">SUMIF(G:G,8,K:K)</f>
        <v>226154.85964458273</v>
      </c>
      <c r="E15" s="447">
        <f t="shared" ca="1" si="1"/>
        <v>4516676.5320407981</v>
      </c>
      <c r="F15" s="431"/>
      <c r="G15" s="459">
        <v>1</v>
      </c>
      <c r="H15" s="459">
        <v>8</v>
      </c>
      <c r="I15" s="444">
        <f t="shared" ca="1" si="5"/>
        <v>3618779.0330811865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15078.245971171607</v>
      </c>
      <c r="L15" s="444">
        <f t="shared" ca="1" si="3"/>
        <v>3633857.2790523581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4516676.5320407981</v>
      </c>
      <c r="C16" s="447">
        <f t="shared" si="0"/>
        <v>261607.54257494543</v>
      </c>
      <c r="D16" s="447">
        <f ca="1">SUMIF(G:G,9,K:K)</f>
        <v>223845.89550824949</v>
      </c>
      <c r="E16" s="447">
        <f t="shared" ca="1" si="1"/>
        <v>4478914.8849741016</v>
      </c>
      <c r="F16" s="431"/>
      <c r="G16" s="459">
        <v>1</v>
      </c>
      <c r="H16" s="459">
        <v>9</v>
      </c>
      <c r="I16" s="444">
        <f t="shared" ca="1" si="5"/>
        <v>3633857.2790523581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15141.071996051493</v>
      </c>
      <c r="L16" s="444">
        <f t="shared" ca="1" si="3"/>
        <v>3648998.3510484095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4478914.8849741016</v>
      </c>
      <c r="C17" s="447">
        <f t="shared" si="0"/>
        <v>259863.64217494545</v>
      </c>
      <c r="D17" s="447">
        <f ca="1">SUMIF(G:G,10,K:K)</f>
        <v>222003.15923135818</v>
      </c>
      <c r="E17" s="447">
        <f t="shared" ca="1" si="1"/>
        <v>4441054.4020305146</v>
      </c>
      <c r="F17" s="431"/>
      <c r="G17" s="459">
        <v>1</v>
      </c>
      <c r="H17" s="459">
        <v>10</v>
      </c>
      <c r="I17" s="444">
        <f t="shared" ca="1" si="5"/>
        <v>3648998.3510484095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15204.159796035039</v>
      </c>
      <c r="L17" s="444">
        <f t="shared" ca="1" si="3"/>
        <v>3664202.5108444444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4441054.4020305146</v>
      </c>
      <c r="C18" s="447">
        <f t="shared" si="0"/>
        <v>259863.64217494545</v>
      </c>
      <c r="D18" s="447">
        <f ca="1">SUMIF(G:G,11,K:K)</f>
        <v>220066.1450692456</v>
      </c>
      <c r="E18" s="447">
        <f t="shared" ca="1" si="1"/>
        <v>4401256.9049248146</v>
      </c>
      <c r="F18" s="431"/>
      <c r="G18" s="459">
        <v>1</v>
      </c>
      <c r="H18" s="459">
        <v>11</v>
      </c>
      <c r="I18" s="444">
        <f t="shared" ca="1" si="5"/>
        <v>3664202.5108444444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15267.510461851851</v>
      </c>
      <c r="L18" s="444">
        <f t="shared" ca="1" si="3"/>
        <v>3679470.0213062963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4401256.9049248146</v>
      </c>
      <c r="C19" s="447">
        <f t="shared" si="0"/>
        <v>259863.64217494545</v>
      </c>
      <c r="D19" s="447">
        <f ca="1">SUMIF(G:G,12,K:K)</f>
        <v>218030.0295863754</v>
      </c>
      <c r="E19" s="447">
        <f t="shared" ca="1" si="1"/>
        <v>4359423.2923362451</v>
      </c>
      <c r="F19" s="431"/>
      <c r="G19" s="459">
        <v>1</v>
      </c>
      <c r="H19" s="459">
        <v>12</v>
      </c>
      <c r="I19" s="444">
        <f t="shared" ca="1" si="5"/>
        <v>3679470.0213062963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15331.125088776234</v>
      </c>
      <c r="L19" s="444">
        <f t="shared" ca="1" si="3"/>
        <v>3694801.1463950728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4359423.2923362451</v>
      </c>
      <c r="C20" s="447">
        <f t="shared" si="0"/>
        <v>259863.64217494545</v>
      </c>
      <c r="D20" s="447">
        <f ca="1">SUMIF(G:G,13,K:K)</f>
        <v>215889.74257109509</v>
      </c>
      <c r="E20" s="447">
        <f t="shared" ca="1" si="1"/>
        <v>4315449.3927323949</v>
      </c>
      <c r="F20" s="431"/>
      <c r="G20" s="459">
        <v>2</v>
      </c>
      <c r="H20" s="459">
        <v>13</v>
      </c>
      <c r="I20" s="444">
        <f t="shared" ca="1" si="5"/>
        <v>3694801.1463950728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15395.004776646136</v>
      </c>
      <c r="L20" s="444">
        <f t="shared" ca="1" si="3"/>
        <v>3710196.1511717187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4315449.3927323949</v>
      </c>
      <c r="C21" s="447">
        <f t="shared" si="0"/>
        <v>259863.64217494545</v>
      </c>
      <c r="D21" s="447">
        <f ca="1">SUMIF(G:G,14,K:K)</f>
        <v>213639.95441010158</v>
      </c>
      <c r="E21" s="447">
        <f t="shared" ca="1" si="1"/>
        <v>4269225.7049675509</v>
      </c>
      <c r="F21" s="431"/>
      <c r="G21" s="459">
        <v>2</v>
      </c>
      <c r="H21" s="459">
        <v>14</v>
      </c>
      <c r="I21" s="444">
        <f t="shared" ca="1" si="5"/>
        <v>3710196.1511717187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15459.150629882161</v>
      </c>
      <c r="L21" s="444">
        <f t="shared" ca="1" si="3"/>
        <v>3725655.301801601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4269225.7049675509</v>
      </c>
      <c r="C22" s="447">
        <f t="shared" si="0"/>
        <v>259863.64217494545</v>
      </c>
      <c r="D22" s="447">
        <f ca="1">SUMIF(G:G,15,K:K)</f>
        <v>211275.06281695986</v>
      </c>
      <c r="E22" s="447">
        <f t="shared" ca="1" si="1"/>
        <v>4220637.1256095655</v>
      </c>
      <c r="F22" s="431"/>
      <c r="G22" s="459">
        <v>2</v>
      </c>
      <c r="H22" s="459">
        <v>15</v>
      </c>
      <c r="I22" s="444">
        <f t="shared" ca="1" si="5"/>
        <v>3725655.301801601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15523.563757506668</v>
      </c>
      <c r="L22" s="444">
        <f t="shared" ca="1" si="3"/>
        <v>3741178.8655591076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4220637.1256095655</v>
      </c>
      <c r="C23" s="447">
        <f t="shared" si="0"/>
        <v>259863.64217494545</v>
      </c>
      <c r="D23" s="447">
        <f ca="1">SUMIF(G:G,16,K:K)</f>
        <v>208789.17888162824</v>
      </c>
      <c r="E23" s="447">
        <f t="shared" ca="1" si="1"/>
        <v>4169562.6623162488</v>
      </c>
      <c r="F23" s="431"/>
      <c r="G23" s="459">
        <v>2</v>
      </c>
      <c r="H23" s="459">
        <v>16</v>
      </c>
      <c r="I23" s="444">
        <f t="shared" ca="1" si="5"/>
        <v>3741178.8655591076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15588.245273162947</v>
      </c>
      <c r="L23" s="444">
        <f t="shared" ca="1" si="3"/>
        <v>3756767.1108322707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4169562.6623162488</v>
      </c>
      <c r="C24" s="447">
        <f t="shared" si="0"/>
        <v>259863.64217494545</v>
      </c>
      <c r="D24" s="447">
        <f ca="1">SUMIF(G:G,17,K:K)</f>
        <v>206176.11240625114</v>
      </c>
      <c r="E24" s="447">
        <f t="shared" ca="1" si="1"/>
        <v>4115875.1325475546</v>
      </c>
      <c r="F24" s="431"/>
      <c r="G24" s="459">
        <v>2</v>
      </c>
      <c r="H24" s="459">
        <v>17</v>
      </c>
      <c r="I24" s="444">
        <f t="shared" ca="1" si="5"/>
        <v>3756767.1108322707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15653.196295134461</v>
      </c>
      <c r="L24" s="444">
        <f t="shared" ca="1" si="3"/>
        <v>3772420.307127405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4115875.1325475546</v>
      </c>
      <c r="C25" s="447">
        <f t="shared" si="0"/>
        <v>259863.64217494545</v>
      </c>
      <c r="D25" s="447">
        <f ca="1">SUMIF(G:G,18,K:K)</f>
        <v>203429.35649070266</v>
      </c>
      <c r="E25" s="447">
        <f t="shared" ca="1" si="1"/>
        <v>4059440.8468633122</v>
      </c>
      <c r="F25" s="431"/>
      <c r="G25" s="459">
        <v>2</v>
      </c>
      <c r="H25" s="459">
        <v>18</v>
      </c>
      <c r="I25" s="444">
        <f t="shared" ca="1" si="5"/>
        <v>3772420.307127405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15718.417946364187</v>
      </c>
      <c r="L25" s="444">
        <f t="shared" ca="1" si="3"/>
        <v>3788138.7250737692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4059440.8468633122</v>
      </c>
      <c r="C26" s="447">
        <f t="shared" si="0"/>
        <v>259863.64217494545</v>
      </c>
      <c r="D26" s="447">
        <f ca="1">SUMIF(G:G,19,K:K)</f>
        <v>200542.07132949695</v>
      </c>
      <c r="E26" s="447">
        <f t="shared" ca="1" si="1"/>
        <v>4000119.2760178633</v>
      </c>
      <c r="F26" s="431"/>
      <c r="G26" s="459">
        <v>2</v>
      </c>
      <c r="H26" s="459">
        <v>19</v>
      </c>
      <c r="I26" s="444">
        <f t="shared" ca="1" si="5"/>
        <v>3788138.7250737692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15783.911354474038</v>
      </c>
      <c r="L26" s="444">
        <f t="shared" ca="1" si="3"/>
        <v>3803922.6364282435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4000119.2760178633</v>
      </c>
      <c r="C27" s="447">
        <f t="shared" si="0"/>
        <v>259863.64217494545</v>
      </c>
      <c r="D27" s="447">
        <f ca="1">SUMIF(G:G,20,K:K)</f>
        <v>197507.06717971803</v>
      </c>
      <c r="E27" s="447">
        <f t="shared" ca="1" si="1"/>
        <v>3937762.7010226361</v>
      </c>
      <c r="F27" s="431"/>
      <c r="G27" s="459">
        <v>2</v>
      </c>
      <c r="H27" s="459">
        <v>20</v>
      </c>
      <c r="I27" s="444">
        <f t="shared" ca="1" si="5"/>
        <v>3803922.6364282435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15849.677651784348</v>
      </c>
      <c r="L27" s="444">
        <f t="shared" ca="1" si="3"/>
        <v>3819772.3140800279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3937762.7010226361</v>
      </c>
      <c r="C28" s="447">
        <f t="shared" si="0"/>
        <v>259863.64217494545</v>
      </c>
      <c r="D28" s="447">
        <f ca="1">SUMIF(G:G,21,K:K)</f>
        <v>194316.78645755749</v>
      </c>
      <c r="E28" s="447">
        <f t="shared" ca="1" si="1"/>
        <v>3872215.8453052486</v>
      </c>
      <c r="F28" s="431"/>
      <c r="G28" s="459">
        <v>2</v>
      </c>
      <c r="H28" s="459">
        <v>21</v>
      </c>
      <c r="I28" s="444">
        <f t="shared" ca="1" si="5"/>
        <v>3819772.3140800279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15915.717975333449</v>
      </c>
      <c r="L28" s="444">
        <f t="shared" ca="1" si="3"/>
        <v>3835688.0320553612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3872215.8453052486</v>
      </c>
      <c r="C29" s="447">
        <f t="shared" si="0"/>
        <v>259863.64217494545</v>
      </c>
      <c r="D29" s="447">
        <f ca="1">SUMIF(G:G,22,K:K)</f>
        <v>190963.28491887572</v>
      </c>
      <c r="E29" s="447">
        <f t="shared" ca="1" si="1"/>
        <v>3803315.4880491788</v>
      </c>
      <c r="F29" s="431"/>
      <c r="G29" s="459">
        <v>2</v>
      </c>
      <c r="H29" s="459">
        <v>22</v>
      </c>
      <c r="I29" s="444">
        <f t="shared" ca="1" si="5"/>
        <v>3835688.0320553612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15982.033466897337</v>
      </c>
      <c r="L29" s="444">
        <f t="shared" ca="1" si="3"/>
        <v>3851670.0655222586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3803315.4880491788</v>
      </c>
      <c r="C30" s="447">
        <f t="shared" si="0"/>
        <v>259863.64217494545</v>
      </c>
      <c r="D30" s="447">
        <f ca="1">SUMIF(G:G,23,K:K)</f>
        <v>187438.21187692569</v>
      </c>
      <c r="E30" s="447">
        <f t="shared" ca="1" si="1"/>
        <v>3730890.0577511587</v>
      </c>
      <c r="F30" s="431"/>
      <c r="G30" s="459">
        <v>2</v>
      </c>
      <c r="H30" s="459">
        <v>23</v>
      </c>
      <c r="I30" s="444">
        <f t="shared" ca="1" si="5"/>
        <v>3851670.0655222586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16048.625273009411</v>
      </c>
      <c r="L30" s="444">
        <f t="shared" ca="1" si="3"/>
        <v>3867718.6907952679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3730890.0577511587</v>
      </c>
      <c r="C31" s="447">
        <f t="shared" si="0"/>
        <v>259863.64217494545</v>
      </c>
      <c r="D31" s="447">
        <f ca="1">SUMIF(G:G,24,K:K)</f>
        <v>183732.78940797778</v>
      </c>
      <c r="E31" s="447">
        <f t="shared" ca="1" si="1"/>
        <v>3654759.2049841909</v>
      </c>
      <c r="F31" s="431"/>
      <c r="G31" s="459">
        <v>2</v>
      </c>
      <c r="H31" s="459">
        <v>24</v>
      </c>
      <c r="I31" s="444">
        <f t="shared" ca="1" si="5"/>
        <v>3867718.6907952679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16115.494544980284</v>
      </c>
      <c r="L31" s="444">
        <f t="shared" ca="1" si="3"/>
        <v>3883834.185340248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3654759.2049841909</v>
      </c>
      <c r="C32" s="447">
        <f t="shared" si="0"/>
        <v>259863.64217494545</v>
      </c>
      <c r="D32" s="447">
        <f ca="1">SUMIF(G:G,25,K:K)</f>
        <v>179837.79049306491</v>
      </c>
      <c r="E32" s="447">
        <f t="shared" ca="1" si="1"/>
        <v>3574733.3533023107</v>
      </c>
      <c r="F32" s="431"/>
      <c r="G32" s="459">
        <v>3</v>
      </c>
      <c r="H32" s="459">
        <v>25</v>
      </c>
      <c r="I32" s="444">
        <f t="shared" ca="1" si="5"/>
        <v>3883834.185340248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16182.642438917703</v>
      </c>
      <c r="L32" s="444">
        <f t="shared" ca="1" si="3"/>
        <v>3900016.8277791659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3574733.3533023107</v>
      </c>
      <c r="C33" s="447">
        <f t="shared" si="0"/>
        <v>259863.64217494545</v>
      </c>
      <c r="D33" s="447">
        <f ca="1">SUMIF(G:G,26,K:K)</f>
        <v>175743.51604141775</v>
      </c>
      <c r="E33" s="447">
        <f t="shared" ca="1" si="1"/>
        <v>3490613.2271687826</v>
      </c>
      <c r="F33" s="431"/>
      <c r="G33" s="459">
        <v>3</v>
      </c>
      <c r="H33" s="459">
        <v>26</v>
      </c>
      <c r="I33" s="444">
        <f t="shared" ca="1" si="5"/>
        <v>3900016.8277791659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16250.070115746526</v>
      </c>
      <c r="L33" s="444">
        <f t="shared" ca="1" si="3"/>
        <v>3916266.8978949124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3490613.2271687826</v>
      </c>
      <c r="C34" s="447">
        <f t="shared" si="0"/>
        <v>259863.64217494545</v>
      </c>
      <c r="D34" s="447">
        <f ca="1">SUMIF(G:G,27,K:K)</f>
        <v>171439.77073837564</v>
      </c>
      <c r="E34" s="447">
        <f t="shared" ca="1" si="1"/>
        <v>3402189.3557322132</v>
      </c>
      <c r="F34" s="431"/>
      <c r="G34" s="459">
        <v>3</v>
      </c>
      <c r="H34" s="459">
        <v>27</v>
      </c>
      <c r="I34" s="444">
        <f t="shared" ca="1" si="5"/>
        <v>3916266.8978949124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16317.778741228802</v>
      </c>
      <c r="L34" s="444">
        <f t="shared" ca="1" si="3"/>
        <v>3932584.6766361413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3402189.3557322132</v>
      </c>
      <c r="C35" s="447">
        <f t="shared" si="0"/>
        <v>259863.64217494545</v>
      </c>
      <c r="D35" s="447">
        <f ca="1">SUMIF(G:G,28,K:K)</f>
        <v>166915.83765763033</v>
      </c>
      <c r="E35" s="447">
        <f t="shared" ca="1" si="1"/>
        <v>3309241.551214898</v>
      </c>
      <c r="F35" s="431"/>
      <c r="G35" s="459">
        <v>3</v>
      </c>
      <c r="H35" s="459">
        <v>28</v>
      </c>
      <c r="I35" s="444">
        <f t="shared" ca="1" si="5"/>
        <v>3932584.6766361413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16385.769485983921</v>
      </c>
      <c r="L35" s="444">
        <f t="shared" ca="1" si="3"/>
        <v>3948970.4461221253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3309241.551214898</v>
      </c>
      <c r="C36" s="447">
        <f t="shared" si="0"/>
        <v>259863.64217494545</v>
      </c>
      <c r="D36" s="447">
        <f ca="1">SUMIF(G:G,29,K:K)</f>
        <v>162160.45157458409</v>
      </c>
      <c r="E36" s="447">
        <f t="shared" ca="1" si="1"/>
        <v>3211538.3606145368</v>
      </c>
      <c r="F36" s="431"/>
      <c r="G36" s="459">
        <v>3</v>
      </c>
      <c r="H36" s="459">
        <v>29</v>
      </c>
      <c r="I36" s="444">
        <f t="shared" ca="1" si="5"/>
        <v>3948970.4461221253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16454.043525508852</v>
      </c>
      <c r="L36" s="444">
        <f t="shared" ca="1" si="3"/>
        <v>3965424.4896476343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3211538.3606145368</v>
      </c>
      <c r="C37" s="447">
        <f t="shared" si="0"/>
        <v>259863.64217494545</v>
      </c>
      <c r="D37" s="447">
        <f ca="1">SUMIF(G:G,30,K:K)</f>
        <v>157161.77091436886</v>
      </c>
      <c r="E37" s="447">
        <f t="shared" ca="1" si="1"/>
        <v>3108836.4893539599</v>
      </c>
      <c r="F37" s="431"/>
      <c r="G37" s="459">
        <v>3</v>
      </c>
      <c r="H37" s="459">
        <v>30</v>
      </c>
      <c r="I37" s="444">
        <f t="shared" ca="1" si="5"/>
        <v>3965424.4896476343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16522.602040198475</v>
      </c>
      <c r="L37" s="444">
        <f t="shared" ca="1" si="3"/>
        <v>3981947.091687833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3108836.4893539599</v>
      </c>
      <c r="C38" s="447">
        <f t="shared" si="0"/>
        <v>259863.64217494545</v>
      </c>
      <c r="D38" s="447">
        <f ca="1">SUMIF(G:G,31,K:K)</f>
        <v>151907.34826467227</v>
      </c>
      <c r="E38" s="447">
        <f t="shared" ca="1" si="1"/>
        <v>3000880.1954436866</v>
      </c>
      <c r="F38" s="431"/>
      <c r="G38" s="459">
        <v>3</v>
      </c>
      <c r="H38" s="459">
        <v>31</v>
      </c>
      <c r="I38" s="444">
        <f t="shared" ca="1" si="5"/>
        <v>3981947.091687833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16591.44621536597</v>
      </c>
      <c r="L38" s="444">
        <f t="shared" ca="1" si="3"/>
        <v>3998538.537903199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3000880.1954436866</v>
      </c>
      <c r="C39" s="447">
        <f t="shared" si="0"/>
        <v>259863.64217494545</v>
      </c>
      <c r="D39" s="447">
        <f ca="1">SUMIF(G:G,32,K:K)</f>
        <v>146384.0993799445</v>
      </c>
      <c r="E39" s="447">
        <f t="shared" ca="1" si="1"/>
        <v>2887400.6526486855</v>
      </c>
      <c r="F39" s="431"/>
      <c r="G39" s="459">
        <v>3</v>
      </c>
      <c r="H39" s="459">
        <v>32</v>
      </c>
      <c r="I39" s="444">
        <f t="shared" ca="1" si="5"/>
        <v>3998538.537903199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16660.577241263327</v>
      </c>
      <c r="L39" s="444">
        <f t="shared" ca="1" si="3"/>
        <v>4015199.1151444623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2887400.6526486855</v>
      </c>
      <c r="C40" s="447">
        <f t="shared" si="0"/>
        <v>259863.64217494545</v>
      </c>
      <c r="D40" s="447">
        <f ca="1">SUMIF(G:G,33,K:K)</f>
        <v>140578.27059980089</v>
      </c>
      <c r="E40" s="447">
        <f t="shared" ca="1" si="1"/>
        <v>2768115.2810735414</v>
      </c>
      <c r="F40" s="431"/>
      <c r="G40" s="459">
        <v>3</v>
      </c>
      <c r="H40" s="459">
        <v>33</v>
      </c>
      <c r="I40" s="444">
        <f t="shared" ca="1" si="5"/>
        <v>4015199.1151444623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16729.996313101925</v>
      </c>
      <c r="L40" s="444">
        <f t="shared" ca="1" si="3"/>
        <v>4031929.1114575644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2768115.2810735414</v>
      </c>
      <c r="C41" s="447">
        <f t="shared" si="0"/>
        <v>259863.64217494545</v>
      </c>
      <c r="D41" s="447">
        <f ca="1">SUMIF(G:G,34,K:K)</f>
        <v>134475.40460048878</v>
      </c>
      <c r="E41" s="447">
        <f t="shared" ca="1" si="1"/>
        <v>2642727.0434990851</v>
      </c>
      <c r="F41" s="431"/>
      <c r="G41" s="459">
        <v>3</v>
      </c>
      <c r="H41" s="459">
        <v>34</v>
      </c>
      <c r="I41" s="444">
        <f t="shared" ca="1" si="5"/>
        <v>4031929.1114575644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16799.704631073186</v>
      </c>
      <c r="L41" s="444">
        <f t="shared" ca="1" si="3"/>
        <v>4048728.8160886378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2642727.0434990851</v>
      </c>
      <c r="C42" s="447">
        <f t="shared" si="0"/>
        <v>259863.64217494545</v>
      </c>
      <c r="D42" s="447">
        <f ca="1">SUMIF(G:G,35,K:K)</f>
        <v>128060.30439413383</v>
      </c>
      <c r="E42" s="447">
        <f t="shared" ca="1" si="1"/>
        <v>2510923.7057182738</v>
      </c>
      <c r="F42" s="431"/>
      <c r="G42" s="459">
        <v>3</v>
      </c>
      <c r="H42" s="459">
        <v>35</v>
      </c>
      <c r="I42" s="444">
        <f t="shared" ca="1" si="5"/>
        <v>4048728.8160886378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16869.703400369326</v>
      </c>
      <c r="L42" s="444">
        <f t="shared" ca="1" si="3"/>
        <v>4065598.5194890071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2510923.7057182738</v>
      </c>
      <c r="C43" s="447">
        <f t="shared" si="0"/>
        <v>259863.64217494545</v>
      </c>
      <c r="D43" s="447">
        <f ca="1">SUMIF(G:G,36,K:K)</f>
        <v>121316.9954861203</v>
      </c>
      <c r="E43" s="447">
        <f t="shared" ca="1" si="1"/>
        <v>2372377.0590294483</v>
      </c>
      <c r="F43" s="431"/>
      <c r="G43" s="459">
        <v>3</v>
      </c>
      <c r="H43" s="459">
        <v>36</v>
      </c>
      <c r="I43" s="444">
        <f t="shared" ca="1" si="5"/>
        <v>4065598.5194890071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16939.993831204196</v>
      </c>
      <c r="L43" s="444">
        <f t="shared" ca="1" si="3"/>
        <v>4082538.5133202113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2372377.0590294483</v>
      </c>
      <c r="C44" s="447">
        <f t="shared" si="0"/>
        <v>259863.64217494545</v>
      </c>
      <c r="D44" s="447">
        <f ca="1">SUMIF(G:G,37,K:K)</f>
        <v>114228.68609637003</v>
      </c>
      <c r="E44" s="447">
        <f t="shared" ca="1" si="1"/>
        <v>2226742.1029508729</v>
      </c>
      <c r="F44" s="431"/>
      <c r="G44" s="459">
        <v>4</v>
      </c>
      <c r="H44" s="459">
        <v>37</v>
      </c>
      <c r="I44" s="444">
        <f t="shared" ca="1" si="5"/>
        <v>4082538.5133202113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17010.577138834215</v>
      </c>
      <c r="L44" s="444">
        <f t="shared" ca="1" si="3"/>
        <v>4099549.0904590455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2226742.1029508729</v>
      </c>
      <c r="C45" s="447">
        <f t="shared" si="0"/>
        <v>259863.64217494545</v>
      </c>
      <c r="D45" s="447">
        <f ca="1">SUMIF(G:G,38,K:K)</f>
        <v>106777.72534546719</v>
      </c>
      <c r="E45" s="447">
        <f t="shared" ca="1" si="1"/>
        <v>2073656.1861213946</v>
      </c>
      <c r="F45" s="431"/>
      <c r="G45" s="459">
        <v>4</v>
      </c>
      <c r="H45" s="459">
        <v>38</v>
      </c>
      <c r="I45" s="444">
        <f t="shared" ca="1" si="5"/>
        <v>4099549.0904590455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17081.454543579359</v>
      </c>
      <c r="L45" s="444">
        <f t="shared" ca="1" si="3"/>
        <v>4116630.5450026249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2073656.1861213946</v>
      </c>
      <c r="C46" s="447">
        <f t="shared" si="0"/>
        <v>259863.64217494545</v>
      </c>
      <c r="D46" s="447">
        <f ca="1">SUMIF(G:G,39,K:K)</f>
        <v>98945.55930150584</v>
      </c>
      <c r="E46" s="447">
        <f t="shared" ca="1" si="1"/>
        <v>1912738.103247955</v>
      </c>
      <c r="F46" s="431"/>
      <c r="G46" s="459">
        <v>4</v>
      </c>
      <c r="H46" s="459">
        <v>39</v>
      </c>
      <c r="I46" s="444">
        <f t="shared" ca="1" si="5"/>
        <v>4116630.5450026249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17152.627270844267</v>
      </c>
      <c r="L46" s="444">
        <f t="shared" ca="1" si="3"/>
        <v>4133783.1722734692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1912738.103247955</v>
      </c>
      <c r="C47" s="447">
        <f t="shared" si="0"/>
        <v>259863.64217494545</v>
      </c>
      <c r="D47" s="447">
        <f ca="1">SUMIF(G:G,40,K:K)</f>
        <v>90712.68477821062</v>
      </c>
      <c r="E47" s="447">
        <f t="shared" ca="1" si="1"/>
        <v>1743587.1458512202</v>
      </c>
      <c r="F47" s="431"/>
      <c r="G47" s="459">
        <v>4</v>
      </c>
      <c r="H47" s="459">
        <v>40</v>
      </c>
      <c r="I47" s="444">
        <f t="shared" ca="1" si="5"/>
        <v>4133783.1722734692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17224.096551139453</v>
      </c>
      <c r="L47" s="444">
        <f t="shared" ca="1" si="3"/>
        <v>4151007.2688246085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1743587.1458512202</v>
      </c>
      <c r="C48" s="447">
        <f t="shared" si="0"/>
        <v>259863.64217494545</v>
      </c>
      <c r="D48" s="447">
        <f ca="1">SUMIF(G:G,41,K:K)</f>
        <v>82058.600769281446</v>
      </c>
      <c r="E48" s="447">
        <f t="shared" ca="1" si="1"/>
        <v>1565782.1044455562</v>
      </c>
      <c r="F48" s="431"/>
      <c r="G48" s="459">
        <v>4</v>
      </c>
      <c r="H48" s="459">
        <v>41</v>
      </c>
      <c r="I48" s="444">
        <f t="shared" ca="1" si="5"/>
        <v>4151007.2688246085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17295.863620102537</v>
      </c>
      <c r="L48" s="444">
        <f t="shared" ca="1" si="3"/>
        <v>4168303.1324447109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1565782.1044455562</v>
      </c>
      <c r="C49" s="447">
        <f t="shared" si="0"/>
        <v>259863.64217494545</v>
      </c>
      <c r="D49" s="447">
        <f ca="1">SUMIF(G:G,42,K:K)</f>
        <v>72961.757398027476</v>
      </c>
      <c r="E49" s="447">
        <f t="shared" ca="1" si="1"/>
        <v>1378880.2196686382</v>
      </c>
      <c r="F49" s="431"/>
      <c r="G49" s="459">
        <v>4</v>
      </c>
      <c r="H49" s="459">
        <v>42</v>
      </c>
      <c r="I49" s="444">
        <f t="shared" ca="1" si="5"/>
        <v>4168303.1324447109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17367.92971851963</v>
      </c>
      <c r="L49" s="444">
        <f t="shared" ca="1" si="3"/>
        <v>4185671.0621632305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1378880.2196686382</v>
      </c>
      <c r="C50" s="447">
        <f t="shared" si="0"/>
        <v>259863.64217494545</v>
      </c>
      <c r="D50" s="447">
        <f ca="1">SUMIF(G:G,43,K:K)</f>
        <v>63399.502255167317</v>
      </c>
      <c r="E50" s="447">
        <f t="shared" ca="1" si="1"/>
        <v>1182416.0797488601</v>
      </c>
      <c r="F50" s="431"/>
      <c r="G50" s="459">
        <v>4</v>
      </c>
      <c r="H50" s="459">
        <v>43</v>
      </c>
      <c r="I50" s="444">
        <f t="shared" ca="1" si="5"/>
        <v>4185671.0621632305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17440.296092346794</v>
      </c>
      <c r="L50" s="444">
        <f t="shared" ca="1" si="3"/>
        <v>4203111.3582555773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1182416.0797488601</v>
      </c>
      <c r="C51" s="447">
        <f t="shared" si="0"/>
        <v>259863.64217494545</v>
      </c>
      <c r="D51" s="447">
        <f ca="1">SUMIF(G:G,44,K:K)</f>
        <v>53348.023991169051</v>
      </c>
      <c r="E51" s="447">
        <f t="shared" ca="1" si="1"/>
        <v>975900.46156508371</v>
      </c>
      <c r="F51" s="431"/>
      <c r="G51" s="459">
        <v>4</v>
      </c>
      <c r="H51" s="459">
        <v>44</v>
      </c>
      <c r="I51" s="444">
        <f t="shared" ca="1" si="5"/>
        <v>4203111.3582555773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17512.963992731573</v>
      </c>
      <c r="L51" s="444">
        <f t="shared" ca="1" si="3"/>
        <v>4220624.3222483089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975900.46156508371</v>
      </c>
      <c r="C52" s="447">
        <f t="shared" si="0"/>
        <v>259863.64217494545</v>
      </c>
      <c r="D52" s="447">
        <f ca="1">SUMIF(G:G,45,K:K)</f>
        <v>42782.293022667684</v>
      </c>
      <c r="E52" s="447">
        <f t="shared" ca="1" si="1"/>
        <v>758819.1124128059</v>
      </c>
      <c r="F52" s="431"/>
      <c r="G52" s="459">
        <v>4</v>
      </c>
      <c r="H52" s="459">
        <v>45</v>
      </c>
      <c r="I52" s="444">
        <f t="shared" ca="1" si="5"/>
        <v>4220624.3222483089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17585.93467603462</v>
      </c>
      <c r="L52" s="444">
        <f t="shared" ca="1" si="3"/>
        <v>4238210.2569243433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758819.1124128059</v>
      </c>
      <c r="C53" s="447">
        <f t="shared" si="0"/>
        <v>259863.64217494545</v>
      </c>
      <c r="D53" s="447">
        <f ca="1">SUMIF(G:G,46,K:K)</f>
        <v>31675.999205309985</v>
      </c>
      <c r="E53" s="447">
        <f t="shared" ca="1" si="1"/>
        <v>530631.46944317047</v>
      </c>
      <c r="F53" s="431"/>
      <c r="G53" s="459">
        <v>4</v>
      </c>
      <c r="H53" s="459">
        <v>46</v>
      </c>
      <c r="I53" s="444">
        <f t="shared" ca="1" si="5"/>
        <v>4238210.2569243433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17659.20940385143</v>
      </c>
      <c r="L53" s="444">
        <f t="shared" ca="1" si="3"/>
        <v>4255869.4663281944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530631.46944317047</v>
      </c>
      <c r="C54" s="447">
        <f t="shared" si="0"/>
        <v>259863.64217494545</v>
      </c>
      <c r="D54" s="447">
        <f ca="1">SUMIF(G:G,47,K:K)</f>
        <v>20001.486317824096</v>
      </c>
      <c r="E54" s="447">
        <f t="shared" ca="1" si="1"/>
        <v>290769.31358604913</v>
      </c>
      <c r="F54" s="431"/>
      <c r="G54" s="459">
        <v>4</v>
      </c>
      <c r="H54" s="459">
        <v>47</v>
      </c>
      <c r="I54" s="444">
        <f t="shared" ca="1" si="5"/>
        <v>4255869.4663281944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17732.789443034144</v>
      </c>
      <c r="L54" s="444">
        <f t="shared" ca="1" si="3"/>
        <v>4273602.2557712281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290769.31358604913</v>
      </c>
      <c r="C55" s="447">
        <f t="shared" si="0"/>
        <v>259863.64217494545</v>
      </c>
      <c r="D55" s="447">
        <f ca="1">SUMIF(G:G,48,K:K)</f>
        <v>7729.6831941696801</v>
      </c>
      <c r="E55" s="447">
        <f t="shared" ca="1" si="1"/>
        <v>38635.354605273365</v>
      </c>
      <c r="F55" s="431"/>
      <c r="G55" s="459">
        <v>4</v>
      </c>
      <c r="H55" s="459">
        <v>48</v>
      </c>
      <c r="I55" s="444">
        <f t="shared" ca="1" si="5"/>
        <v>4273602.2557712281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17806.676065713451</v>
      </c>
      <c r="L55" s="444">
        <f t="shared" ca="1" si="3"/>
        <v>4291408.9318369413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38635.354605273365</v>
      </c>
      <c r="C56" s="447">
        <f t="shared" si="0"/>
        <v>259863.64217494545</v>
      </c>
      <c r="D56" s="447">
        <f ca="1">SUMIF(G:G,49,K:K)</f>
        <v>-5169.9686677218742</v>
      </c>
      <c r="E56" s="447">
        <f t="shared" ca="1" si="1"/>
        <v>-226398.25623739394</v>
      </c>
      <c r="F56" s="431"/>
      <c r="G56" s="459">
        <f>G55+1</f>
        <v>5</v>
      </c>
      <c r="H56" s="459">
        <v>49</v>
      </c>
      <c r="I56" s="444">
        <f t="shared" ca="1" si="5"/>
        <v>4291408.9318369413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17880.870549320589</v>
      </c>
      <c r="L56" s="444">
        <f t="shared" ca="1" si="3"/>
        <v>4309289.8023862615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-226398.25623739394</v>
      </c>
      <c r="C57" s="447">
        <f t="shared" si="0"/>
        <v>259863.64217494545</v>
      </c>
      <c r="D57" s="447">
        <f ca="1">SUMIF(G:G,50,K:K)</f>
        <v>-18729.591200881434</v>
      </c>
      <c r="E57" s="447">
        <f t="shared" ca="1" si="1"/>
        <v>-504991.48961322079</v>
      </c>
      <c r="F57" s="431"/>
      <c r="G57" s="459">
        <f t="shared" ref="G57:G67" si="8">G56</f>
        <v>5</v>
      </c>
      <c r="H57" s="459">
        <v>50</v>
      </c>
      <c r="I57" s="444">
        <f t="shared" ca="1" si="5"/>
        <v>4309289.8023862615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17955.374176609424</v>
      </c>
      <c r="L57" s="444">
        <f t="shared" ca="1" si="3"/>
        <v>4327245.1765628709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-504991.48961322079</v>
      </c>
      <c r="C58" s="447">
        <f t="shared" si="0"/>
        <v>259863.64217494545</v>
      </c>
      <c r="D58" s="447">
        <f ca="1">SUMIF(G:G,51,K:K)</f>
        <v>-32982.949757397349</v>
      </c>
      <c r="E58" s="447">
        <f t="shared" ca="1" si="1"/>
        <v>-797838.08154556365</v>
      </c>
      <c r="F58" s="431"/>
      <c r="G58" s="459">
        <f t="shared" si="8"/>
        <v>5</v>
      </c>
      <c r="H58" s="459">
        <v>51</v>
      </c>
      <c r="I58" s="444">
        <f t="shared" ca="1" si="5"/>
        <v>4327245.1765628709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18030.18823567863</v>
      </c>
      <c r="L58" s="444">
        <f t="shared" ca="1" si="3"/>
        <v>4345275.3647985496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-797838.08154556365</v>
      </c>
      <c r="C59" s="447">
        <f t="shared" si="0"/>
        <v>259863.64217494545</v>
      </c>
      <c r="D59" s="447">
        <f ca="1">SUMIF(G:G,52,K:K)</f>
        <v>-47965.537188853457</v>
      </c>
      <c r="E59" s="447">
        <f t="shared" ca="1" si="1"/>
        <v>-1105667.2609093625</v>
      </c>
      <c r="F59" s="431"/>
      <c r="G59" s="459">
        <f t="shared" si="8"/>
        <v>5</v>
      </c>
      <c r="H59" s="459">
        <v>52</v>
      </c>
      <c r="I59" s="444">
        <f t="shared" ca="1" si="5"/>
        <v>4345275.3647985496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18105.314019993955</v>
      </c>
      <c r="L59" s="444">
        <f t="shared" ca="1" si="3"/>
        <v>4363380.6788185434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-1105667.2609093625</v>
      </c>
      <c r="C60" s="447">
        <f t="shared" si="0"/>
        <v>259863.64217494545</v>
      </c>
      <c r="D60" s="447">
        <f ca="1">SUMIF(G:G,53,K:K)</f>
        <v>-63714.662228481888</v>
      </c>
      <c r="E60" s="447">
        <f t="shared" ca="1" si="1"/>
        <v>-1429245.5653127898</v>
      </c>
      <c r="F60" s="431"/>
      <c r="G60" s="459">
        <f t="shared" si="8"/>
        <v>5</v>
      </c>
      <c r="H60" s="459">
        <v>53</v>
      </c>
      <c r="I60" s="444">
        <f t="shared" ca="1" si="5"/>
        <v>4363380.6788185434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18180.752828410597</v>
      </c>
      <c r="L60" s="444">
        <f t="shared" ca="1" si="3"/>
        <v>4381561.4316469543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-1429245.5653127898</v>
      </c>
      <c r="C61" s="447">
        <f t="shared" si="0"/>
        <v>259863.64217494545</v>
      </c>
      <c r="D61" s="447">
        <f ca="1">SUMIF(G:G,54,K:K)</f>
        <v>-80269.542395114477</v>
      </c>
      <c r="E61" s="447">
        <f t="shared" ca="1" si="1"/>
        <v>-1769378.7498828496</v>
      </c>
      <c r="F61" s="431"/>
      <c r="G61" s="459">
        <f t="shared" si="8"/>
        <v>5</v>
      </c>
      <c r="H61" s="459">
        <v>54</v>
      </c>
      <c r="I61" s="444">
        <f t="shared" ca="1" si="5"/>
        <v>4381561.4316469543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18256.505965195644</v>
      </c>
      <c r="L61" s="444">
        <f t="shared" ca="1" si="3"/>
        <v>4399817.9376121499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-1769378.7498828496</v>
      </c>
      <c r="C62" s="447">
        <f t="shared" si="0"/>
        <v>259863.64217494545</v>
      </c>
      <c r="D62" s="447">
        <f ca="1">SUMIF(G:G,55,K:K)</f>
        <v>-97671.401650276603</v>
      </c>
      <c r="E62" s="447">
        <f t="shared" ca="1" si="1"/>
        <v>-2126913.7937080716</v>
      </c>
      <c r="F62" s="431"/>
      <c r="G62" s="459">
        <f t="shared" si="8"/>
        <v>5</v>
      </c>
      <c r="H62" s="459">
        <v>55</v>
      </c>
      <c r="I62" s="444">
        <f t="shared" ca="1" si="5"/>
        <v>4399817.9376121499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18332.574740050622</v>
      </c>
      <c r="L62" s="444">
        <f t="shared" ca="1" si="3"/>
        <v>4418150.5123522002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-2126913.7937080716</v>
      </c>
      <c r="C63" s="447">
        <f t="shared" si="0"/>
        <v>259863.64217494545</v>
      </c>
      <c r="D63" s="447">
        <f ca="1">SUMIF(G:G,56,K:K)</f>
        <v>-115963.57305160366</v>
      </c>
      <c r="E63" s="447">
        <f t="shared" ca="1" si="1"/>
        <v>-2502741.0089346208</v>
      </c>
      <c r="F63" s="431"/>
      <c r="G63" s="459">
        <f t="shared" si="8"/>
        <v>5</v>
      </c>
      <c r="H63" s="459">
        <v>56</v>
      </c>
      <c r="I63" s="444">
        <f t="shared" ca="1" si="5"/>
        <v>4418150.5123522002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18408.960468134166</v>
      </c>
      <c r="L63" s="444">
        <f t="shared" ca="1" si="3"/>
        <v>4436559.4728203341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-2502741.0089346208</v>
      </c>
      <c r="C64" s="447">
        <f t="shared" si="0"/>
        <v>259863.64217494545</v>
      </c>
      <c r="D64" s="447">
        <f ca="1">SUMIF(G:G,57,K:K)</f>
        <v>-135191.60665820056</v>
      </c>
      <c r="E64" s="447">
        <f t="shared" ca="1" si="1"/>
        <v>-2897796.2577677667</v>
      </c>
      <c r="F64" s="431"/>
      <c r="G64" s="459">
        <f t="shared" si="8"/>
        <v>5</v>
      </c>
      <c r="H64" s="459">
        <v>57</v>
      </c>
      <c r="I64" s="444">
        <f t="shared" ca="1" si="5"/>
        <v>4436559.4728203341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18485.664470084725</v>
      </c>
      <c r="L64" s="444">
        <f t="shared" ca="1" si="3"/>
        <v>4455045.1372904191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-2897796.2577677667</v>
      </c>
      <c r="C65" s="447">
        <f t="shared" si="0"/>
        <v>259863.64217494545</v>
      </c>
      <c r="D65" s="447">
        <f ca="1">SUMIF(G:G,58,K:K)</f>
        <v>-155403.38295664475</v>
      </c>
      <c r="E65" s="447">
        <f t="shared" ca="1" si="1"/>
        <v>-3313063.2828993564</v>
      </c>
      <c r="F65" s="431"/>
      <c r="G65" s="459">
        <f t="shared" si="8"/>
        <v>5</v>
      </c>
      <c r="H65" s="459">
        <v>58</v>
      </c>
      <c r="I65" s="444">
        <f t="shared" ca="1" si="5"/>
        <v>4455045.1372904191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18562.688072043413</v>
      </c>
      <c r="L65" s="444">
        <f t="shared" ca="1" si="3"/>
        <v>4473607.8253624626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-3313063.2828993564</v>
      </c>
      <c r="C66" s="447">
        <f t="shared" si="0"/>
        <v>259863.64217494545</v>
      </c>
      <c r="D66" s="447">
        <f ca="1">SUMIF(G:G,59,K:K)</f>
        <v>-176649.23209007829</v>
      </c>
      <c r="E66" s="447">
        <f t="shared" ca="1" si="1"/>
        <v>-3749576.15716438</v>
      </c>
      <c r="F66" s="431"/>
      <c r="G66" s="459">
        <f t="shared" si="8"/>
        <v>5</v>
      </c>
      <c r="H66" s="459">
        <v>59</v>
      </c>
      <c r="I66" s="444">
        <f t="shared" ca="1" si="5"/>
        <v>4473607.8253624626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18640.032605676926</v>
      </c>
      <c r="L66" s="444">
        <f t="shared" ca="1" si="3"/>
        <v>4492247.8579681395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-3749576.15716438</v>
      </c>
      <c r="C67" s="447">
        <f t="shared" si="0"/>
        <v>259863.64217494545</v>
      </c>
      <c r="D67" s="447">
        <f t="shared" ref="D67:D71" ca="1" si="9">SUMIF(G:G,60,K:K)</f>
        <v>-198982.05918728732</v>
      </c>
      <c r="E67" s="447">
        <f t="shared" ca="1" si="1"/>
        <v>-4208421.8585266126</v>
      </c>
      <c r="F67" s="431"/>
      <c r="G67" s="459">
        <f t="shared" si="8"/>
        <v>5</v>
      </c>
      <c r="H67" s="459">
        <v>60</v>
      </c>
      <c r="I67" s="444">
        <f t="shared" ca="1" si="5"/>
        <v>4492247.8579681395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18717.69940820058</v>
      </c>
      <c r="L67" s="444">
        <f t="shared" ca="1" si="3"/>
        <v>4510965.55737634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-4208421.8585266126</v>
      </c>
      <c r="C68" s="447">
        <f t="shared" si="0"/>
        <v>259863.64217494545</v>
      </c>
      <c r="D68" s="447">
        <f t="shared" ca="1" si="9"/>
        <v>-198982.05918728732</v>
      </c>
      <c r="E68" s="447">
        <f t="shared" ca="1" si="1"/>
        <v>-4667267.5598888453</v>
      </c>
      <c r="F68" s="431"/>
      <c r="G68" s="459">
        <f>G67+1</f>
        <v>6</v>
      </c>
      <c r="H68" s="459">
        <v>61</v>
      </c>
      <c r="I68" s="444">
        <f t="shared" ca="1" si="5"/>
        <v>4510965.55737634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18795.689822401415</v>
      </c>
      <c r="L68" s="444">
        <f t="shared" ca="1" si="3"/>
        <v>4529761.2471987419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-4667267.5598888453</v>
      </c>
      <c r="C69" s="447">
        <f t="shared" si="0"/>
        <v>259863.64217494545</v>
      </c>
      <c r="D69" s="447">
        <f t="shared" ca="1" si="9"/>
        <v>-198982.05918728732</v>
      </c>
      <c r="E69" s="447">
        <f t="shared" ca="1" si="1"/>
        <v>-5126113.261251078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4529761.2471987419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18874.005196661423</v>
      </c>
      <c r="L69" s="444">
        <f t="shared" ca="1" si="3"/>
        <v>4548635.2523954036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-5126113.261251078</v>
      </c>
      <c r="C70" s="447">
        <f t="shared" si="0"/>
        <v>259863.64217494545</v>
      </c>
      <c r="D70" s="447">
        <f t="shared" ca="1" si="9"/>
        <v>-198982.05918728732</v>
      </c>
      <c r="E70" s="447">
        <f t="shared" ca="1" si="1"/>
        <v>-5584958.9626133107</v>
      </c>
      <c r="F70" s="431"/>
      <c r="G70" s="459">
        <f t="shared" si="10"/>
        <v>6</v>
      </c>
      <c r="H70" s="459">
        <v>63</v>
      </c>
      <c r="I70" s="444">
        <f t="shared" ca="1" si="5"/>
        <v>4548635.2523954036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18952.646884980848</v>
      </c>
      <c r="L70" s="444">
        <f t="shared" ca="1" si="3"/>
        <v>4567587.8992803842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-5584958.9626133107</v>
      </c>
      <c r="C71" s="447">
        <f t="shared" si="0"/>
        <v>259863.64217494545</v>
      </c>
      <c r="D71" s="447">
        <f t="shared" ca="1" si="9"/>
        <v>-198982.05918728732</v>
      </c>
      <c r="E71" s="447">
        <f t="shared" ca="1" si="1"/>
        <v>-6043804.6639755433</v>
      </c>
      <c r="F71" s="431"/>
      <c r="G71" s="459">
        <f t="shared" si="10"/>
        <v>6</v>
      </c>
      <c r="H71" s="459">
        <v>64</v>
      </c>
      <c r="I71" s="444">
        <f t="shared" ca="1" si="5"/>
        <v>4567587.8992803842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19031.616247001599</v>
      </c>
      <c r="L71" s="444">
        <f t="shared" ca="1" si="3"/>
        <v>4586619.5155273862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4586619.5155273862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19110.914648030775</v>
      </c>
      <c r="L72" s="444">
        <f t="shared" ca="1" si="3"/>
        <v>4605730.4301754171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4605730.4301754171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19190.543459064236</v>
      </c>
      <c r="L73" s="444">
        <f t="shared" ca="1" si="3"/>
        <v>4624920.9736344814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4624920.9736344814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19270.50405681034</v>
      </c>
      <c r="L74" s="444">
        <f t="shared" ca="1" si="3"/>
        <v>4644191.4776912918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4644191.4776912918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19253.301140736305</v>
      </c>
      <c r="L75" s="444">
        <f t="shared" ca="1" si="3"/>
        <v>4640045.5749174487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4640045.5749174487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19236.026545845289</v>
      </c>
      <c r="L76" s="444">
        <f t="shared" ca="1" si="3"/>
        <v>4635882.3975487147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4635882.3975487147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19218.679973475566</v>
      </c>
      <c r="L77" s="444">
        <f t="shared" ca="1" si="3"/>
        <v>4631701.8736076113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4631701.8736076113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19201.261123720968</v>
      </c>
      <c r="L78" s="444">
        <f t="shared" ca="1" si="3"/>
        <v>4627503.9308167528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4627503.9308167528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19183.769695425723</v>
      </c>
      <c r="L79" s="444">
        <f t="shared" ca="1" si="3"/>
        <v>4623288.4965975992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4623288.4965975992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19166.205386179252</v>
      </c>
      <c r="L80" s="444">
        <f t="shared" ca="1" si="3"/>
        <v>4619055.4980691997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4619055.4980691997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19148.567892310919</v>
      </c>
      <c r="L81" s="444">
        <f t="shared" ca="1" si="3"/>
        <v>4614804.8620469319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4614804.8620469319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19130.856908884802</v>
      </c>
      <c r="L82" s="444">
        <f t="shared" ca="1" si="3"/>
        <v>4610536.5150412377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4610536.5150412377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19113.07212969441</v>
      </c>
      <c r="L83" s="444">
        <f t="shared" ca="1" si="3"/>
        <v>4606250.3832563534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4606250.3832563534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19095.213247257394</v>
      </c>
      <c r="L84" s="444">
        <f t="shared" ca="1" si="3"/>
        <v>4601946.3925890317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4601946.3925890317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19077.279952810219</v>
      </c>
      <c r="L85" s="444">
        <f t="shared" ca="1" si="3"/>
        <v>4597624.4686272629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4597624.4686272629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19059.271936302848</v>
      </c>
      <c r="L86" s="444">
        <f t="shared" ca="1" si="3"/>
        <v>4593284.5366489869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4593284.5366489869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19041.188886393367</v>
      </c>
      <c r="L87" s="444">
        <f t="shared" ca="1" si="3"/>
        <v>4588926.5216208016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4588926.5216208016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19023.030490442594</v>
      </c>
      <c r="L88" s="444">
        <f t="shared" ca="1" si="3"/>
        <v>4584550.3481966648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4584550.3481966648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19004.796434508691</v>
      </c>
      <c r="L89" s="444">
        <f t="shared" ca="1" si="3"/>
        <v>4580155.9407165945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4580155.9407165945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18986.486403341733</v>
      </c>
      <c r="L90" s="444">
        <f t="shared" ca="1" si="3"/>
        <v>4575743.2232053569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4575743.2232053569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18968.100080378241</v>
      </c>
      <c r="L91" s="444">
        <f t="shared" ca="1" si="3"/>
        <v>4571312.1193711562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4571312.1193711562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18949.637147735739</v>
      </c>
      <c r="L92" s="444">
        <f t="shared" ca="1" si="3"/>
        <v>4566862.552604313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4566862.552604313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18931.097286207223</v>
      </c>
      <c r="L93" s="444">
        <f t="shared" ca="1" si="3"/>
        <v>4562394.4459759416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4562394.4459759416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18912.480175255678</v>
      </c>
      <c r="L94" s="444">
        <f t="shared" ca="1" si="3"/>
        <v>4557907.7222366184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4557907.7222366184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18893.785493008498</v>
      </c>
      <c r="L95" s="444">
        <f t="shared" ca="1" si="3"/>
        <v>4553402.3038150482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4553402.3038150482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18875.012916251955</v>
      </c>
      <c r="L96" s="444">
        <f t="shared" ca="1" si="3"/>
        <v>4548878.1128167212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4548878.1128167212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18856.162120425593</v>
      </c>
      <c r="L97" s="444">
        <f t="shared" ca="1" si="3"/>
        <v>4544335.0710225673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4544335.0710225673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18837.232779616617</v>
      </c>
      <c r="L98" s="444">
        <f t="shared" ca="1" si="3"/>
        <v>4539773.0998876048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4539773.0998876048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18818.224566554272</v>
      </c>
      <c r="L99" s="444">
        <f t="shared" ca="1" si="3"/>
        <v>4535192.1205395805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4535192.1205395805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18799.137152604173</v>
      </c>
      <c r="L100" s="444">
        <f t="shared" ca="1" si="3"/>
        <v>4530592.0537776053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4530592.0537776053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18779.97020776261</v>
      </c>
      <c r="L101" s="444">
        <f t="shared" ca="1" si="3"/>
        <v>4525972.8200707892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4525972.8200707892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18760.723400650877</v>
      </c>
      <c r="L102" s="444">
        <f t="shared" ca="1" si="3"/>
        <v>4521334.3395568607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4521334.3395568607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18741.396398509507</v>
      </c>
      <c r="L103" s="444">
        <f t="shared" ca="1" si="3"/>
        <v>4516676.5320407916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4516676.5320407916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18721.988867192551</v>
      </c>
      <c r="L104" s="444">
        <f t="shared" ca="1" si="3"/>
        <v>4511999.3169934051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4511999.3169934051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18709.766722828444</v>
      </c>
      <c r="L105" s="444">
        <f t="shared" ca="1" si="3"/>
        <v>4509053.7802016549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4509053.7802016549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18697.493652862817</v>
      </c>
      <c r="L106" s="444">
        <f t="shared" ca="1" si="3"/>
        <v>4506095.970339939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4506095.970339939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18685.169445105668</v>
      </c>
      <c r="L107" s="444">
        <f t="shared" ca="1" si="3"/>
        <v>4503125.8362704664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4503125.8362704664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18672.793886482868</v>
      </c>
      <c r="L108" s="444">
        <f t="shared" ca="1" si="3"/>
        <v>4500143.3266423708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4500143.3266423708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18660.366763032467</v>
      </c>
      <c r="L109" s="444">
        <f t="shared" ca="1" si="3"/>
        <v>4497148.3898908244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4497148.3898908244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18647.887859901024</v>
      </c>
      <c r="L110" s="444">
        <f t="shared" ca="1" si="3"/>
        <v>4494140.9742361475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4494140.9742361475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18635.356961339872</v>
      </c>
      <c r="L111" s="444">
        <f t="shared" ca="1" si="3"/>
        <v>4491121.0276829088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4491121.0276829088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18622.773850701378</v>
      </c>
      <c r="L112" s="444">
        <f t="shared" ca="1" si="3"/>
        <v>4488088.4980190322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4488088.4980190322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18610.138310435224</v>
      </c>
      <c r="L113" s="444">
        <f t="shared" ca="1" si="3"/>
        <v>4485043.332814889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4485043.332814889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18597.450122084629</v>
      </c>
      <c r="L114" s="444">
        <f t="shared" ca="1" si="3"/>
        <v>4481985.4794223951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4481985.4794223951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18584.709066282569</v>
      </c>
      <c r="L115" s="444">
        <f t="shared" ca="1" si="3"/>
        <v>4478914.8849740997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4478914.8849740997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18571.914922748005</v>
      </c>
      <c r="L116" s="444">
        <f t="shared" ca="1" si="3"/>
        <v>4475831.4963822691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4475831.4963822691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18559.067470282043</v>
      </c>
      <c r="L117" s="444">
        <f t="shared" ca="1" si="3"/>
        <v>4472735.260337973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4472735.260337973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18546.166486764145</v>
      </c>
      <c r="L118" s="444">
        <f t="shared" ca="1" si="3"/>
        <v>4469626.123310159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4469626.123310159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18533.211749148253</v>
      </c>
      <c r="L119" s="444">
        <f t="shared" ca="1" si="3"/>
        <v>4466504.0315447291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4466504.0315447291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18520.203033458962</v>
      </c>
      <c r="L120" s="444">
        <f t="shared" ca="1" si="3"/>
        <v>4463368.9310636101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4463368.9310636101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18507.140114787631</v>
      </c>
      <c r="L121" s="444">
        <f t="shared" ca="1" si="3"/>
        <v>4460220.7676638197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4460220.7676638197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18494.022767288505</v>
      </c>
      <c r="L122" s="444">
        <f t="shared" ca="1" si="3"/>
        <v>4457059.4869165299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4457059.4869165299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18480.850764174796</v>
      </c>
      <c r="L123" s="444">
        <f t="shared" ca="1" si="3"/>
        <v>4453885.0341661265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4453885.0341661265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18467.623877714785</v>
      </c>
      <c r="L124" s="444">
        <f t="shared" ca="1" si="3"/>
        <v>4450697.3545292625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4450697.3545292625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18454.34187922785</v>
      </c>
      <c r="L125" s="444">
        <f t="shared" ca="1" si="3"/>
        <v>4447496.3928939123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4447496.3928939123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18441.004539080557</v>
      </c>
      <c r="L126" s="444">
        <f t="shared" ca="1" si="3"/>
        <v>4444282.0939184148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4444282.0939184148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18427.61162668265</v>
      </c>
      <c r="L127" s="444">
        <f t="shared" ca="1" si="3"/>
        <v>4441054.4020305192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4441054.4020305192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18414.162910483086</v>
      </c>
      <c r="L128" s="444">
        <f t="shared" ca="1" si="3"/>
        <v>4437813.2614264237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4437813.2614264237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18400.658157966023</v>
      </c>
      <c r="L129" s="444">
        <f t="shared" ca="1" si="3"/>
        <v>4434558.6160698114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4434558.6160698114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18387.097135646804</v>
      </c>
      <c r="L130" s="444">
        <f t="shared" ca="1" si="3"/>
        <v>4431290.4096908802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4431290.4096908802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18373.479609067923</v>
      </c>
      <c r="L131" s="444">
        <f t="shared" ca="1" si="3"/>
        <v>4428008.5857853694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4428008.5857853694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18359.805342794964</v>
      </c>
      <c r="L132" s="444">
        <f t="shared" ca="1" si="3"/>
        <v>4424713.0876135863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4424713.0876135863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18346.074100412534</v>
      </c>
      <c r="L133" s="444">
        <f t="shared" ca="1" si="3"/>
        <v>4421403.8581994204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4421403.8581994204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18332.285644520176</v>
      </c>
      <c r="L134" s="444">
        <f t="shared" ca="1" si="3"/>
        <v>4418080.8403293621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4418080.8403293621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18318.439736728265</v>
      </c>
      <c r="L135" s="444">
        <f t="shared" ca="1" si="3"/>
        <v>4414743.9765515123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4414743.9765515123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18304.536137653889</v>
      </c>
      <c r="L136" s="444">
        <f t="shared" ca="1" si="3"/>
        <v>4411393.2091745874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4411393.2091745874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18290.574606916703</v>
      </c>
      <c r="L137" s="444">
        <f t="shared" ca="1" si="3"/>
        <v>4408028.4802669259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4408028.4802669259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18276.55490313478</v>
      </c>
      <c r="L138" s="444">
        <f t="shared" ca="1" si="3"/>
        <v>4404649.7316554822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4404649.7316554822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18262.476783920432</v>
      </c>
      <c r="L139" s="444">
        <f t="shared" ca="1" si="3"/>
        <v>4401256.9049248239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4401256.9049248239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18248.340005876023</v>
      </c>
      <c r="L140" s="444">
        <f t="shared" ca="1" si="3"/>
        <v>4397849.9414161211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4397849.9414161211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18234.144324589761</v>
      </c>
      <c r="L141" s="444">
        <f t="shared" ca="1" si="3"/>
        <v>4394428.7822261322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4394428.7822261322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18219.889494631476</v>
      </c>
      <c r="L142" s="444">
        <f t="shared" ca="1" si="3"/>
        <v>4390993.3682061853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4390993.3682061853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18205.575269548361</v>
      </c>
      <c r="L143" s="444">
        <f t="shared" ca="1" si="3"/>
        <v>4387543.6399611551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4387543.6399611551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18191.201401860737</v>
      </c>
      <c r="L144" s="444">
        <f t="shared" ca="1" si="3"/>
        <v>4384079.5378484372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4384079.5378484372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18176.767643057745</v>
      </c>
      <c r="L145" s="444">
        <f t="shared" ca="1" si="3"/>
        <v>4380601.0019769166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4380601.0019769166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18162.273743593076</v>
      </c>
      <c r="L146" s="444">
        <f t="shared" ca="1" si="3"/>
        <v>4377107.9722059313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4377107.9722059313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18147.719452880636</v>
      </c>
      <c r="L147" s="444">
        <f t="shared" ca="1" si="3"/>
        <v>4373600.3881442333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4373600.3881442333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18133.104519290227</v>
      </c>
      <c r="L148" s="444">
        <f t="shared" ca="1" si="3"/>
        <v>4370078.1891489448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4370078.1891489448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18118.428690143191</v>
      </c>
      <c r="L149" s="444">
        <f t="shared" ca="1" si="3"/>
        <v>4366541.3143245094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4366541.3143245094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18103.691711708045</v>
      </c>
      <c r="L150" s="444">
        <f t="shared" ca="1" si="3"/>
        <v>4362989.7025216389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4362989.7025216389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18088.893329196086</v>
      </c>
      <c r="L151" s="444">
        <f t="shared" ca="1" si="3"/>
        <v>4359423.2923362562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4359423.2923362562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18074.033286756992</v>
      </c>
      <c r="L152" s="444">
        <f t="shared" ca="1" si="3"/>
        <v>4355842.0221084347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4355842.0221084347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18059.111327474402</v>
      </c>
      <c r="L153" s="444">
        <f t="shared" ca="1" si="3"/>
        <v>4352245.8299213303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4352245.8299213303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18044.127193361466</v>
      </c>
      <c r="L154" s="444">
        <f t="shared" ca="1" si="3"/>
        <v>4348634.6536001135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4348634.6536001135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18029.080625356397</v>
      </c>
      <c r="L155" s="444">
        <f t="shared" ca="1" si="3"/>
        <v>4345008.4307108913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4345008.4307108913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18013.971363317971</v>
      </c>
      <c r="L156" s="444">
        <f t="shared" ca="1" si="3"/>
        <v>4341367.098559631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4341367.098559631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17998.799146021054</v>
      </c>
      <c r="L157" s="444">
        <f t="shared" ca="1" si="3"/>
        <v>4337710.5941910734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4337710.5941910734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17983.563711152063</v>
      </c>
      <c r="L158" s="444">
        <f t="shared" ca="1" si="3"/>
        <v>4334038.8543876475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4334038.8543876475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17968.264795304454</v>
      </c>
      <c r="L159" s="444">
        <f t="shared" ca="1" si="3"/>
        <v>4330351.8156683734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4330351.8156683734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17952.902133974145</v>
      </c>
      <c r="L160" s="444">
        <f t="shared" ca="1" si="3"/>
        <v>4326649.4142877692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4326649.4142877692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17937.475461554961</v>
      </c>
      <c r="L161" s="444">
        <f t="shared" ca="1" si="3"/>
        <v>4322931.5862347456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4322931.5862347456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17921.984511334031</v>
      </c>
      <c r="L162" s="444">
        <f t="shared" ca="1" si="3"/>
        <v>4319198.2672315016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4319198.2672315016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17906.429015487181</v>
      </c>
      <c r="L163" s="444">
        <f t="shared" ca="1" si="3"/>
        <v>4315449.3927324107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4315449.3927324107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17890.808705074302</v>
      </c>
      <c r="L164" s="444">
        <f t="shared" ca="1" si="3"/>
        <v>4311684.897922907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4311684.897922907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17875.123310034702</v>
      </c>
      <c r="L165" s="444">
        <f t="shared" ca="1" si="3"/>
        <v>4307904.7177183637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4307904.7177183637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17859.37255918244</v>
      </c>
      <c r="L166" s="444">
        <f t="shared" ca="1" si="3"/>
        <v>4304108.7867629677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4304108.7867629677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17843.556180201624</v>
      </c>
      <c r="L167" s="444">
        <f t="shared" ca="1" si="3"/>
        <v>4300297.0394285908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4300297.0394285908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17827.673899641719</v>
      </c>
      <c r="L168" s="444">
        <f t="shared" ca="1" si="3"/>
        <v>4296469.4098136537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4296469.4098136537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17811.725442912815</v>
      </c>
      <c r="L169" s="444">
        <f t="shared" ca="1" si="3"/>
        <v>4292625.8317419877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4292625.8317419877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17795.710534280872</v>
      </c>
      <c r="L170" s="444">
        <f t="shared" ca="1" si="3"/>
        <v>4288766.2387616904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4288766.2387616904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17779.628896862967</v>
      </c>
      <c r="L171" s="444">
        <f t="shared" ca="1" si="3"/>
        <v>4284890.5641439753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4284890.5641439753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17763.480252622488</v>
      </c>
      <c r="L172" s="444">
        <f t="shared" ca="1" si="3"/>
        <v>4280998.7408820195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4280998.7408820195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17747.264322364339</v>
      </c>
      <c r="L173" s="444">
        <f t="shared" ca="1" si="3"/>
        <v>4277090.7016898058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4277090.7016898058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17730.980825730116</v>
      </c>
      <c r="L174" s="444">
        <f t="shared" ca="1" si="3"/>
        <v>4273166.3790009571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4273166.3790009571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17714.629481193246</v>
      </c>
      <c r="L175" s="444">
        <f t="shared" ca="1" si="3"/>
        <v>4269225.7049675724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4269225.7049675724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17698.210006054142</v>
      </c>
      <c r="L176" s="444">
        <f t="shared" ca="1" si="3"/>
        <v>4265268.6114590485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4265268.6114590485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17681.722116435292</v>
      </c>
      <c r="L177" s="444">
        <f t="shared" ca="1" si="3"/>
        <v>4261295.030060905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4261295.030060905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17665.16552727636</v>
      </c>
      <c r="L178" s="444">
        <f t="shared" ca="1" si="3"/>
        <v>4257304.8920736033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4257304.8920736033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17648.539952329269</v>
      </c>
      <c r="L179" s="444">
        <f t="shared" ca="1" si="3"/>
        <v>4253298.1285113543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4253298.1285113543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17631.845104153232</v>
      </c>
      <c r="L180" s="444">
        <f t="shared" ca="1" si="3"/>
        <v>4249274.6701009292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4249274.6701009292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17615.080694109794</v>
      </c>
      <c r="L181" s="444">
        <f t="shared" ca="1" si="3"/>
        <v>4245234.447280461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4245234.447280461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17598.246432357842</v>
      </c>
      <c r="L182" s="444">
        <f t="shared" ca="1" si="3"/>
        <v>4241177.3901982401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4241177.3901982401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17581.34202784859</v>
      </c>
      <c r="L183" s="444">
        <f t="shared" ca="1" si="3"/>
        <v>4237103.4287115103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4237103.4287115103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17564.36718832055</v>
      </c>
      <c r="L184" s="444">
        <f t="shared" ca="1" si="3"/>
        <v>4233012.4923852524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4233012.4923852524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17547.321620294475</v>
      </c>
      <c r="L185" s="444">
        <f t="shared" ca="1" si="3"/>
        <v>4228904.5104909688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4228904.5104909688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17530.205029068293</v>
      </c>
      <c r="L186" s="444">
        <f t="shared" ca="1" si="3"/>
        <v>4224779.412005459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4224779.412005459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17513.017118712003</v>
      </c>
      <c r="L187" s="444">
        <f t="shared" ca="1" si="3"/>
        <v>4220637.1256095925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4220637.1256095925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17495.75759206256</v>
      </c>
      <c r="L188" s="444">
        <f t="shared" ca="1" si="3"/>
        <v>4216477.5796870766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4216477.5796870766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17478.426150718744</v>
      </c>
      <c r="L189" s="444">
        <f t="shared" ca="1" si="3"/>
        <v>4212300.7023232169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4212300.7023232169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17461.022495035995</v>
      </c>
      <c r="L190" s="444">
        <f t="shared" ca="1" si="3"/>
        <v>4208106.4213036736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4208106.4213036736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17443.546324121227</v>
      </c>
      <c r="L191" s="444">
        <f t="shared" ca="1" si="3"/>
        <v>4203894.6641132161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4203894.6641132161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17425.997335827655</v>
      </c>
      <c r="L192" s="444">
        <f t="shared" ca="1" si="3"/>
        <v>4199665.3579344647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4199665.3579344647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17408.375226749526</v>
      </c>
      <c r="L193" s="444">
        <f t="shared" ca="1" si="3"/>
        <v>4195418.4296466354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4195418.4296466354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17390.679692216901</v>
      </c>
      <c r="L194" s="444">
        <f t="shared" ca="1" si="3"/>
        <v>4191153.8058242733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4191153.8058242733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17372.910426290393</v>
      </c>
      <c r="L195" s="444">
        <f t="shared" ca="1" si="3"/>
        <v>4186871.4127359847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4186871.4127359847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17355.067121755859</v>
      </c>
      <c r="L196" s="444">
        <f t="shared" ca="1" si="3"/>
        <v>4182571.1763431616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4182571.1763431616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17337.149470119093</v>
      </c>
      <c r="L197" s="444">
        <f t="shared" ca="1" si="3"/>
        <v>4178253.022298702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4178253.022298702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17319.157161600513</v>
      </c>
      <c r="L198" s="444">
        <f t="shared" ca="1" si="3"/>
        <v>4173916.8759457236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4173916.8759457236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17301.089885129768</v>
      </c>
      <c r="L199" s="444">
        <f t="shared" ca="1" si="3"/>
        <v>4169562.6623162744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4169562.6623162744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17282.947328340397</v>
      </c>
      <c r="L200" s="444">
        <f t="shared" ca="1" si="3"/>
        <v>4165190.3061300358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4165190.3061300358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17264.729177564404</v>
      </c>
      <c r="L201" s="444">
        <f t="shared" ca="1" si="3"/>
        <v>4160799.7317930213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4160799.7317930213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17246.435117826844</v>
      </c>
      <c r="L202" s="444">
        <f t="shared" ca="1" si="3"/>
        <v>4156390.8633962693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4156390.8633962693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17228.064832840377</v>
      </c>
      <c r="L203" s="444">
        <f t="shared" ca="1" si="3"/>
        <v>4151963.624714531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4151963.624714531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17209.6180049998</v>
      </c>
      <c r="L204" s="444">
        <f t="shared" ca="1" si="3"/>
        <v>4147517.9392049517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4147517.9392049517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17191.094315376551</v>
      </c>
      <c r="L205" s="444">
        <f t="shared" ca="1" si="3"/>
        <v>4143053.7300057495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4143053.7300057495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17172.493443713211</v>
      </c>
      <c r="L206" s="444">
        <f t="shared" ca="1" si="3"/>
        <v>4138570.9199348837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4138570.9199348837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17153.815068417935</v>
      </c>
      <c r="L207" s="444">
        <f t="shared" ca="1" si="3"/>
        <v>4134069.431488723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4134069.431488723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17135.058866558935</v>
      </c>
      <c r="L208" s="444">
        <f t="shared" ca="1" si="3"/>
        <v>4129549.1868407032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4129549.1868407032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17116.224513858848</v>
      </c>
      <c r="L209" s="444">
        <f t="shared" ca="1" si="3"/>
        <v>4125010.1078399834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4125010.1078399834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17097.311684689183</v>
      </c>
      <c r="L210" s="444">
        <f t="shared" ca="1" si="3"/>
        <v>4120452.1160100936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4120452.1160100936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17078.320052064646</v>
      </c>
      <c r="L211" s="444">
        <f t="shared" ca="1" si="3"/>
        <v>4115875.1325475792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4115875.1325475792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17059.2492876375</v>
      </c>
      <c r="L212" s="444">
        <f t="shared" ca="1" si="3"/>
        <v>4111279.0783206378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4111279.0783206378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17040.099061691912</v>
      </c>
      <c r="L213" s="444">
        <f t="shared" ca="1" si="3"/>
        <v>4106663.8738677511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4106663.8738677511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17020.869043138217</v>
      </c>
      <c r="L214" s="444">
        <f t="shared" ca="1" si="3"/>
        <v>4102029.4393963106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4102029.4393963106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17001.558899507218</v>
      </c>
      <c r="L215" s="444">
        <f t="shared" ca="1" si="3"/>
        <v>4097375.6947812391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4097375.6947812391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16982.168296944419</v>
      </c>
      <c r="L216" s="444">
        <f t="shared" ca="1" si="3"/>
        <v>4092702.5595636046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4092702.5595636046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16962.696900204275</v>
      </c>
      <c r="L217" s="444">
        <f t="shared" ca="1" si="3"/>
        <v>4088009.9529492301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4088009.9529492301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16943.144372644379</v>
      </c>
      <c r="L218" s="444">
        <f t="shared" ca="1" si="3"/>
        <v>4083297.7938072956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4083297.7938072956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16923.510376219652</v>
      </c>
      <c r="L219" s="444">
        <f t="shared" ca="1" si="3"/>
        <v>4078566.0006689364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4078566.0006689364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16903.79457147649</v>
      </c>
      <c r="L220" s="444">
        <f t="shared" ca="1" si="3"/>
        <v>4073814.4917258341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4073814.4917258341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16883.996617546898</v>
      </c>
      <c r="L221" s="444">
        <f t="shared" ca="1" si="3"/>
        <v>4069043.184828802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4069043.184828802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16864.116172142596</v>
      </c>
      <c r="L222" s="444">
        <f t="shared" ca="1" si="3"/>
        <v>4064251.997486366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4064251.997486366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16844.152891549114</v>
      </c>
      <c r="L223" s="444">
        <f t="shared" ca="1" si="3"/>
        <v>4059440.8468633364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4059440.8468633364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16824.106430619824</v>
      </c>
      <c r="L224" s="444">
        <f t="shared" ca="1" si="3"/>
        <v>4054609.6497793775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4054609.6497793775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16803.976442769996</v>
      </c>
      <c r="L225" s="444">
        <f t="shared" ca="1" si="3"/>
        <v>4049758.3227075688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4049758.3227075688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16783.762579970793</v>
      </c>
      <c r="L226" s="444">
        <f t="shared" ca="1" si="3"/>
        <v>4044886.7817729609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4044886.7817729609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16763.46449274326</v>
      </c>
      <c r="L227" s="444">
        <f t="shared" ca="1" si="3"/>
        <v>4039994.9427511254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4039994.9427511254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16743.081830152278</v>
      </c>
      <c r="L228" s="444">
        <f t="shared" ca="1" si="3"/>
        <v>4035082.7210666989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4035082.7210666989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16722.614239800499</v>
      </c>
      <c r="L229" s="444">
        <f t="shared" ca="1" si="3"/>
        <v>4030150.0317919208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4030150.0317919208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16702.061367822258</v>
      </c>
      <c r="L230" s="444">
        <f t="shared" ca="1" si="3"/>
        <v>4025196.7896451643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4025196.7896451643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16681.422858877439</v>
      </c>
      <c r="L231" s="444">
        <f t="shared" ca="1" si="3"/>
        <v>4020222.908989463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4020222.908989463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16660.698356145349</v>
      </c>
      <c r="L232" s="444">
        <f t="shared" ca="1" si="3"/>
        <v>4015228.3038310297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4015228.3038310297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16639.887501318546</v>
      </c>
      <c r="L233" s="444">
        <f t="shared" ca="1" si="3"/>
        <v>4010212.8878177693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4010212.8878177693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16618.989934596626</v>
      </c>
      <c r="L234" s="444">
        <f t="shared" ca="1" si="3"/>
        <v>4005176.5742377872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4005176.5742377872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16598.005294680035</v>
      </c>
      <c r="L235" s="444">
        <f t="shared" ca="1" si="3"/>
        <v>4000119.2760178884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4000119.2760178884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16576.933218763788</v>
      </c>
      <c r="L236" s="444">
        <f t="shared" ca="1" si="3"/>
        <v>3995040.9057220733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3995040.9057220733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16555.773342531225</v>
      </c>
      <c r="L237" s="444">
        <f t="shared" ca="1" si="3"/>
        <v>3989941.3755500256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3989941.3755500256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16534.525300147692</v>
      </c>
      <c r="L238" s="444">
        <f t="shared" ca="1" si="3"/>
        <v>3984820.5973355942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3984820.5973355942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16513.188724254233</v>
      </c>
      <c r="L239" s="444">
        <f t="shared" ca="1" si="3"/>
        <v>3979678.4825452697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3979678.4825452697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16491.76324596121</v>
      </c>
      <c r="L240" s="444">
        <f t="shared" ca="1" si="3"/>
        <v>3974514.942276652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3974514.942276652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16470.24849484197</v>
      </c>
      <c r="L241" s="444">
        <f t="shared" ca="1" si="3"/>
        <v>3969329.8872569152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3969329.8872569152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16448.644098926401</v>
      </c>
      <c r="L242" s="444">
        <f t="shared" ca="1" si="3"/>
        <v>3964123.2278412627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3964123.2278412627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16426.949684694519</v>
      </c>
      <c r="L243" s="444">
        <f t="shared" ca="1" si="3"/>
        <v>3958894.8740113783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3958894.8740113783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16405.164877069994</v>
      </c>
      <c r="L244" s="444">
        <f t="shared" ca="1" si="3"/>
        <v>3953644.7353738695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3953644.7353738695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16383.289299413709</v>
      </c>
      <c r="L245" s="444">
        <f t="shared" ca="1" si="3"/>
        <v>3948372.7211587043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3948372.7211587043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16361.322573517189</v>
      </c>
      <c r="L246" s="444">
        <f t="shared" ca="1" si="3"/>
        <v>3943078.7402176424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3943078.7402176424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16339.264319596097</v>
      </c>
      <c r="L247" s="444">
        <f t="shared" ca="1" si="3"/>
        <v>3937762.7010226594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3937762.7010226594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16317.114156283669</v>
      </c>
      <c r="L248" s="444">
        <f t="shared" ca="1" si="3"/>
        <v>3932424.511664364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3932424.511664364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16294.871700624104</v>
      </c>
      <c r="L249" s="444">
        <f t="shared" ca="1" si="3"/>
        <v>3927064.0798504092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3927064.0798504092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16272.53656806596</v>
      </c>
      <c r="L250" s="444">
        <f t="shared" ca="1" si="3"/>
        <v>3921681.3129038964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3921681.3129038964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16250.108372455492</v>
      </c>
      <c r="L251" s="444">
        <f t="shared" ca="1" si="3"/>
        <v>3916276.1177617731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3916276.1177617731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16227.586726029976</v>
      </c>
      <c r="L252" s="444">
        <f t="shared" ca="1" si="3"/>
        <v>3910848.4009732241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3910848.4009732241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16204.971239411021</v>
      </c>
      <c r="L253" s="444">
        <f t="shared" ca="1" si="3"/>
        <v>3905398.068698056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3905398.068698056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16182.261521597824</v>
      </c>
      <c r="L254" s="444">
        <f t="shared" ca="1" si="3"/>
        <v>3899925.0267050751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3899925.0267050751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16159.457179960398</v>
      </c>
      <c r="L255" s="444">
        <f t="shared" ca="1" si="3"/>
        <v>3894429.1803704565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3894429.1803704565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16136.557820232822</v>
      </c>
      <c r="L256" s="444">
        <f t="shared" ca="1" si="3"/>
        <v>3888910.4346761107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3888910.4346761107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16113.563046506382</v>
      </c>
      <c r="L257" s="444">
        <f t="shared" ca="1" si="3"/>
        <v>3883368.6942080385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3883368.6942080385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16090.472461222749</v>
      </c>
      <c r="L258" s="444">
        <f t="shared" ca="1" si="3"/>
        <v>3877803.8631546823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3877803.8631546823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16067.285665167097</v>
      </c>
      <c r="L259" s="444">
        <f t="shared" ca="1" si="3"/>
        <v>3872215.8453052705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3872215.8453052705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16044.002257461216</v>
      </c>
      <c r="L260" s="444">
        <f t="shared" ca="1" si="3"/>
        <v>3866604.5440481529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3866604.5440481529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16020.621835556556</v>
      </c>
      <c r="L261" s="444">
        <f t="shared" ca="1" si="3"/>
        <v>3860969.8623691304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3860969.8623691304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15997.143995227296</v>
      </c>
      <c r="L262" s="444">
        <f t="shared" ca="1" si="3"/>
        <v>3855311.7028497788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3855311.7028497788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15973.568330563334</v>
      </c>
      <c r="L263" s="444">
        <f t="shared" ref="L263:L517" ca="1" si="28">I263-J263+K263</f>
        <v>3849629.9676657631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3849629.9676657631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15949.894433963267</v>
      </c>
      <c r="L264" s="444">
        <f t="shared" ca="1" si="28"/>
        <v>3843924.5585851474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3843924.5585851474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15926.121896127368</v>
      </c>
      <c r="L265" s="444">
        <f t="shared" ca="1" si="28"/>
        <v>3838195.3769666958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3838195.3769666958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15902.250306050488</v>
      </c>
      <c r="L266" s="444">
        <f t="shared" ca="1" si="28"/>
        <v>3832442.3237581672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3832442.3237581672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15878.279251014952</v>
      </c>
      <c r="L267" s="444">
        <f t="shared" ca="1" si="28"/>
        <v>3826665.2994946032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3826665.2994946032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15854.208316583434</v>
      </c>
      <c r="L268" s="444">
        <f t="shared" ca="1" si="28"/>
        <v>3820864.204296608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3820864.204296608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15830.037086591788</v>
      </c>
      <c r="L269" s="444">
        <f t="shared" ca="1" si="28"/>
        <v>3815038.9378686207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3815038.9378686207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15805.765143141842</v>
      </c>
      <c r="L270" s="444">
        <f t="shared" ca="1" si="28"/>
        <v>3809189.3994971835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3809189.3994971835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15781.392066594186</v>
      </c>
      <c r="L271" s="444">
        <f t="shared" ca="1" si="28"/>
        <v>3803315.4880491989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3803315.4880491989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15756.917435560916</v>
      </c>
      <c r="L272" s="444">
        <f t="shared" ca="1" si="28"/>
        <v>3797417.1019701809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3797417.1019701809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15732.340826898344</v>
      </c>
      <c r="L273" s="444">
        <f t="shared" ca="1" si="28"/>
        <v>3791494.1392825004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3791494.1392825004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15707.661815699672</v>
      </c>
      <c r="L274" s="444">
        <f t="shared" ca="1" si="28"/>
        <v>3785546.4975836212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3785546.4975836212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15682.879975287677</v>
      </c>
      <c r="L275" s="444">
        <f t="shared" ca="1" si="28"/>
        <v>3779574.07404433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3779574.07404433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15657.994877207298</v>
      </c>
      <c r="L276" s="444">
        <f t="shared" ca="1" si="28"/>
        <v>3773576.7654069583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3773576.7654069583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15633.006091218247</v>
      </c>
      <c r="L277" s="444">
        <f t="shared" ca="1" si="28"/>
        <v>3767554.4679835979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3767554.4679835979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15607.913185287578</v>
      </c>
      <c r="L278" s="444">
        <f t="shared" ca="1" si="28"/>
        <v>3761507.0776543068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3761507.0776543068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15582.7157255822</v>
      </c>
      <c r="L279" s="444">
        <f t="shared" ca="1" si="28"/>
        <v>3755434.48986531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3755434.48986531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15557.413276461381</v>
      </c>
      <c r="L280" s="444">
        <f t="shared" ca="1" si="28"/>
        <v>3749336.5996271926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3749336.5996271926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15532.005400469223</v>
      </c>
      <c r="L281" s="444">
        <f t="shared" ca="1" si="28"/>
        <v>3743213.3015130828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3743213.3015130828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15506.491658327099</v>
      </c>
      <c r="L282" s="444">
        <f t="shared" ca="1" si="28"/>
        <v>3737064.4896568311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3737064.4896568311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15480.871608926049</v>
      </c>
      <c r="L283" s="444">
        <f t="shared" ca="1" si="28"/>
        <v>3730890.0577511783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3730890.0577511783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15455.144809319163</v>
      </c>
      <c r="L284" s="444">
        <f t="shared" ca="1" si="28"/>
        <v>3724689.8990459186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3724689.8990459186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15429.310814713916</v>
      </c>
      <c r="L285" s="444">
        <f t="shared" ca="1" si="28"/>
        <v>3718463.9063460538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3718463.9063460538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15403.369178464478</v>
      </c>
      <c r="L286" s="444">
        <f t="shared" ca="1" si="28"/>
        <v>3712211.9720099396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3712211.9720099396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15377.319452064003</v>
      </c>
      <c r="L287" s="444">
        <f t="shared" ca="1" si="28"/>
        <v>3705933.9879474249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3705933.9879474249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15351.161185136856</v>
      </c>
      <c r="L288" s="444">
        <f t="shared" ca="1" si="28"/>
        <v>3699629.845617983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3699629.845617983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15324.89392543085</v>
      </c>
      <c r="L289" s="444">
        <f t="shared" ca="1" si="28"/>
        <v>3693299.4360288349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3693299.4360288349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15298.517218809402</v>
      </c>
      <c r="L290" s="444">
        <f t="shared" ca="1" si="28"/>
        <v>3686942.6497330656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3686942.6497330656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15272.030609243693</v>
      </c>
      <c r="L291" s="444">
        <f t="shared" ca="1" si="28"/>
        <v>3680559.3768277303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3680559.3768277303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15245.433638804798</v>
      </c>
      <c r="L292" s="444">
        <f t="shared" ca="1" si="28"/>
        <v>3674149.5069519561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3674149.5069519561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15218.725847655738</v>
      </c>
      <c r="L293" s="444">
        <f t="shared" ca="1" si="28"/>
        <v>3667712.9292850331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3667712.9292850331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15191.906774043558</v>
      </c>
      <c r="L294" s="444">
        <f t="shared" ca="1" si="28"/>
        <v>3661249.5325444979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3661249.5325444979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15164.975954291329</v>
      </c>
      <c r="L295" s="444">
        <f t="shared" ca="1" si="28"/>
        <v>3654759.2049842104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3654759.2049842104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15137.932922790129</v>
      </c>
      <c r="L296" s="444">
        <f t="shared" ca="1" si="28"/>
        <v>3648241.8343924219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3648241.8343924219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15110.777211991013</v>
      </c>
      <c r="L297" s="444">
        <f t="shared" ca="1" si="28"/>
        <v>3641697.3080898342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3641697.3080898342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15083.508352396897</v>
      </c>
      <c r="L298" s="444">
        <f t="shared" ca="1" si="28"/>
        <v>3635125.5129276523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3635125.5129276523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15056.125872554472</v>
      </c>
      <c r="L299" s="444">
        <f t="shared" ca="1" si="28"/>
        <v>3628526.3352856277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3628526.3352856277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15028.629299046037</v>
      </c>
      <c r="L300" s="444">
        <f t="shared" ca="1" si="28"/>
        <v>3621899.6610700949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3621899.6610700949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15001.018156481316</v>
      </c>
      <c r="L301" s="444">
        <f t="shared" ca="1" si="28"/>
        <v>3615245.3757119975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3615245.3757119975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14973.291967489244</v>
      </c>
      <c r="L302" s="444">
        <f t="shared" ca="1" si="28"/>
        <v>3608563.364164908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3608563.364164908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14945.450252709705</v>
      </c>
      <c r="L303" s="444">
        <f t="shared" ca="1" si="28"/>
        <v>3601853.510903039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3601853.510903039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14917.492530785248</v>
      </c>
      <c r="L304" s="444">
        <f t="shared" ca="1" si="28"/>
        <v>3595115.6999192452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3595115.6999192452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14889.418318352777</v>
      </c>
      <c r="L305" s="444">
        <f t="shared" ca="1" si="28"/>
        <v>3588349.814723019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3588349.814723019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14861.227130035169</v>
      </c>
      <c r="L306" s="444">
        <f t="shared" ca="1" si="28"/>
        <v>3581555.7383384751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3581555.7383384751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14832.918478432899</v>
      </c>
      <c r="L307" s="444">
        <f t="shared" ca="1" si="28"/>
        <v>3574733.3533023293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3574733.3533023293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14804.491874115629</v>
      </c>
      <c r="L308" s="444">
        <f t="shared" ca="1" si="28"/>
        <v>3567882.541661866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3567882.541661866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14775.946825613697</v>
      </c>
      <c r="L309" s="444">
        <f t="shared" ca="1" si="28"/>
        <v>3561003.1849729009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3561003.1849729009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14747.282839409674</v>
      </c>
      <c r="L310" s="444">
        <f t="shared" ca="1" si="28"/>
        <v>3554095.1642977316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3554095.1642977316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14718.499419929802</v>
      </c>
      <c r="L311" s="444">
        <f t="shared" ca="1" si="28"/>
        <v>3547158.3602030827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3547158.3602030827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14689.596069535435</v>
      </c>
      <c r="L312" s="444">
        <f t="shared" ca="1" si="28"/>
        <v>3540192.6527580391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3540192.6527580391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14660.572288514417</v>
      </c>
      <c r="L313" s="444">
        <f t="shared" ca="1" si="28"/>
        <v>3533197.9215319748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3533197.9215319748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14631.427575072483</v>
      </c>
      <c r="L314" s="444">
        <f t="shared" ca="1" si="28"/>
        <v>3526174.0455924682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3526174.0455924682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14602.161425324539</v>
      </c>
      <c r="L315" s="444">
        <f t="shared" ca="1" si="28"/>
        <v>3519120.903503214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3519120.903503214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14572.773333285979</v>
      </c>
      <c r="L316" s="444">
        <f t="shared" ca="1" si="28"/>
        <v>3512038.3733219211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3512038.3733219211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14543.262790863928</v>
      </c>
      <c r="L317" s="444">
        <f t="shared" ca="1" si="28"/>
        <v>3504926.3325982061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3504926.3325982061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14513.629287848447</v>
      </c>
      <c r="L318" s="444">
        <f t="shared" ca="1" si="28"/>
        <v>3497784.6583714755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3497784.6583714755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14483.872311903739</v>
      </c>
      <c r="L319" s="444">
        <f t="shared" ca="1" si="28"/>
        <v>3490613.2271688003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3490613.2271688003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14453.991348559255</v>
      </c>
      <c r="L320" s="444">
        <f t="shared" ca="1" si="28"/>
        <v>3483411.9150027805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3483411.9150027805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14423.985881200839</v>
      </c>
      <c r="L321" s="444">
        <f t="shared" ca="1" si="28"/>
        <v>3476180.5973694026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3476180.5973694026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14393.855391061765</v>
      </c>
      <c r="L322" s="444">
        <f t="shared" ca="1" si="28"/>
        <v>3468919.1492458857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3468919.1492458857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14363.59935721378</v>
      </c>
      <c r="L323" s="444">
        <f t="shared" ca="1" si="28"/>
        <v>3461627.4450885206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3461627.4450885206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14333.217256558091</v>
      </c>
      <c r="L324" s="444">
        <f t="shared" ca="1" si="28"/>
        <v>3454305.3588304999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3454305.3588304999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14302.708563816337</v>
      </c>
      <c r="L325" s="444">
        <f t="shared" ca="1" si="28"/>
        <v>3446952.7638797374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3446952.7638797374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14272.072751521491</v>
      </c>
      <c r="L326" s="444">
        <f t="shared" ca="1" si="28"/>
        <v>3439569.5331166801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3439569.5331166801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14241.309290008756</v>
      </c>
      <c r="L327" s="444">
        <f t="shared" ca="1" si="28"/>
        <v>3432155.5388921099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3432155.5388921099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14210.417647406377</v>
      </c>
      <c r="L328" s="444">
        <f t="shared" ca="1" si="28"/>
        <v>3424710.6530249375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3424710.6530249375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14179.397289626495</v>
      </c>
      <c r="L329" s="444">
        <f t="shared" ca="1" si="28"/>
        <v>3417234.7467999849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3417234.7467999849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14148.247680355858</v>
      </c>
      <c r="L330" s="444">
        <f t="shared" ca="1" si="28"/>
        <v>3409727.6909657619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3409727.6909657619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14116.968281046598</v>
      </c>
      <c r="L331" s="444">
        <f t="shared" ca="1" si="28"/>
        <v>3402189.3557322295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3402189.3557322295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14085.558550906877</v>
      </c>
      <c r="L332" s="444">
        <f t="shared" ca="1" si="28"/>
        <v>3394619.6107685575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3394619.6107685575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14054.017946891578</v>
      </c>
      <c r="L333" s="444">
        <f t="shared" ca="1" si="28"/>
        <v>3387018.3252008702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3387018.3252008702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14022.345923692881</v>
      </c>
      <c r="L334" s="444">
        <f t="shared" ca="1" si="28"/>
        <v>3379385.3676099842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3379385.3676099842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13990.541933730854</v>
      </c>
      <c r="L335" s="444">
        <f t="shared" ca="1" si="28"/>
        <v>3371720.6060291361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3371720.6060291361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13958.605427143988</v>
      </c>
      <c r="L336" s="444">
        <f t="shared" ca="1" si="28"/>
        <v>3364023.9079417014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3364023.9079417014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13926.535851779676</v>
      </c>
      <c r="L337" s="444">
        <f t="shared" ca="1" si="28"/>
        <v>3356295.1402789024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3356295.1402789024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13894.332653184681</v>
      </c>
      <c r="L338" s="444">
        <f t="shared" ca="1" si="28"/>
        <v>3348534.1694175084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3348534.1694175084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13861.995274595538</v>
      </c>
      <c r="L339" s="444">
        <f t="shared" ca="1" si="28"/>
        <v>3340740.861177525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3340740.861177525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13829.523156928944</v>
      </c>
      <c r="L340" s="444">
        <f t="shared" ca="1" si="28"/>
        <v>3332915.080819875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3332915.080819875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13796.915738772068</v>
      </c>
      <c r="L341" s="444">
        <f t="shared" ca="1" si="28"/>
        <v>3325056.6930440683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3325056.6930440683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13764.172456372873</v>
      </c>
      <c r="L342" s="444">
        <f t="shared" ca="1" si="28"/>
        <v>3317165.5619858624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3317165.5619858624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13731.292743630345</v>
      </c>
      <c r="L343" s="444">
        <f t="shared" ca="1" si="28"/>
        <v>3309241.5512149138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3309241.5512149138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13698.276032084728</v>
      </c>
      <c r="L344" s="444">
        <f t="shared" ca="1" si="28"/>
        <v>3301284.5237324196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3301284.5237324196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13665.121750907669</v>
      </c>
      <c r="L345" s="444">
        <f t="shared" ca="1" si="28"/>
        <v>3293294.3419687483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3293294.3419687483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13631.829326892372</v>
      </c>
      <c r="L346" s="444">
        <f t="shared" ca="1" si="28"/>
        <v>3285270.8677810617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3285270.8677810617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13598.398184443678</v>
      </c>
      <c r="L347" s="444">
        <f t="shared" ca="1" si="28"/>
        <v>3277213.9624509267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3277213.9624509267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13564.827745568116</v>
      </c>
      <c r="L348" s="444">
        <f t="shared" ca="1" si="28"/>
        <v>3269123.4866819158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3269123.4866819158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13531.117429863903</v>
      </c>
      <c r="L349" s="444">
        <f t="shared" ca="1" si="28"/>
        <v>3260999.3005972011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3260999.3005972011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13497.266654510926</v>
      </c>
      <c r="L350" s="444">
        <f t="shared" ca="1" si="28"/>
        <v>3252841.2637371332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3252841.2637371332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13463.274834260643</v>
      </c>
      <c r="L351" s="444">
        <f t="shared" ca="1" si="28"/>
        <v>3244649.2350568152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3244649.2350568152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13429.141381425985</v>
      </c>
      <c r="L352" s="444">
        <f t="shared" ca="1" si="28"/>
        <v>3236423.0729236621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3236423.0729236621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13394.86570587118</v>
      </c>
      <c r="L353" s="444">
        <f t="shared" ca="1" si="28"/>
        <v>3228162.6351149543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3228162.6351149543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13360.447215001564</v>
      </c>
      <c r="L354" s="444">
        <f t="shared" ca="1" si="28"/>
        <v>3219867.778815377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3219867.778815377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13325.885313753326</v>
      </c>
      <c r="L355" s="444">
        <f t="shared" ca="1" si="28"/>
        <v>3211538.3606145517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3211538.3606145517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13291.179404583219</v>
      </c>
      <c r="L356" s="444">
        <f t="shared" ca="1" si="28"/>
        <v>3203174.2365045561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3203174.2365045561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13256.328887458238</v>
      </c>
      <c r="L357" s="444">
        <f t="shared" ca="1" si="28"/>
        <v>3194775.2618774357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3194775.2618774357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13221.333159845237</v>
      </c>
      <c r="L358" s="444">
        <f t="shared" ca="1" si="28"/>
        <v>3186341.2915227022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3186341.2915227022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13186.191616700513</v>
      </c>
      <c r="L359" s="444">
        <f t="shared" ca="1" si="28"/>
        <v>3177872.1796248239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3177872.1796248239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13150.903650459353</v>
      </c>
      <c r="L360" s="444">
        <f t="shared" ca="1" si="28"/>
        <v>3169367.7797607044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3169367.7797607044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13115.468651025523</v>
      </c>
      <c r="L361" s="444">
        <f t="shared" ca="1" si="28"/>
        <v>3160827.9448971511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3160827.9448971511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13079.886005760718</v>
      </c>
      <c r="L362" s="444">
        <f t="shared" ca="1" si="28"/>
        <v>3152252.5273883329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3152252.5273883329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13044.155099473975</v>
      </c>
      <c r="L363" s="444">
        <f t="shared" ca="1" si="28"/>
        <v>3143641.3789732279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3143641.3789732279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13008.275314411037</v>
      </c>
      <c r="L364" s="444">
        <f t="shared" ca="1" si="28"/>
        <v>3134994.3507730602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3134994.3507730602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12972.246030243672</v>
      </c>
      <c r="L365" s="444">
        <f t="shared" ca="1" si="28"/>
        <v>3126311.293288725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3126311.293288725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12936.066624058942</v>
      </c>
      <c r="L366" s="444">
        <f t="shared" ca="1" si="28"/>
        <v>3117592.056398205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3117592.056398205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12899.736470348442</v>
      </c>
      <c r="L367" s="444">
        <f t="shared" ca="1" si="28"/>
        <v>3108836.4893539748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3108836.4893539748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12863.254940997484</v>
      </c>
      <c r="L368" s="444">
        <f t="shared" ca="1" si="28"/>
        <v>3100044.4407803933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3100044.4407803933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12826.621405274227</v>
      </c>
      <c r="L369" s="444">
        <f t="shared" ca="1" si="28"/>
        <v>3091215.7586710886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3091215.7586710886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12789.835229818791</v>
      </c>
      <c r="L370" s="444">
        <f t="shared" ca="1" si="28"/>
        <v>3082350.2903863285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3082350.2903863285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12752.89577863229</v>
      </c>
      <c r="L371" s="444">
        <f t="shared" ca="1" si="28"/>
        <v>3073447.8826503819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3073447.8826503819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12715.802413065845</v>
      </c>
      <c r="L372" s="444">
        <f t="shared" ca="1" si="28"/>
        <v>3064508.381548869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3064508.381548869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12678.554491809542</v>
      </c>
      <c r="L373" s="444">
        <f t="shared" ca="1" si="28"/>
        <v>3055531.6325260997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3055531.6325260997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12641.151370881336</v>
      </c>
      <c r="L374" s="444">
        <f t="shared" ca="1" si="28"/>
        <v>3046517.480382402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3046517.480382402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12603.59240361593</v>
      </c>
      <c r="L375" s="444">
        <f t="shared" ca="1" si="28"/>
        <v>3037465.7692714389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3037465.7692714389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12565.876940653583</v>
      </c>
      <c r="L376" s="444">
        <f t="shared" ca="1" si="28"/>
        <v>3028376.3426975138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3028376.3426975138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12528.004329928895</v>
      </c>
      <c r="L377" s="444">
        <f t="shared" ca="1" si="28"/>
        <v>3019249.043512864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3019249.043512864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12489.973916659521</v>
      </c>
      <c r="L378" s="444">
        <f t="shared" ca="1" si="28"/>
        <v>3010083.7139149448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3010083.7139149448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12451.785043334858</v>
      </c>
      <c r="L379" s="444">
        <f t="shared" ca="1" si="28"/>
        <v>3000880.195443701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3000880.195443701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12413.437049704675</v>
      </c>
      <c r="L380" s="444">
        <f t="shared" ca="1" si="28"/>
        <v>2991638.3289788268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2991638.3289788268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12374.9292727677</v>
      </c>
      <c r="L381" s="444">
        <f t="shared" ca="1" si="28"/>
        <v>2982357.9547370155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2982357.9547370155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12336.261046760153</v>
      </c>
      <c r="L382" s="444">
        <f t="shared" ca="1" si="28"/>
        <v>2973038.9122691969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2973038.9122691969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12297.431703144242</v>
      </c>
      <c r="L383" s="444">
        <f t="shared" ca="1" si="28"/>
        <v>2963681.0404577623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2963681.0404577623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12258.440570596598</v>
      </c>
      <c r="L384" s="444">
        <f t="shared" ca="1" si="28"/>
        <v>2954284.1775137801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2954284.1775137801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12219.286974996672</v>
      </c>
      <c r="L385" s="444">
        <f t="shared" ca="1" si="28"/>
        <v>2944848.160974198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2944848.160974198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12179.970239415079</v>
      </c>
      <c r="L386" s="444">
        <f t="shared" ca="1" si="28"/>
        <v>2935372.8276990345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2935372.8276990345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12140.489684101898</v>
      </c>
      <c r="L387" s="444">
        <f t="shared" ca="1" si="28"/>
        <v>2925858.0138685578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2925858.0138685578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12100.844626474913</v>
      </c>
      <c r="L388" s="444">
        <f t="shared" ca="1" si="28"/>
        <v>2916303.554980454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2916303.554980454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12061.034381107813</v>
      </c>
      <c r="L389" s="444">
        <f t="shared" ca="1" si="28"/>
        <v>2906709.2858469831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2906709.2858469831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12021.058259718351</v>
      </c>
      <c r="L390" s="444">
        <f t="shared" ca="1" si="28"/>
        <v>2897075.0405921224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2897075.0405921224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11980.915571156431</v>
      </c>
      <c r="L391" s="444">
        <f t="shared" ca="1" si="28"/>
        <v>2887400.6526486999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2887400.6526486999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11940.605621392171</v>
      </c>
      <c r="L392" s="444">
        <f t="shared" ca="1" si="28"/>
        <v>2877685.9547555135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2877685.9547555135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11900.127713503894</v>
      </c>
      <c r="L393" s="444">
        <f t="shared" ca="1" si="28"/>
        <v>2867930.7789544384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2867930.7789544384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11859.481147666082</v>
      </c>
      <c r="L394" s="444">
        <f t="shared" ca="1" si="28"/>
        <v>2858134.9565875256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2858134.9565875256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11818.665221137278</v>
      </c>
      <c r="L395" s="444">
        <f t="shared" ca="1" si="28"/>
        <v>2848298.3182940842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2848298.3182940842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11777.679228247938</v>
      </c>
      <c r="L396" s="444">
        <f t="shared" ca="1" si="28"/>
        <v>2838420.6940077534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2838420.6940077534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11736.522460388227</v>
      </c>
      <c r="L397" s="444">
        <f t="shared" ca="1" si="28"/>
        <v>2828501.9129535626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2828501.9129535626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11695.194205995766</v>
      </c>
      <c r="L398" s="444">
        <f t="shared" ca="1" si="28"/>
        <v>2818541.8036449794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2818541.8036449794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11653.693750543336</v>
      </c>
      <c r="L399" s="444">
        <f t="shared" ca="1" si="28"/>
        <v>2808540.193880944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2808540.193880944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11612.020376526521</v>
      </c>
      <c r="L400" s="444">
        <f t="shared" ca="1" si="28"/>
        <v>2798496.910742892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2798496.910742892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11570.173363451304</v>
      </c>
      <c r="L401" s="444">
        <f t="shared" ca="1" si="28"/>
        <v>2788411.7805917645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2788411.7805917645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11528.151987821606</v>
      </c>
      <c r="L402" s="444">
        <f t="shared" ca="1" si="28"/>
        <v>2778284.6290650074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2778284.6290650074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11485.955523126786</v>
      </c>
      <c r="L403" s="444">
        <f t="shared" ca="1" si="28"/>
        <v>2768115.2810735554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2768115.2810735554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11443.583239829069</v>
      </c>
      <c r="L404" s="444">
        <f t="shared" ca="1" si="28"/>
        <v>2757903.5607988057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2757903.5607988057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11401.034405350945</v>
      </c>
      <c r="L405" s="444">
        <f t="shared" ca="1" si="28"/>
        <v>2747649.291689578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2747649.291689578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11358.308284062496</v>
      </c>
      <c r="L406" s="444">
        <f t="shared" ca="1" si="28"/>
        <v>2737352.2964590616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2737352.2964590616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11315.404137268677</v>
      </c>
      <c r="L407" s="444">
        <f t="shared" ca="1" si="28"/>
        <v>2727012.3970817514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2727012.3970817514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11272.321223196552</v>
      </c>
      <c r="L408" s="444">
        <f t="shared" ca="1" si="28"/>
        <v>2716629.4147903691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2716629.4147903691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11229.058796982459</v>
      </c>
      <c r="L409" s="444">
        <f t="shared" ca="1" si="28"/>
        <v>2706203.1700727725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2706203.1700727725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11185.616110659141</v>
      </c>
      <c r="L410" s="444">
        <f t="shared" ca="1" si="28"/>
        <v>2695733.4826688529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2695733.4826688529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11141.992413142809</v>
      </c>
      <c r="L411" s="444">
        <f t="shared" ca="1" si="28"/>
        <v>2685220.1715674167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2685220.1715674167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11098.186950220157</v>
      </c>
      <c r="L412" s="444">
        <f t="shared" ca="1" si="28"/>
        <v>2674663.0550030582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2674663.0550030582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11054.19896453533</v>
      </c>
      <c r="L413" s="444">
        <f t="shared" ca="1" si="28"/>
        <v>2664061.9504530146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2664061.9504530146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11010.027695576815</v>
      </c>
      <c r="L414" s="444">
        <f t="shared" ca="1" si="28"/>
        <v>2653416.6746340124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2653416.6746340124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10965.672379664305</v>
      </c>
      <c r="L415" s="444">
        <f t="shared" ca="1" si="28"/>
        <v>2642727.0434990977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2642727.0434990977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10921.132249935496</v>
      </c>
      <c r="L416" s="444">
        <f t="shared" ca="1" si="28"/>
        <v>2631992.8722344544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2631992.8722344544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10876.406536332815</v>
      </c>
      <c r="L417" s="444">
        <f t="shared" ca="1" si="28"/>
        <v>2621213.9752562083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2621213.9752562083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10831.494465590124</v>
      </c>
      <c r="L418" s="444">
        <f t="shared" ca="1" si="28"/>
        <v>2610390.1662072195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2610390.1662072195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10786.395261219335</v>
      </c>
      <c r="L419" s="444">
        <f t="shared" ca="1" si="28"/>
        <v>2599521.2579538599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2599521.2579538599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10741.108143497004</v>
      </c>
      <c r="L420" s="444">
        <f t="shared" ca="1" si="28"/>
        <v>2588607.0625827778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2588607.0625827778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10695.632329450829</v>
      </c>
      <c r="L421" s="444">
        <f t="shared" ca="1" si="28"/>
        <v>2577647.3913976499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2577647.3913976499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10649.967032846129</v>
      </c>
      <c r="L422" s="444">
        <f t="shared" ca="1" si="28"/>
        <v>2566642.0549159171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2566642.0549159171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10604.111464172243</v>
      </c>
      <c r="L423" s="444">
        <f t="shared" ca="1" si="28"/>
        <v>2555590.8628655104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2555590.8628655104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10558.064830628882</v>
      </c>
      <c r="L424" s="444">
        <f t="shared" ca="1" si="28"/>
        <v>2544493.6241815602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2544493.6241815602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10511.826336112423</v>
      </c>
      <c r="L425" s="444">
        <f t="shared" ca="1" si="28"/>
        <v>2533350.1470030937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2533350.1470030937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10465.395181202146</v>
      </c>
      <c r="L426" s="444">
        <f t="shared" ca="1" si="28"/>
        <v>2522160.2386697172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2522160.2386697172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10418.77056314641</v>
      </c>
      <c r="L427" s="444">
        <f t="shared" ca="1" si="28"/>
        <v>2510923.7057182849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2510923.7057182849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10371.951675848775</v>
      </c>
      <c r="L428" s="444">
        <f t="shared" ca="1" si="28"/>
        <v>2499640.3538795547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2499640.3538795547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10324.937709854066</v>
      </c>
      <c r="L429" s="444">
        <f t="shared" ca="1" si="28"/>
        <v>2488309.9880748298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2488309.9880748298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10277.727852334379</v>
      </c>
      <c r="L430" s="444">
        <f t="shared" ca="1" si="28"/>
        <v>2476932.4124125852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2476932.4124125852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10230.321287075027</v>
      </c>
      <c r="L431" s="444">
        <f t="shared" ca="1" si="28"/>
        <v>2465507.4301850814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2465507.4301850814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10182.717194460427</v>
      </c>
      <c r="L432" s="444">
        <f t="shared" ca="1" si="28"/>
        <v>2454034.8438649629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2454034.8438649629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10134.914751459934</v>
      </c>
      <c r="L433" s="444">
        <f t="shared" ca="1" si="28"/>
        <v>2442514.4551018439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2442514.4551018439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10086.913131613604</v>
      </c>
      <c r="L434" s="444">
        <f t="shared" ca="1" si="28"/>
        <v>2430946.0647188788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2430946.0647188788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10038.711505017916</v>
      </c>
      <c r="L435" s="444">
        <f t="shared" ca="1" si="28"/>
        <v>2419329.4727093177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2419329.4727093177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9990.3090383114122</v>
      </c>
      <c r="L436" s="444">
        <f t="shared" ca="1" si="28"/>
        <v>2407664.4782330501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2407664.4782330501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9941.7048946602972</v>
      </c>
      <c r="L437" s="444">
        <f t="shared" ca="1" si="28"/>
        <v>2395950.8796131318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2395950.8796131318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9892.8982337439702</v>
      </c>
      <c r="L438" s="444">
        <f t="shared" ca="1" si="28"/>
        <v>2384188.4743322968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2384188.4743322968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9843.8882117404919</v>
      </c>
      <c r="L439" s="444">
        <f t="shared" ca="1" si="28"/>
        <v>2372377.0590294586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2372377.0590294586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9794.6739813119984</v>
      </c>
      <c r="L440" s="444">
        <f t="shared" ca="1" si="28"/>
        <v>2360516.4294961919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2360516.4294961919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9745.2546915900548</v>
      </c>
      <c r="L441" s="444">
        <f t="shared" ca="1" si="28"/>
        <v>2348606.3806732032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2348606.3806732032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9695.6294881609338</v>
      </c>
      <c r="L442" s="444">
        <f t="shared" ca="1" si="28"/>
        <v>2336646.7066467851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2336646.7066467851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9645.7975130508603</v>
      </c>
      <c r="L443" s="444">
        <f t="shared" ca="1" si="28"/>
        <v>2324637.2006452573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2324637.2006452573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9595.7579047111594</v>
      </c>
      <c r="L444" s="444">
        <f t="shared" ca="1" si="28"/>
        <v>2312577.6550353896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2312577.6550353896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9545.5097980033788</v>
      </c>
      <c r="L445" s="444">
        <f t="shared" ca="1" si="28"/>
        <v>2300467.8613188141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2300467.8613188141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9495.052324184313</v>
      </c>
      <c r="L446" s="444">
        <f t="shared" ca="1" si="28"/>
        <v>2288307.6101284195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2288307.6101284195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9444.384610891002</v>
      </c>
      <c r="L447" s="444">
        <f t="shared" ca="1" si="28"/>
        <v>2276096.6912247315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2276096.6912247315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9393.505782125636</v>
      </c>
      <c r="L448" s="444">
        <f t="shared" ca="1" si="28"/>
        <v>2263834.8934922782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2263834.8934922782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9342.4149582404134</v>
      </c>
      <c r="L449" s="444">
        <f t="shared" ca="1" si="28"/>
        <v>2251522.0049359398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2251522.0049359398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9291.1112559223366</v>
      </c>
      <c r="L450" s="444">
        <f t="shared" ca="1" si="28"/>
        <v>2239157.8126772833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2239157.8126772833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9239.5937881779355</v>
      </c>
      <c r="L451" s="444">
        <f t="shared" ca="1" si="28"/>
        <v>2226742.1029508822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2226742.1029508822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9187.8616643179303</v>
      </c>
      <c r="L452" s="444">
        <f t="shared" ca="1" si="28"/>
        <v>2214274.6611006213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2214274.6611006213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9135.9139899418442</v>
      </c>
      <c r="L453" s="444">
        <f t="shared" ca="1" si="28"/>
        <v>2201755.2715759845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2201755.2715759845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9083.7498669225242</v>
      </c>
      <c r="L454" s="444">
        <f t="shared" ca="1" si="28"/>
        <v>2189183.7179283281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2189183.7179283281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9031.3683933906213</v>
      </c>
      <c r="L455" s="444">
        <f t="shared" ca="1" si="28"/>
        <v>2176559.7828071397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2176559.7828071397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8978.7686637190036</v>
      </c>
      <c r="L456" s="444">
        <f t="shared" ca="1" si="28"/>
        <v>2163883.2479562797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2163883.2479562797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8925.9497685070874</v>
      </c>
      <c r="L457" s="444">
        <f t="shared" ca="1" si="28"/>
        <v>2151153.8942102077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2151153.8942102077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8872.9107945651194</v>
      </c>
      <c r="L458" s="444">
        <f t="shared" ca="1" si="28"/>
        <v>2138371.5014901939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2138371.5014901939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8819.6508248983955</v>
      </c>
      <c r="L459" s="444">
        <f t="shared" ca="1" si="28"/>
        <v>2125535.8488005134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2125535.8488005134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8766.1689386913931</v>
      </c>
      <c r="L460" s="444">
        <f t="shared" ca="1" si="28"/>
        <v>2112646.7142246258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2112646.7142246258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8712.4642112918627</v>
      </c>
      <c r="L461" s="444">
        <f t="shared" ca="1" si="28"/>
        <v>2099703.8749213386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2099703.8749213386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8658.5357141948316</v>
      </c>
      <c r="L462" s="444">
        <f t="shared" ca="1" si="28"/>
        <v>2086707.1071209547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2086707.1071209547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8604.3825150265657</v>
      </c>
      <c r="L463" s="444">
        <f t="shared" ca="1" si="28"/>
        <v>2073656.1861214023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2073656.1861214023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8550.0036775284316</v>
      </c>
      <c r="L464" s="444">
        <f t="shared" ca="1" si="28"/>
        <v>2060550.8862843518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2060550.8862843518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8495.3982615407203</v>
      </c>
      <c r="L465" s="444">
        <f t="shared" ca="1" si="28"/>
        <v>2047390.9810313138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2047390.9810313138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8440.5653229863947</v>
      </c>
      <c r="L466" s="444">
        <f t="shared" ca="1" si="28"/>
        <v>2034176.2428397213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2034176.2428397213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8385.50391385476</v>
      </c>
      <c r="L467" s="444">
        <f t="shared" ca="1" si="28"/>
        <v>2020906.4432389971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2020906.4432389971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8330.2130821850751</v>
      </c>
      <c r="L468" s="444">
        <f t="shared" ca="1" si="28"/>
        <v>2007581.3528066033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2007581.3528066033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8274.6918720501017</v>
      </c>
      <c r="L469" s="444">
        <f t="shared" ca="1" si="28"/>
        <v>1994200.7411640745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1994200.7411640745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8218.9393235395655</v>
      </c>
      <c r="L470" s="444">
        <f t="shared" ca="1" si="28"/>
        <v>1980764.3769730353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1980764.3769730353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8162.9544727435696</v>
      </c>
      <c r="L471" s="444">
        <f t="shared" ca="1" si="28"/>
        <v>1967272.0279312001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1967272.0279312001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8106.7363517359208</v>
      </c>
      <c r="L472" s="444">
        <f t="shared" ca="1" si="28"/>
        <v>1953723.4607683572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1953723.4607683572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8050.2839885574094</v>
      </c>
      <c r="L473" s="444">
        <f t="shared" ca="1" si="28"/>
        <v>1940118.4412423358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1940118.4412423358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7993.5964071989883</v>
      </c>
      <c r="L474" s="444">
        <f t="shared" ca="1" si="28"/>
        <v>1926456.734134956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1926456.734134956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7936.672627584906</v>
      </c>
      <c r="L475" s="444">
        <f t="shared" ca="1" si="28"/>
        <v>1912738.1032479622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1912738.1032479622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7879.5116655557631</v>
      </c>
      <c r="L476" s="444">
        <f t="shared" ca="1" si="28"/>
        <v>1898962.311398939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1898962.311398939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7822.1125328515</v>
      </c>
      <c r="L477" s="444">
        <f t="shared" ca="1" si="28"/>
        <v>1885129.1204172117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1885129.1204172117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7764.4742370943031</v>
      </c>
      <c r="L478" s="444">
        <f t="shared" ca="1" si="28"/>
        <v>1871238.2911397272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1871238.2911397272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7706.5957817714516</v>
      </c>
      <c r="L479" s="444">
        <f t="shared" ca="1" si="28"/>
        <v>1857289.5834069198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1857289.5834069198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7648.4761662180872</v>
      </c>
      <c r="L480" s="444">
        <f t="shared" ca="1" si="28"/>
        <v>1843282.7560585591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1843282.7560585591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7590.1143855999162</v>
      </c>
      <c r="L481" s="444">
        <f t="shared" ca="1" si="28"/>
        <v>1829217.5669295802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1829217.5669295802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7531.5094308958387</v>
      </c>
      <c r="L482" s="444">
        <f t="shared" ca="1" si="28"/>
        <v>1815093.7728458971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1815093.7728458971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7472.6602888804937</v>
      </c>
      <c r="L483" s="444">
        <f t="shared" ca="1" si="28"/>
        <v>1800911.1296201989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1800911.1296201989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7413.5659421067512</v>
      </c>
      <c r="L484" s="444">
        <f t="shared" ca="1" si="28"/>
        <v>1786669.3920477268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1786669.3920477268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7354.2253688881165</v>
      </c>
      <c r="L485" s="444">
        <f t="shared" ca="1" si="28"/>
        <v>1772368.3139020361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1772368.3139020361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7294.6375432810719</v>
      </c>
      <c r="L486" s="444">
        <f t="shared" ca="1" si="28"/>
        <v>1758007.6479307383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1758007.6479307383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7234.8014350673302</v>
      </c>
      <c r="L487" s="444">
        <f t="shared" ca="1" si="28"/>
        <v>1743587.1458512268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1743587.1458512268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7174.7160097360338</v>
      </c>
      <c r="L488" s="444">
        <f t="shared" ca="1" si="28"/>
        <v>1729106.558346384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1729106.558346384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7114.380228465855</v>
      </c>
      <c r="L489" s="444">
        <f t="shared" ca="1" si="28"/>
        <v>1714565.635060271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1714565.635060271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7053.7930481070507</v>
      </c>
      <c r="L490" s="444">
        <f t="shared" ca="1" si="28"/>
        <v>1699964.1245937992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1699964.1245937992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6992.9534211634182</v>
      </c>
      <c r="L491" s="444">
        <f t="shared" ca="1" si="28"/>
        <v>1685301.7745003838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1685301.7745003838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6931.8602957741869</v>
      </c>
      <c r="L492" s="444">
        <f t="shared" ca="1" si="28"/>
        <v>1670578.3312815791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1670578.3312815791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6870.5126156958331</v>
      </c>
      <c r="L493" s="444">
        <f t="shared" ca="1" si="28"/>
        <v>1655793.5403826961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1655793.5403826961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6808.9093202838221</v>
      </c>
      <c r="L494" s="444">
        <f t="shared" ca="1" si="28"/>
        <v>1640947.1461884012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1640947.1461884012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6747.0493444742597</v>
      </c>
      <c r="L495" s="444">
        <f t="shared" ca="1" si="28"/>
        <v>1626038.8920182965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1626038.8920182965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6684.9316187654904</v>
      </c>
      <c r="L496" s="444">
        <f t="shared" ca="1" si="28"/>
        <v>1611068.5201224831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1611068.5201224831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6622.5550691996013</v>
      </c>
      <c r="L497" s="444">
        <f t="shared" ca="1" si="28"/>
        <v>1596035.7716771038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1596035.7716771038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6559.9186173438538</v>
      </c>
      <c r="L498" s="444">
        <f t="shared" ca="1" si="28"/>
        <v>1580940.3867798687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1580940.3867798687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6497.0211802720414</v>
      </c>
      <c r="L499" s="444">
        <f t="shared" ca="1" si="28"/>
        <v>1565782.104445562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1565782.104445562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6433.8616705457634</v>
      </c>
      <c r="L500" s="444">
        <f t="shared" ca="1" si="28"/>
        <v>1550560.6626015289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1550560.6626015289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6370.4389961956249</v>
      </c>
      <c r="L501" s="444">
        <f t="shared" ca="1" si="28"/>
        <v>1535275.7980831456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1535275.7980831456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6306.7520607023616</v>
      </c>
      <c r="L502" s="444">
        <f t="shared" ca="1" si="28"/>
        <v>1519927.2466292691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1519927.2466292691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6242.7997629778756</v>
      </c>
      <c r="L503" s="444">
        <f t="shared" ca="1" si="28"/>
        <v>1504514.7428776682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1504514.7428776682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6178.5809973462055</v>
      </c>
      <c r="L504" s="444">
        <f t="shared" ca="1" si="28"/>
        <v>1489038.0203604356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1489038.0203604356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6114.0946535244029</v>
      </c>
      <c r="L505" s="444">
        <f t="shared" ca="1" si="28"/>
        <v>1473496.8114993812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1473496.8114993812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6049.3396166033435</v>
      </c>
      <c r="L506" s="444">
        <f t="shared" ca="1" si="28"/>
        <v>1457890.8476014058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1457890.8476014058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5984.3147670284452</v>
      </c>
      <c r="L507" s="444">
        <f t="shared" ca="1" si="28"/>
        <v>1442219.8588538554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1442219.8588538554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5919.0189805803193</v>
      </c>
      <c r="L508" s="444">
        <f t="shared" ca="1" si="28"/>
        <v>1426483.5743198569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1426483.5743198569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5853.4511283553256</v>
      </c>
      <c r="L509" s="444">
        <f t="shared" ca="1" si="28"/>
        <v>1410681.7219336333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1410681.7219336333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5787.6100767460603</v>
      </c>
      <c r="L510" s="444">
        <f t="shared" ca="1" si="28"/>
        <v>1394814.0284958004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1394814.0284958004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5721.4946874217567</v>
      </c>
      <c r="L511" s="444">
        <f t="shared" ca="1" si="28"/>
        <v>1378880.2196686433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1378880.2196686433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5655.1038173086017</v>
      </c>
      <c r="L512" s="444">
        <f t="shared" ca="1" si="28"/>
        <v>1362880.019971373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1362880.019971373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5588.4363185699758</v>
      </c>
      <c r="L513" s="444">
        <f t="shared" ca="1" si="28"/>
        <v>1346813.1527753642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1346813.1527753642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5521.491038586606</v>
      </c>
      <c r="L514" s="444">
        <f t="shared" ca="1" si="28"/>
        <v>1330679.3402993721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1330679.3402993721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5454.2668199366381</v>
      </c>
      <c r="L515" s="444">
        <f t="shared" ca="1" si="28"/>
        <v>1314478.3036047299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1314478.3036047299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5386.7625003756293</v>
      </c>
      <c r="L516" s="444">
        <f t="shared" ca="1" si="28"/>
        <v>1298209.7625905268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1298209.7625905268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5318.9769128164498</v>
      </c>
      <c r="L517" s="444">
        <f t="shared" ca="1" si="28"/>
        <v>1281873.4359887645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1281873.4359887645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5250.9088853091071</v>
      </c>
      <c r="L518" s="444">
        <f t="shared" ref="L518:L772" ca="1" si="54">I518-J518+K518</f>
        <v>1265469.0413594947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1265469.0413594947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5182.5572410204823</v>
      </c>
      <c r="L519" s="444">
        <f t="shared" ca="1" si="54"/>
        <v>1248996.2950859363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1248996.2950859363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5113.9207982139897</v>
      </c>
      <c r="L520" s="444">
        <f t="shared" ca="1" si="54"/>
        <v>1232454.9123695714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1232454.9123695714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5044.9983702291356</v>
      </c>
      <c r="L521" s="444">
        <f t="shared" ca="1" si="54"/>
        <v>1215844.6072252216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1215844.6072252216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4975.7887654610113</v>
      </c>
      <c r="L522" s="444">
        <f t="shared" ca="1" si="54"/>
        <v>1199165.0924761037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1199165.0924761037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4906.2907873396871</v>
      </c>
      <c r="L523" s="444">
        <f t="shared" ca="1" si="54"/>
        <v>1182416.0797488645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1182416.0797488645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4836.5032343095236</v>
      </c>
      <c r="L524" s="444">
        <f t="shared" ca="1" si="54"/>
        <v>1165597.2794685953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1165597.2794685953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4766.4248998084022</v>
      </c>
      <c r="L525" s="444">
        <f t="shared" ca="1" si="54"/>
        <v>1148708.4008538248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1148708.4008538248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4696.0545722468578</v>
      </c>
      <c r="L526" s="444">
        <f t="shared" ca="1" si="54"/>
        <v>1131749.1519114929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1131749.1519114929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4625.3910349871421</v>
      </c>
      <c r="L527" s="444">
        <f t="shared" ca="1" si="54"/>
        <v>1114719.2394319011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1114719.2394319011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4554.4330663221763</v>
      </c>
      <c r="L528" s="444">
        <f t="shared" ca="1" si="54"/>
        <v>1097618.3689836445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1097618.3689836445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4483.1794394544404</v>
      </c>
      <c r="L529" s="444">
        <f t="shared" ca="1" si="54"/>
        <v>1080446.24490852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1080446.24490852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4411.6289224747552</v>
      </c>
      <c r="L530" s="444">
        <f t="shared" ca="1" si="54"/>
        <v>1063202.570316416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1063202.570316416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4339.7802783409888</v>
      </c>
      <c r="L531" s="444">
        <f t="shared" ca="1" si="54"/>
        <v>1045887.0470801782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1045887.0470801782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4267.6322648566647</v>
      </c>
      <c r="L532" s="444">
        <f t="shared" ca="1" si="54"/>
        <v>1028499.3758304561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1028499.3758304561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4195.1836346494883</v>
      </c>
      <c r="L533" s="444">
        <f t="shared" ca="1" si="54"/>
        <v>1011039.2559505268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1011039.2559505268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4122.4331351497831</v>
      </c>
      <c r="L534" s="444">
        <f t="shared" ca="1" si="54"/>
        <v>993506.38557109772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993506.38557109772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4049.3795085688284</v>
      </c>
      <c r="L535" s="444">
        <f t="shared" ca="1" si="54"/>
        <v>975900.46156508767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975900.46156508767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3976.0214918771203</v>
      </c>
      <c r="L536" s="444">
        <f t="shared" ca="1" si="54"/>
        <v>958221.17954238609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958221.17954238609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3902.3578167825308</v>
      </c>
      <c r="L537" s="444">
        <f t="shared" ca="1" si="54"/>
        <v>940468.23384458991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940468.23384458991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3828.3872097083795</v>
      </c>
      <c r="L538" s="444">
        <f t="shared" ca="1" si="54"/>
        <v>922641.3175397194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922641.3175397194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3754.1083917714191</v>
      </c>
      <c r="L539" s="444">
        <f t="shared" ca="1" si="54"/>
        <v>904740.122416912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904740.122416912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3679.5200787597219</v>
      </c>
      <c r="L540" s="444">
        <f t="shared" ca="1" si="54"/>
        <v>886764.33898109302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886764.33898109302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3604.6209811104764</v>
      </c>
      <c r="L541" s="444">
        <f t="shared" ca="1" si="54"/>
        <v>868713.65644762479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868713.65644762479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3529.4098038876914</v>
      </c>
      <c r="L542" s="444">
        <f t="shared" ca="1" si="54"/>
        <v>850587.76273693366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850587.76273693366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3453.8852467598122</v>
      </c>
      <c r="L543" s="444">
        <f t="shared" ca="1" si="54"/>
        <v>832386.34446911479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832386.34446911479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3378.0460039772333</v>
      </c>
      <c r="L544" s="444">
        <f t="shared" ca="1" si="54"/>
        <v>814109.08695851325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814109.08695851325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3301.8907643497273</v>
      </c>
      <c r="L545" s="444">
        <f t="shared" ca="1" si="54"/>
        <v>795755.67420828424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795755.67420828424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3225.4182112237731</v>
      </c>
      <c r="L546" s="444">
        <f t="shared" ca="1" si="54"/>
        <v>777325.7889049293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777325.7889049293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3148.6270224597934</v>
      </c>
      <c r="L547" s="444">
        <f t="shared" ca="1" si="54"/>
        <v>758819.11241281021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758819.11241281021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3071.5158704092978</v>
      </c>
      <c r="L548" s="444">
        <f t="shared" ca="1" si="54"/>
        <v>740235.3247686408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740235.3247686408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2994.0834218919249</v>
      </c>
      <c r="L549" s="444">
        <f t="shared" ca="1" si="54"/>
        <v>721574.10467595386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721574.10467595386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2916.3283381723963</v>
      </c>
      <c r="L550" s="444">
        <f t="shared" ca="1" si="54"/>
        <v>702835.12949954753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702835.12949954753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2838.24927493737</v>
      </c>
      <c r="L551" s="444">
        <f t="shared" ca="1" si="54"/>
        <v>684018.07525990612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684018.07525990612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2759.8448822721975</v>
      </c>
      <c r="L552" s="444">
        <f t="shared" ca="1" si="54"/>
        <v>665122.61662759958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665122.61662759958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2681.1138046375863</v>
      </c>
      <c r="L553" s="444">
        <f t="shared" ca="1" si="54"/>
        <v>646148.4269176583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646148.4269176583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2602.054680846165</v>
      </c>
      <c r="L554" s="444">
        <f t="shared" ca="1" si="54"/>
        <v>627095.17808392574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627095.17808392574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2522.6661440389453</v>
      </c>
      <c r="L555" s="444">
        <f t="shared" ca="1" si="54"/>
        <v>607962.5407133858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607962.5407133858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2442.946821661696</v>
      </c>
      <c r="L556" s="444">
        <f t="shared" ca="1" si="54"/>
        <v>588750.18402046873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588750.18402046873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2362.8953354412079</v>
      </c>
      <c r="L557" s="444">
        <f t="shared" ca="1" si="54"/>
        <v>569457.77584133111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569457.77584133111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2282.5103013614676</v>
      </c>
      <c r="L558" s="444">
        <f t="shared" ca="1" si="54"/>
        <v>550084.98262811371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550084.98262811371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2201.790329639729</v>
      </c>
      <c r="L559" s="444">
        <f t="shared" ca="1" si="54"/>
        <v>530631.46944317466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530631.46944317466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2120.7340247024827</v>
      </c>
      <c r="L560" s="444">
        <f t="shared" ca="1" si="54"/>
        <v>511096.89995329833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511096.89995329833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2039.3399851613312</v>
      </c>
      <c r="L561" s="444">
        <f t="shared" ca="1" si="54"/>
        <v>491480.93642388086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491480.93642388086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1957.6068037887587</v>
      </c>
      <c r="L562" s="444">
        <f t="shared" ca="1" si="54"/>
        <v>471783.23971309082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471783.23971309082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1875.5330674938002</v>
      </c>
      <c r="L563" s="444">
        <f t="shared" ca="1" si="54"/>
        <v>452003.46926600585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452003.46926600585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1793.1173572976124</v>
      </c>
      <c r="L564" s="444">
        <f t="shared" ca="1" si="54"/>
        <v>432141.28310872469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432141.28310872469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1710.3582483089413</v>
      </c>
      <c r="L565" s="444">
        <f t="shared" ca="1" si="54"/>
        <v>412196.33784245484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412196.33784245484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1627.2543096994837</v>
      </c>
      <c r="L566" s="444">
        <f t="shared" ca="1" si="54"/>
        <v>392168.28863757552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392168.28863757552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1543.8041046791529</v>
      </c>
      <c r="L567" s="444">
        <f t="shared" ca="1" si="54"/>
        <v>372056.78922767588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372056.78922767588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1460.0061904712379</v>
      </c>
      <c r="L568" s="444">
        <f t="shared" ca="1" si="54"/>
        <v>351861.49190356833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351861.49190356833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1375.8591182874563</v>
      </c>
      <c r="L569" s="444">
        <f t="shared" ca="1" si="54"/>
        <v>331582.04750727699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331582.04750727699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1291.3614333029091</v>
      </c>
      <c r="L570" s="444">
        <f t="shared" ca="1" si="54"/>
        <v>311218.10542600113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311218.10542600113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1206.5116746309263</v>
      </c>
      <c r="L571" s="444">
        <f t="shared" ca="1" si="54"/>
        <v>290769.31358605326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290769.31358605326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1121.3083752978102</v>
      </c>
      <c r="L572" s="444">
        <f t="shared" ca="1" si="54"/>
        <v>270235.31844677229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270235.31844677229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1035.7500622174728</v>
      </c>
      <c r="L573" s="444">
        <f t="shared" ca="1" si="54"/>
        <v>249615.76499441097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249615.76499441097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949.83525616596751</v>
      </c>
      <c r="L574" s="444">
        <f t="shared" ca="1" si="54"/>
        <v>228910.29673599816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228910.29673599816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863.56247175591398</v>
      </c>
      <c r="L575" s="444">
        <f t="shared" ca="1" si="54"/>
        <v>208118.55569317529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208118.55569317529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776.93021741081873</v>
      </c>
      <c r="L576" s="444">
        <f t="shared" ca="1" si="54"/>
        <v>187240.18239600732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187240.18239600732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689.93699533928555</v>
      </c>
      <c r="L577" s="444">
        <f t="shared" ca="1" si="54"/>
        <v>166274.81587676783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166274.81587676783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602.58130150912098</v>
      </c>
      <c r="L578" s="444">
        <f t="shared" ca="1" si="54"/>
        <v>145222.09366369815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145222.09366369815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514.86162562133063</v>
      </c>
      <c r="L579" s="444">
        <f t="shared" ca="1" si="54"/>
        <v>124081.65177474069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124081.65177474069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426.77645108400793</v>
      </c>
      <c r="L580" s="444">
        <f t="shared" ca="1" si="54"/>
        <v>102853.12471124591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102853.12471124591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338.32425498611303</v>
      </c>
      <c r="L581" s="444">
        <f t="shared" ca="1" si="54"/>
        <v>81536.145451653239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81536.145451653239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249.50350807114356</v>
      </c>
      <c r="L582" s="444">
        <f t="shared" ca="1" si="54"/>
        <v>60130.345445145598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60130.345445145598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160.31267471069503</v>
      </c>
      <c r="L583" s="444">
        <f t="shared" ca="1" si="54"/>
        <v>38635.354605277505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38635.354605277505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70.750212877911324</v>
      </c>
      <c r="L584" s="444">
        <f t="shared" ca="1" si="54"/>
        <v>17050.801303576631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17050.801303576631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-19.18542587917565</v>
      </c>
      <c r="L585" s="444">
        <f t="shared" ca="1" si="54"/>
        <v>-4623.6876368813319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-4623.6876368813319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-109.49579646441715</v>
      </c>
      <c r="L586" s="444">
        <f t="shared" ca="1" si="54"/>
        <v>-26388.486947924535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-26388.486947924535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-200.18246026043053</v>
      </c>
      <c r="L587" s="444">
        <f t="shared" ca="1" si="54"/>
        <v>-48243.972922763758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-48243.972922763758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-291.24698515559396</v>
      </c>
      <c r="L588" s="444">
        <f t="shared" ca="1" si="54"/>
        <v>-70190.52342249814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-70190.52342249814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-382.69094557115386</v>
      </c>
      <c r="L589" s="444">
        <f t="shared" ca="1" si="54"/>
        <v>-92228.517882648084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-92228.517882648084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-474.51592248844531</v>
      </c>
      <c r="L590" s="444">
        <f t="shared" ca="1" si="54"/>
        <v>-114358.33731971531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-114358.33731971531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-566.72350347622535</v>
      </c>
      <c r="L591" s="444">
        <f t="shared" ca="1" si="54"/>
        <v>-136580.3643377703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-136580.3643377703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-659.31528271812113</v>
      </c>
      <c r="L592" s="444">
        <f t="shared" ca="1" si="54"/>
        <v>-158894.98313506722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-158894.98313506722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-752.29286104019172</v>
      </c>
      <c r="L593" s="444">
        <f t="shared" ca="1" si="54"/>
        <v>-181302.57951068619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-181302.57951068619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-845.65784593860405</v>
      </c>
      <c r="L594" s="444">
        <f t="shared" ca="1" si="54"/>
        <v>-203803.54087120359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-203803.54087120359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-939.41185160742646</v>
      </c>
      <c r="L595" s="444">
        <f t="shared" ca="1" si="54"/>
        <v>-226398.25623738981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-226398.25623738981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-1033.5564989665359</v>
      </c>
      <c r="L596" s="444">
        <f t="shared" ca="1" si="54"/>
        <v>-249087.11625093513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-249087.11625093513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-1128.0934156896412</v>
      </c>
      <c r="L597" s="444">
        <f t="shared" ca="1" si="54"/>
        <v>-271870.51318120357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-271870.51318120357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-1223.0242362324266</v>
      </c>
      <c r="L598" s="444">
        <f t="shared" ca="1" si="54"/>
        <v>-294748.84093201481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-294748.84093201481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-1318.3506018608066</v>
      </c>
      <c r="L599" s="444">
        <f t="shared" ca="1" si="54"/>
        <v>-317722.49504845438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-317722.49504845438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-1414.0741606793049</v>
      </c>
      <c r="L600" s="444">
        <f t="shared" ca="1" si="54"/>
        <v>-340791.87272371247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-340791.87272371247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-1510.1965676595469</v>
      </c>
      <c r="L601" s="444">
        <f t="shared" ca="1" si="54"/>
        <v>-363957.37280595081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-363957.37280595081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-1606.7194846688733</v>
      </c>
      <c r="L602" s="444">
        <f t="shared" ca="1" si="54"/>
        <v>-387219.39580519847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-387219.39580519847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-1703.6445804990719</v>
      </c>
      <c r="L603" s="444">
        <f t="shared" ca="1" si="54"/>
        <v>-410578.34390027635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-410578.34390027635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-1800.9735308952297</v>
      </c>
      <c r="L604" s="444">
        <f t="shared" ca="1" si="54"/>
        <v>-434034.62094575039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-434034.62094575039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-1898.7080185847049</v>
      </c>
      <c r="L605" s="444">
        <f t="shared" ca="1" si="54"/>
        <v>-457588.63247891387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-457588.63247891387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-1996.8497333062192</v>
      </c>
      <c r="L606" s="444">
        <f t="shared" ca="1" si="54"/>
        <v>-481240.78572679887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-481240.78572679887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-2095.4003718390736</v>
      </c>
      <c r="L607" s="444">
        <f t="shared" ca="1" si="54"/>
        <v>-504991.48961321672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-504991.48961321672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-2194.3616380324811</v>
      </c>
      <c r="L608" s="444">
        <f t="shared" ca="1" si="54"/>
        <v>-528841.15476582793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-528841.15476582793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-2293.7352428350277</v>
      </c>
      <c r="L609" s="444">
        <f t="shared" ca="1" si="54"/>
        <v>-552790.19352324167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-552790.19352324167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-2393.5229043242521</v>
      </c>
      <c r="L610" s="444">
        <f t="shared" ca="1" si="54"/>
        <v>-576839.01994214475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-576839.01994214475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-2493.7263477363476</v>
      </c>
      <c r="L611" s="444">
        <f t="shared" ca="1" si="54"/>
        <v>-600988.04980445979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-600988.04980445979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-2594.3473054959941</v>
      </c>
      <c r="L612" s="444">
        <f t="shared" ca="1" si="54"/>
        <v>-625237.70062453463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-625237.70062453463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-2695.3875172463063</v>
      </c>
      <c r="L613" s="444">
        <f t="shared" ca="1" si="54"/>
        <v>-649588.39165635977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-649588.39165635977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-2796.8487298789105</v>
      </c>
      <c r="L614" s="444">
        <f t="shared" ca="1" si="54"/>
        <v>-674040.5439008174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-674040.5439008174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-2898.7326975641508</v>
      </c>
      <c r="L615" s="444">
        <f t="shared" ca="1" si="54"/>
        <v>-698594.58011296042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-698594.58011296042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-3001.0411817814138</v>
      </c>
      <c r="L616" s="444">
        <f t="shared" ca="1" si="54"/>
        <v>-723250.92480932071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-723250.92480932071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-3103.7759513495812</v>
      </c>
      <c r="L617" s="444">
        <f t="shared" ca="1" si="54"/>
        <v>-748010.00427524897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-748010.00427524897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-3206.9387824576152</v>
      </c>
      <c r="L618" s="444">
        <f t="shared" ca="1" si="54"/>
        <v>-772872.24657228531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-772872.24657228531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-3310.5314586952668</v>
      </c>
      <c r="L619" s="444">
        <f t="shared" ca="1" si="54"/>
        <v>-797838.08154555934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-797838.08154555934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-3414.5557710839084</v>
      </c>
      <c r="L620" s="444">
        <f t="shared" ca="1" si="54"/>
        <v>-822907.94083122199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-822907.94083122199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-3519.0135181075029</v>
      </c>
      <c r="L621" s="444">
        <f t="shared" ca="1" si="54"/>
        <v>-848082.25786390819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-848082.25786390819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-3623.9065057436956</v>
      </c>
      <c r="L622" s="444">
        <f t="shared" ca="1" si="54"/>
        <v>-873361.46788423066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-873361.46788423066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-3729.2365474950402</v>
      </c>
      <c r="L623" s="444">
        <f t="shared" ca="1" si="54"/>
        <v>-898746.00794630451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-898746.00794630451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-3835.0054644203474</v>
      </c>
      <c r="L624" s="444">
        <f t="shared" ca="1" si="54"/>
        <v>-924236.31692530366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-924236.31692530366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-3941.2150851661768</v>
      </c>
      <c r="L625" s="444">
        <f t="shared" ca="1" si="54"/>
        <v>-949832.83552504855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-949832.83552504855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-4047.8672459984468</v>
      </c>
      <c r="L626" s="444">
        <f t="shared" ca="1" si="54"/>
        <v>-975536.00628562574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-975536.00628562574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-4154.9637908341856</v>
      </c>
      <c r="L627" s="444">
        <f t="shared" ca="1" si="54"/>
        <v>-1001346.2735910388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-1001346.2735910388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-4262.5065712734067</v>
      </c>
      <c r="L628" s="444">
        <f t="shared" ca="1" si="54"/>
        <v>-1027264.0836768911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-1027264.0836768911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-4370.4974466311241</v>
      </c>
      <c r="L629" s="444">
        <f t="shared" ca="1" si="54"/>
        <v>-1053289.8846381009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-1053289.8846381009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-4478.938283969499</v>
      </c>
      <c r="L630" s="444">
        <f t="shared" ca="1" si="54"/>
        <v>-1079424.1264366491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-1079424.1264366491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-4587.8309581301164</v>
      </c>
      <c r="L631" s="444">
        <f t="shared" ca="1" si="54"/>
        <v>-1105667.260909358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-1105667.260909358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-4697.1773517664033</v>
      </c>
      <c r="L632" s="444">
        <f t="shared" ca="1" si="54"/>
        <v>-1132019.7417757034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-1132019.7417757034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-4806.9793553761756</v>
      </c>
      <c r="L633" s="444">
        <f t="shared" ca="1" si="54"/>
        <v>-1158482.0246456584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-1158482.0246456584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-4917.2388673343221</v>
      </c>
      <c r="L634" s="444">
        <f t="shared" ca="1" si="54"/>
        <v>-1185054.5670275716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-1185054.5670275716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-5027.9577939256269</v>
      </c>
      <c r="L635" s="444">
        <f t="shared" ca="1" si="54"/>
        <v>-1211737.8283360761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-1211737.8283360761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-5139.1380493777287</v>
      </c>
      <c r="L636" s="444">
        <f t="shared" ca="1" si="54"/>
        <v>-1238532.2699000328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-1238532.2699000328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-5250.7815558942148</v>
      </c>
      <c r="L637" s="444">
        <f t="shared" ca="1" si="54"/>
        <v>-1265438.3549705059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-1265438.3549705059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-5362.8902436878534</v>
      </c>
      <c r="L638" s="444">
        <f t="shared" ca="1" si="54"/>
        <v>-1292456.5487287727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-1292456.5487287727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-5475.4660510139647</v>
      </c>
      <c r="L639" s="444">
        <f t="shared" ca="1" si="54"/>
        <v>-1319587.3182943654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-1319587.3182943654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-5588.5109242039343</v>
      </c>
      <c r="L640" s="444">
        <f t="shared" ca="1" si="54"/>
        <v>-1346831.1327331483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-1346831.1327331483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-5702.0268176988629</v>
      </c>
      <c r="L641" s="444">
        <f t="shared" ca="1" si="54"/>
        <v>-1374188.4630654261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-1374188.4630654261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-5816.015694083354</v>
      </c>
      <c r="L642" s="444">
        <f t="shared" ca="1" si="54"/>
        <v>-1401659.7822740884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-1401659.7822740884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-5930.479524119447</v>
      </c>
      <c r="L643" s="444">
        <f t="shared" ca="1" si="54"/>
        <v>-1429245.5653127867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-1429245.5653127867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-6045.4202867806898</v>
      </c>
      <c r="L644" s="444">
        <f t="shared" ca="1" si="54"/>
        <v>-1456946.2891141463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-1456946.2891141463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-6160.839969286355</v>
      </c>
      <c r="L645" s="444">
        <f t="shared" ca="1" si="54"/>
        <v>-1484762.4325980116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-1484762.4325980116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-6276.7405671357938</v>
      </c>
      <c r="L646" s="444">
        <f t="shared" ca="1" si="54"/>
        <v>-1512694.4766797263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-1512694.4766797263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-6393.124084142938</v>
      </c>
      <c r="L647" s="444">
        <f t="shared" ca="1" si="54"/>
        <v>-1540742.9042784481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-1540742.9042784481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-6509.9925324709457</v>
      </c>
      <c r="L648" s="444">
        <f t="shared" ca="1" si="54"/>
        <v>-1568908.2003254979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-1568908.2003254979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-6627.3479326669867</v>
      </c>
      <c r="L649" s="444">
        <f t="shared" ca="1" si="54"/>
        <v>-1597190.8517727437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-1597190.8517727437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-6745.1923136971773</v>
      </c>
      <c r="L650" s="444">
        <f t="shared" ca="1" si="54"/>
        <v>-1625591.3476010198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-1625591.3476010198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-6863.5277129816604</v>
      </c>
      <c r="L651" s="444">
        <f t="shared" ca="1" si="54"/>
        <v>-1654110.1788285803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-1654110.1788285803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-6982.3561764298292</v>
      </c>
      <c r="L652" s="444">
        <f t="shared" ca="1" si="54"/>
        <v>-1682747.838519589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-1682747.838519589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-7101.6797584756996</v>
      </c>
      <c r="L653" s="444">
        <f t="shared" ca="1" si="54"/>
        <v>-1711504.8217926435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-1711504.8217926435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-7221.5005221134261</v>
      </c>
      <c r="L654" s="444">
        <f t="shared" ca="1" si="54"/>
        <v>-1740381.6258293358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-1740381.6258293358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-7341.8205389329778</v>
      </c>
      <c r="L655" s="444">
        <f t="shared" ca="1" si="54"/>
        <v>-1769378.7498828475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-1769378.7498828475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-7462.6418891559433</v>
      </c>
      <c r="L656" s="444">
        <f t="shared" ca="1" si="54"/>
        <v>-1798496.6952865822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-1798496.6952865822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-7583.9666616715049</v>
      </c>
      <c r="L657" s="444">
        <f t="shared" ca="1" si="54"/>
        <v>-1827735.9654628325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-1827735.9654628325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-7705.7969540725471</v>
      </c>
      <c r="L658" s="444">
        <f t="shared" ca="1" si="54"/>
        <v>-1857097.0659314839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-1857097.0659314839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-7828.1348726919277</v>
      </c>
      <c r="L659" s="444">
        <f t="shared" ca="1" si="54"/>
        <v>-1886580.5043187547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-1886580.5043187547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-7950.9825326388891</v>
      </c>
      <c r="L660" s="444">
        <f t="shared" ca="1" si="54"/>
        <v>-1916186.7903659723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-1916186.7903659723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-8074.3420578356299</v>
      </c>
      <c r="L661" s="444">
        <f t="shared" ca="1" si="54"/>
        <v>-1945916.4359383867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-1945916.4359383867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-8198.2155810540226</v>
      </c>
      <c r="L662" s="444">
        <f t="shared" ca="1" si="54"/>
        <v>-1975769.9550340197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-1975769.9550340197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-8322.6052439524938</v>
      </c>
      <c r="L663" s="444">
        <f t="shared" ca="1" si="54"/>
        <v>-2005747.863792551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-2005747.863792551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-8447.5131971130413</v>
      </c>
      <c r="L664" s="444">
        <f t="shared" ca="1" si="54"/>
        <v>-2035850.6805042429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-2035850.6805042429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-8572.941600078424</v>
      </c>
      <c r="L665" s="444">
        <f t="shared" ca="1" si="54"/>
        <v>-2066078.9256189002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-2066078.9256189002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-8698.8926213894956</v>
      </c>
      <c r="L666" s="444">
        <f t="shared" ca="1" si="54"/>
        <v>-2096433.1217548687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-2096433.1217548687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-8825.368438622696</v>
      </c>
      <c r="L667" s="444">
        <f t="shared" ca="1" si="54"/>
        <v>-2126913.7937080702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-2126913.7937080702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-8952.3712384277042</v>
      </c>
      <c r="L668" s="444">
        <f t="shared" ca="1" si="54"/>
        <v>-2157521.4684610767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-2157521.4684610767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-9079.9032165652316</v>
      </c>
      <c r="L669" s="444">
        <f t="shared" ca="1" si="54"/>
        <v>-2188256.6751922206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-2188256.6751922206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-9207.966577944997</v>
      </c>
      <c r="L670" s="444">
        <f t="shared" ca="1" si="54"/>
        <v>-2219119.9452847443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-2219119.9452847443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-9336.5635366638453</v>
      </c>
      <c r="L671" s="444">
        <f t="shared" ca="1" si="54"/>
        <v>-2250111.8123359871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-2250111.8123359871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-9465.6963160440246</v>
      </c>
      <c r="L672" s="444">
        <f t="shared" ca="1" si="54"/>
        <v>-2281232.8121666098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-2281232.8121666098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-9595.3671486716194</v>
      </c>
      <c r="L673" s="444">
        <f t="shared" ca="1" si="54"/>
        <v>-2312483.4828298604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-2312483.4828298604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-9725.5782764351643</v>
      </c>
      <c r="L674" s="444">
        <f t="shared" ca="1" si="54"/>
        <v>-2343864.3646208746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-2343864.3646208746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-9856.3319505643885</v>
      </c>
      <c r="L675" s="444">
        <f t="shared" ca="1" si="54"/>
        <v>-2375376.0000860179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-2375376.0000860179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-9987.630431669153</v>
      </c>
      <c r="L676" s="444">
        <f t="shared" ca="1" si="54"/>
        <v>-2407018.934032266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-2407018.934032266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-10119.475989778521</v>
      </c>
      <c r="L677" s="444">
        <f t="shared" ca="1" si="54"/>
        <v>-2438793.7135366234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-2438793.7135366234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-10251.87090438001</v>
      </c>
      <c r="L678" s="444">
        <f t="shared" ca="1" si="54"/>
        <v>-2470700.8879555822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-2470700.8879555822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-10384.817464459004</v>
      </c>
      <c r="L679" s="444">
        <f t="shared" ca="1" si="54"/>
        <v>-2502741.0089346203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-2502741.0089346203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-10518.317968538329</v>
      </c>
      <c r="L680" s="444">
        <f t="shared" ca="1" si="54"/>
        <v>-2534914.6304177376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-2534914.6304177376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-10652.374724717985</v>
      </c>
      <c r="L681" s="444">
        <f t="shared" ca="1" si="54"/>
        <v>-2567222.3086570343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-2567222.3086570343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-10786.990050715054</v>
      </c>
      <c r="L682" s="444">
        <f t="shared" ca="1" si="54"/>
        <v>-2599664.6022223281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-2599664.6022223281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-10922.166273903778</v>
      </c>
      <c r="L683" s="444">
        <f t="shared" ca="1" si="54"/>
        <v>-2632242.0720108105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-2632242.0720108105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-11057.90573135579</v>
      </c>
      <c r="L684" s="444">
        <f t="shared" ca="1" si="54"/>
        <v>-2664955.2812567451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-2664955.2812567451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-11194.210769880516</v>
      </c>
      <c r="L685" s="444">
        <f t="shared" ca="1" si="54"/>
        <v>-2697804.7955412045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-2697804.7955412045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-11331.083746065764</v>
      </c>
      <c r="L686" s="444">
        <f t="shared" ca="1" si="54"/>
        <v>-2730791.1828018492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-2730791.1828018492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-11468.52702631845</v>
      </c>
      <c r="L687" s="444">
        <f t="shared" ca="1" si="54"/>
        <v>-2763915.0133427465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-2763915.0133427465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-11606.542986905522</v>
      </c>
      <c r="L688" s="444">
        <f t="shared" ca="1" si="54"/>
        <v>-2797176.859844231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-2797176.859844231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-11745.134013995041</v>
      </c>
      <c r="L689" s="444">
        <f t="shared" ca="1" si="54"/>
        <v>-2830577.297372805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-2830577.297372805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-11884.302503697432</v>
      </c>
      <c r="L690" s="444">
        <f t="shared" ca="1" si="54"/>
        <v>-2864116.9033910814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-2864116.9033910814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-12024.050862106917</v>
      </c>
      <c r="L691" s="444">
        <f t="shared" ca="1" si="54"/>
        <v>-2897796.2577677672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-2897796.2577677672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-12164.381505343108</v>
      </c>
      <c r="L692" s="444">
        <f t="shared" ca="1" si="54"/>
        <v>-2931615.9427876892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-2931615.9427876892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-12305.296859592783</v>
      </c>
      <c r="L693" s="444">
        <f t="shared" ca="1" si="54"/>
        <v>-2965576.5431618607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-2965576.5431618607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-12446.79936115183</v>
      </c>
      <c r="L694" s="444">
        <f t="shared" ca="1" si="54"/>
        <v>-2999678.6460375912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-2999678.6460375912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-12588.891456467374</v>
      </c>
      <c r="L695" s="444">
        <f t="shared" ca="1" si="54"/>
        <v>-3033922.8410086376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-3033922.8410086376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-12731.575602180068</v>
      </c>
      <c r="L696" s="444">
        <f t="shared" ca="1" si="54"/>
        <v>-3068309.7201253963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-3068309.7201253963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-12874.854265166563</v>
      </c>
      <c r="L697" s="444">
        <f t="shared" ca="1" si="54"/>
        <v>-3102839.8779051416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-3102839.8779051416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-13018.729922582168</v>
      </c>
      <c r="L698" s="444">
        <f t="shared" ca="1" si="54"/>
        <v>-3137513.9113423028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-3137513.9113423028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-13163.205061903673</v>
      </c>
      <c r="L699" s="444">
        <f t="shared" ca="1" si="54"/>
        <v>-3172332.4199187853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-3172332.4199187853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-13308.28218097235</v>
      </c>
      <c r="L700" s="444">
        <f t="shared" ca="1" si="54"/>
        <v>-3207296.0056143366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-3207296.0056143366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-13453.963788037147</v>
      </c>
      <c r="L701" s="444">
        <f t="shared" ca="1" si="54"/>
        <v>-3242405.2729169526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-3242405.2729169526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-13600.252401798047</v>
      </c>
      <c r="L702" s="444">
        <f t="shared" ca="1" si="54"/>
        <v>-3277660.8288333295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-3277660.8288333295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-13747.150551449618</v>
      </c>
      <c r="L703" s="444">
        <f t="shared" ca="1" si="54"/>
        <v>-3313063.2828993578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-3313063.2828993578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-13894.660776724735</v>
      </c>
      <c r="L704" s="444">
        <f t="shared" ca="1" si="54"/>
        <v>-3348613.2471906613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-3348613.2471906613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-14042.7856279385</v>
      </c>
      <c r="L705" s="444">
        <f t="shared" ca="1" si="54"/>
        <v>-3384311.3363331784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-3384311.3363331784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-14191.527666032322</v>
      </c>
      <c r="L706" s="444">
        <f t="shared" ca="1" si="54"/>
        <v>-3420158.1675137896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-3420158.1675137896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-14340.889462618201</v>
      </c>
      <c r="L707" s="444">
        <f t="shared" ca="1" si="54"/>
        <v>-3456154.3604909866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-3456154.3604909866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-14490.873600023189</v>
      </c>
      <c r="L708" s="444">
        <f t="shared" ca="1" si="54"/>
        <v>-3492300.5376055888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-3492300.5376055888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-14641.482671334032</v>
      </c>
      <c r="L709" s="444">
        <f t="shared" ca="1" si="54"/>
        <v>-3528597.3237915016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-3528597.3237915016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-14792.719280442001</v>
      </c>
      <c r="L710" s="444">
        <f t="shared" ca="1" si="54"/>
        <v>-3565045.3465865226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-3565045.3465865226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-14944.586042087923</v>
      </c>
      <c r="L711" s="444">
        <f t="shared" ca="1" si="54"/>
        <v>-3601645.2361431895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-3601645.2361431895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-15097.085581907368</v>
      </c>
      <c r="L712" s="444">
        <f t="shared" ca="1" si="54"/>
        <v>-3638397.6252396759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-3638397.6252396759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-15250.220536476061</v>
      </c>
      <c r="L713" s="444">
        <f t="shared" ca="1" si="54"/>
        <v>-3675303.1492907307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-3675303.1492907307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-15403.993553355456</v>
      </c>
      <c r="L714" s="444">
        <f t="shared" ca="1" si="54"/>
        <v>-3712362.4463586649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-3712362.4463586649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-15558.407291138516</v>
      </c>
      <c r="L715" s="444">
        <f t="shared" ca="1" si="54"/>
        <v>-3749576.1571643823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-3749576.1571643823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-15713.464419495669</v>
      </c>
      <c r="L716" s="444">
        <f t="shared" ca="1" si="54"/>
        <v>-3786944.9250984569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-3786944.9250984569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-15869.167619220982</v>
      </c>
      <c r="L717" s="444">
        <f t="shared" ca="1" si="54"/>
        <v>-3824469.3962322567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-3824469.3962322567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-16025.519582278481</v>
      </c>
      <c r="L718" s="444">
        <f t="shared" ca="1" si="54"/>
        <v>-3862150.2193291141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-3862150.2193291141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-16182.523011848718</v>
      </c>
      <c r="L719" s="444">
        <f t="shared" ca="1" si="54"/>
        <v>-3899988.0458555417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-3899988.0458555417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-16340.180622375503</v>
      </c>
      <c r="L720" s="444">
        <f t="shared" ca="1" si="54"/>
        <v>-3937983.5299924961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-3937983.5299924961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-16498.495139612813</v>
      </c>
      <c r="L721" s="444">
        <f t="shared" ca="1" si="54"/>
        <v>-3976137.3286466878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-3976137.3286466878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-16657.469300671943</v>
      </c>
      <c r="L722" s="444">
        <f t="shared" ca="1" si="54"/>
        <v>-4014450.1014619386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-4014450.1014619386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-16817.105854068821</v>
      </c>
      <c r="L723" s="444">
        <f t="shared" ca="1" si="54"/>
        <v>-4052922.5108305863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-4052922.5108305863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-16977.40755977152</v>
      </c>
      <c r="L724" s="444">
        <f t="shared" ca="1" si="54"/>
        <v>-4091555.2219049367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-4091555.2219049367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-17138.377189247982</v>
      </c>
      <c r="L725" s="444">
        <f t="shared" ca="1" si="54"/>
        <v>-4130348.9026087634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-4130348.9026087634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-17300.017525513926</v>
      </c>
      <c r="L726" s="444">
        <f t="shared" ca="1" si="54"/>
        <v>-4169304.2236488564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-4169304.2236488564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-17462.331363180983</v>
      </c>
      <c r="L727" s="444">
        <f t="shared" ca="1" si="54"/>
        <v>-4208421.8585266164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-4208421.8585266164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-17625.321508504978</v>
      </c>
      <c r="L728" s="444">
        <f t="shared" ca="1" si="54"/>
        <v>-4247702.4835497001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-4247702.4835497001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-17788.990779434494</v>
      </c>
      <c r="L729" s="444">
        <f t="shared" ca="1" si="54"/>
        <v>-4287146.7778437128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-4287146.7778437128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-17953.342005659546</v>
      </c>
      <c r="L730" s="444">
        <f t="shared" ca="1" si="54"/>
        <v>-4326755.423363951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-4326755.423363951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-18118.37802866054</v>
      </c>
      <c r="L731" s="444">
        <f t="shared" ca="1" si="54"/>
        <v>-4366529.1049071895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-4366529.1049071895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-18284.101701757365</v>
      </c>
      <c r="L732" s="444">
        <f t="shared" ca="1" si="54"/>
        <v>-4406468.5101235248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-4406468.5101235248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-18450.515890158764</v>
      </c>
      <c r="L733" s="444">
        <f t="shared" ca="1" si="54"/>
        <v>-4446574.3295282619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-4446574.3295282619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-18617.623471011833</v>
      </c>
      <c r="L734" s="444">
        <f t="shared" ca="1" si="54"/>
        <v>-4486847.2565138517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-4486847.2565138517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-18785.427333451793</v>
      </c>
      <c r="L735" s="444">
        <f t="shared" ca="1" si="54"/>
        <v>-4527287.9873618819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-4527287.9873618819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-18953.930378651916</v>
      </c>
      <c r="L736" s="444">
        <f t="shared" ca="1" si="54"/>
        <v>-4567897.2212551124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-4567897.2212551124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-19123.135519873711</v>
      </c>
      <c r="L737" s="444">
        <f t="shared" ca="1" si="54"/>
        <v>-4608675.6602895642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-4608675.6602895642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-19293.045682517259</v>
      </c>
      <c r="L738" s="444">
        <f t="shared" ca="1" si="54"/>
        <v>-4649624.0094866594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-4649624.0094866594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-19463.663804171825</v>
      </c>
      <c r="L739" s="444">
        <f t="shared" ca="1" si="54"/>
        <v>-4690742.9768054094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-4690742.9768054094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-19634.992834666617</v>
      </c>
      <c r="L740" s="444">
        <f t="shared" ca="1" si="54"/>
        <v>-4732033.2731546545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-4732033.2731546545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-19807.035736121805</v>
      </c>
      <c r="L741" s="444">
        <f t="shared" ca="1" si="54"/>
        <v>-4773495.6124053551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-4773495.6124053551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-19979.795482999722</v>
      </c>
      <c r="L742" s="444">
        <f t="shared" ca="1" si="54"/>
        <v>-4815130.7114029331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-4815130.7114029331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-20153.275062156299</v>
      </c>
      <c r="L743" s="444">
        <f t="shared" ca="1" si="54"/>
        <v>-4856939.2899796674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-4856939.2899796674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-20327.47747289269</v>
      </c>
      <c r="L744" s="444">
        <f t="shared" ca="1" si="54"/>
        <v>-4898922.0709671387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-4898922.0709671387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-20502.405727007153</v>
      </c>
      <c r="L745" s="444">
        <f t="shared" ca="1" si="54"/>
        <v>-4941079.7802087246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-4941079.7802087246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-20678.062848847094</v>
      </c>
      <c r="L746" s="444">
        <f t="shared" ca="1" si="54"/>
        <v>-4983413.1465721503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-4983413.1465721503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-20854.45187536137</v>
      </c>
      <c r="L747" s="444">
        <f t="shared" ca="1" si="54"/>
        <v>-5025922.9019620903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-5025922.9019620903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-21031.575856152787</v>
      </c>
      <c r="L748" s="444">
        <f t="shared" ca="1" si="54"/>
        <v>-5068609.7813328216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-5068609.7813328216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-21209.437853530831</v>
      </c>
      <c r="L749" s="444">
        <f t="shared" ca="1" si="54"/>
        <v>-5111474.5227009309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-5111474.5227009309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-21388.040942564621</v>
      </c>
      <c r="L750" s="444">
        <f t="shared" ca="1" si="54"/>
        <v>-5154517.8671580739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-5154517.8671580739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-21567.388211136051</v>
      </c>
      <c r="L751" s="444">
        <f t="shared" ca="1" si="54"/>
        <v>-5197740.5588837881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-5197740.5588837881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-21747.482759993192</v>
      </c>
      <c r="L752" s="444">
        <f t="shared" ca="1" si="54"/>
        <v>-5241143.34515836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-5241143.34515836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-21928.327702803908</v>
      </c>
      <c r="L753" s="444">
        <f t="shared" ca="1" si="54"/>
        <v>-5284726.9763757419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-5284726.9763757419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-22109.926166209669</v>
      </c>
      <c r="L754" s="444">
        <f t="shared" ca="1" si="54"/>
        <v>-5328492.2060565297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-5328492.2060565297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-22292.281289879618</v>
      </c>
      <c r="L755" s="444">
        <f t="shared" ca="1" si="54"/>
        <v>-5372439.7908609873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-5372439.7908609873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-22475.396226564855</v>
      </c>
      <c r="L756" s="444">
        <f t="shared" ca="1" si="54"/>
        <v>-5416570.4906021301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-5416570.4906021301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-22659.27414215295</v>
      </c>
      <c r="L757" s="444">
        <f t="shared" ca="1" si="54"/>
        <v>-5460885.0682588611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-5460885.0682588611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-22843.918215722664</v>
      </c>
      <c r="L758" s="444">
        <f t="shared" ca="1" si="54"/>
        <v>-5505384.2899891622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-5505384.2899891622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-23029.33163959892</v>
      </c>
      <c r="L759" s="444">
        <f t="shared" ca="1" si="54"/>
        <v>-5550068.9251433397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-5550068.9251433397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-23215.51761940799</v>
      </c>
      <c r="L760" s="444">
        <f t="shared" ca="1" si="54"/>
        <v>-5594939.7462773258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-5594939.7462773258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-23402.479374132934</v>
      </c>
      <c r="L761" s="444">
        <f t="shared" ca="1" si="54"/>
        <v>-5639997.5291660372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-5639997.5291660372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-23590.220136169231</v>
      </c>
      <c r="L762" s="444">
        <f t="shared" ca="1" si="54"/>
        <v>-5685243.0528167849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-5685243.0528167849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-23778.743151380681</v>
      </c>
      <c r="L763" s="444">
        <f t="shared" ca="1" si="54"/>
        <v>-5730677.099482744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-5730677.099482744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-23968.051679155509</v>
      </c>
      <c r="L764" s="444">
        <f t="shared" ca="1" si="54"/>
        <v>-5776300.4546764782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-5776300.4546764782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-24158.148992462735</v>
      </c>
      <c r="L765" s="444">
        <f t="shared" ca="1" si="54"/>
        <v>-5822113.9071835196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-5822113.9071835196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-24349.038377908742</v>
      </c>
      <c r="L766" s="444">
        <f t="shared" ca="1" si="54"/>
        <v>-5868118.2490760069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-5868118.2490760069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-24540.723135794105</v>
      </c>
      <c r="L767" s="444">
        <f t="shared" ca="1" si="54"/>
        <v>-5914314.2757263798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-5914314.2757263798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-24733.206580170659</v>
      </c>
      <c r="L768" s="444">
        <f t="shared" ca="1" si="54"/>
        <v>-5960702.7858211286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-5960702.7858211286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-24926.492038898778</v>
      </c>
      <c r="L769" s="444">
        <f t="shared" ca="1" si="54"/>
        <v>-6007284.5813746061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-6007284.5813746061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-25120.582853704935</v>
      </c>
      <c r="L770" s="444">
        <f t="shared" ca="1" si="54"/>
        <v>-6054060.4677428892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-6054060.4677428892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-25315.482380239449</v>
      </c>
      <c r="L771" s="444">
        <f t="shared" ca="1" si="54"/>
        <v>-6101031.2536377069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-6101031.2536377069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-25511.193988134521</v>
      </c>
      <c r="L772" s="444">
        <f t="shared" ca="1" si="54"/>
        <v>-6148197.7511404194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-6148197.7511404194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-25707.72106106249</v>
      </c>
      <c r="L773" s="444">
        <f t="shared" ref="L773:L1027" ca="1" si="80">I773-J773+K773</f>
        <v>-6195560.7757160598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-6195560.7757160598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-25905.066996794325</v>
      </c>
      <c r="L774" s="444">
        <f t="shared" ca="1" si="80"/>
        <v>-6243121.1462274324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-6243121.1462274324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-26103.235207258378</v>
      </c>
      <c r="L775" s="444">
        <f t="shared" ca="1" si="80"/>
        <v>-6290879.6849492695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-6290879.6849492695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-26302.229118599367</v>
      </c>
      <c r="L776" s="444">
        <f t="shared" ca="1" si="80"/>
        <v>-6338837.2175824475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-6338837.2175824475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-26502.052171237607</v>
      </c>
      <c r="L777" s="444">
        <f t="shared" ca="1" si="80"/>
        <v>-6386994.5732682636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-6386994.5732682636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-26702.707819928506</v>
      </c>
      <c r="L778" s="444">
        <f t="shared" ca="1" si="80"/>
        <v>-6435352.5846027704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-6435352.5846027704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-26904.199533822288</v>
      </c>
      <c r="L779" s="444">
        <f t="shared" ca="1" si="80"/>
        <v>-6483912.0876511708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-6483912.0876511708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-27106.530796523955</v>
      </c>
      <c r="L780" s="444">
        <f t="shared" ca="1" si="80"/>
        <v>-6532673.9219622733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-6532673.9219622733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-27309.705106153549</v>
      </c>
      <c r="L781" s="444">
        <f t="shared" ca="1" si="80"/>
        <v>-6581638.9305830048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-6581638.9305830048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-27513.725975406596</v>
      </c>
      <c r="L782" s="444">
        <f t="shared" ca="1" si="80"/>
        <v>-6630807.9600729896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-6630807.9600729896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-27718.596931614866</v>
      </c>
      <c r="L783" s="444">
        <f t="shared" ca="1" si="80"/>
        <v>-6680181.8605191829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-6680181.8605191829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-27924.321516807337</v>
      </c>
      <c r="L784" s="444">
        <f t="shared" ca="1" si="80"/>
        <v>-6729761.4855505684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-6729761.4855505684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-28130.903287771445</v>
      </c>
      <c r="L785" s="444">
        <f t="shared" ca="1" si="80"/>
        <v>-6779547.692352918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-6779547.692352918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-28338.345816114565</v>
      </c>
      <c r="L786" s="444">
        <f t="shared" ca="1" si="80"/>
        <v>-6829541.3416836113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-6829541.3416836113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-28546.65268832579</v>
      </c>
      <c r="L787" s="444">
        <f t="shared" ca="1" si="80"/>
        <v>-6879743.297886515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-6879743.297886515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-28755.827505837889</v>
      </c>
      <c r="L788" s="444">
        <f t="shared" ca="1" si="80"/>
        <v>-6930154.4289069315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-6930154.4289069315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-28965.873885089619</v>
      </c>
      <c r="L789" s="444">
        <f t="shared" ca="1" si="80"/>
        <v>-6980775.6063065995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-6980775.6063065995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-29176.79545758824</v>
      </c>
      <c r="L790" s="444">
        <f t="shared" ca="1" si="80"/>
        <v>-7031607.7052787663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-7031607.7052787663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-29388.595869972272</v>
      </c>
      <c r="L791" s="444">
        <f t="shared" ca="1" si="80"/>
        <v>-7082651.6046633171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-7082651.6046633171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-29601.278784074562</v>
      </c>
      <c r="L792" s="444">
        <f t="shared" ca="1" si="80"/>
        <v>-7133908.1869619703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-7133908.1869619703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-29814.847876985616</v>
      </c>
      <c r="L793" s="444">
        <f t="shared" ca="1" si="80"/>
        <v>-7185378.3383535342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-7185378.3383535342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-30029.30684111713</v>
      </c>
      <c r="L794" s="444">
        <f t="shared" ca="1" si="80"/>
        <v>-7237062.9487092299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-7237062.9487092299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-30244.659384265866</v>
      </c>
      <c r="L795" s="444">
        <f t="shared" ca="1" si="80"/>
        <v>-7288962.9116080739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-7288962.9116080739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-30460.909229677716</v>
      </c>
      <c r="L796" s="444">
        <f t="shared" ca="1" si="80"/>
        <v>-7341079.1243523303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-7341079.1243523303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-30678.060116112119</v>
      </c>
      <c r="L797" s="444">
        <f t="shared" ca="1" si="80"/>
        <v>-7393412.487983021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-7393412.487983021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-30896.115797906663</v>
      </c>
      <c r="L798" s="444">
        <f t="shared" ca="1" si="80"/>
        <v>-7445963.9072955064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-7445963.9072955064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-31115.080045042021</v>
      </c>
      <c r="L799" s="444">
        <f t="shared" ca="1" si="80"/>
        <v>-7498734.2908551265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-7498734.2908551265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-31334.956643207104</v>
      </c>
      <c r="L800" s="444">
        <f t="shared" ca="1" si="80"/>
        <v>-7551724.5510129118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-7551724.5510129118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-31555.749393864542</v>
      </c>
      <c r="L801" s="444">
        <f t="shared" ca="1" si="80"/>
        <v>-7604935.6039213547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-7604935.6039213547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-31777.462114316386</v>
      </c>
      <c r="L802" s="444">
        <f t="shared" ca="1" si="80"/>
        <v>-7658368.3695502495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-7658368.3695502495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-32000.098637770119</v>
      </c>
      <c r="L803" s="444">
        <f t="shared" ca="1" si="80"/>
        <v>-7712023.7717025978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-7712023.7717025978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-32223.662813404899</v>
      </c>
      <c r="L804" s="444">
        <f t="shared" ca="1" si="80"/>
        <v>-7765902.7380305808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-7765902.7380305808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-32448.158506438162</v>
      </c>
      <c r="L805" s="444">
        <f t="shared" ca="1" si="80"/>
        <v>-7820006.2000515973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-7820006.2000515973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-32673.589598192397</v>
      </c>
      <c r="L806" s="444">
        <f t="shared" ca="1" si="80"/>
        <v>-7874335.0931643685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-7874335.0931643685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-32899.959986162285</v>
      </c>
      <c r="L807" s="444">
        <f t="shared" ca="1" si="80"/>
        <v>-7928890.3566651093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-7928890.3566651093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-33127.273584082031</v>
      </c>
      <c r="L808" s="444">
        <f t="shared" ca="1" si="80"/>
        <v>-7983672.9337637695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-7983672.9337637695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-33355.534321993109</v>
      </c>
      <c r="L809" s="444">
        <f t="shared" ca="1" si="80"/>
        <v>-8038683.7716003405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-8038683.7716003405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-33584.746146312165</v>
      </c>
      <c r="L810" s="444">
        <f t="shared" ca="1" si="80"/>
        <v>-8093923.8212612309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-8093923.8212612309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-33814.913019899206</v>
      </c>
      <c r="L811" s="444">
        <f t="shared" ca="1" si="80"/>
        <v>-8149394.0377957085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-8149394.0377957085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-34046.038922126194</v>
      </c>
      <c r="L812" s="444">
        <f t="shared" ca="1" si="80"/>
        <v>-8205095.3802324133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-8205095.3802324133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-34278.127848945798</v>
      </c>
      <c r="L813" s="444">
        <f t="shared" ca="1" si="80"/>
        <v>-8261028.8115959372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-8261028.8115959372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-34511.18381296048</v>
      </c>
      <c r="L814" s="444">
        <f t="shared" ca="1" si="80"/>
        <v>-8317195.2989234757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-8317195.2989234757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-34745.210843491892</v>
      </c>
      <c r="L815" s="444">
        <f t="shared" ca="1" si="80"/>
        <v>-8373595.8132815463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-8373595.8132815463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-34980.21298665052</v>
      </c>
      <c r="L816" s="444">
        <f t="shared" ca="1" si="80"/>
        <v>-8430231.3297827747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-8430231.3297827747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-35216.194305405639</v>
      </c>
      <c r="L817" s="444">
        <f t="shared" ca="1" si="80"/>
        <v>-8487102.827602759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-8487102.827602759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-35453.158879655573</v>
      </c>
      <c r="L818" s="444">
        <f t="shared" ca="1" si="80"/>
        <v>-8544211.2899969947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-8544211.2899969947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-35691.110806298224</v>
      </c>
      <c r="L819" s="444">
        <f t="shared" ca="1" si="80"/>
        <v>-8601557.7043178715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-8601557.7043178715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-35930.054199301878</v>
      </c>
      <c r="L820" s="444">
        <f t="shared" ca="1" si="80"/>
        <v>-8659143.0620317534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-8659143.0620317534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-36169.993189776389</v>
      </c>
      <c r="L821" s="444">
        <f t="shared" ca="1" si="80"/>
        <v>-8716968.358736109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-8716968.358736109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-36410.931926044534</v>
      </c>
      <c r="L822" s="444">
        <f t="shared" ca="1" si="80"/>
        <v>-8775034.594176732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-8775034.594176732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-36652.874573713794</v>
      </c>
      <c r="L823" s="444">
        <f t="shared" ca="1" si="80"/>
        <v>-8833342.7722650245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-8833342.7722650245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-36895.825315748349</v>
      </c>
      <c r="L824" s="444">
        <f t="shared" ca="1" si="80"/>
        <v>-8891893.9010953531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-8891893.9010953531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-37139.788352541385</v>
      </c>
      <c r="L825" s="444">
        <f t="shared" ca="1" si="80"/>
        <v>-8950688.992962474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-8950688.992962474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-37384.767901987725</v>
      </c>
      <c r="L826" s="444">
        <f t="shared" ca="1" si="80"/>
        <v>-9009729.0643790402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-9009729.0643790402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-37630.768199556747</v>
      </c>
      <c r="L827" s="444">
        <f t="shared" ca="1" si="80"/>
        <v>-9069015.1360931769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-9069015.1360931769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-37877.793498365652</v>
      </c>
      <c r="L828" s="444">
        <f t="shared" ca="1" si="80"/>
        <v>-9128548.2331061214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-9128548.2331061214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-38125.848069252919</v>
      </c>
      <c r="L829" s="444">
        <f t="shared" ca="1" si="80"/>
        <v>-9188329.3846899532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-9188329.3846899532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-38374.936200852215</v>
      </c>
      <c r="L830" s="444">
        <f t="shared" ca="1" si="80"/>
        <v>-9248359.6244053841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-9248359.6244053841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-38625.062199666514</v>
      </c>
      <c r="L831" s="444">
        <f t="shared" ca="1" si="80"/>
        <v>-9308639.9901196305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-9308639.9901196305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-38876.23039014254</v>
      </c>
      <c r="L832" s="444">
        <f t="shared" ca="1" si="80"/>
        <v>-9369171.5240243524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-9369171.5240243524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-39128.445114745547</v>
      </c>
      <c r="L833" s="444">
        <f t="shared" ca="1" si="80"/>
        <v>-9429955.2726536766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-9429955.2726536766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-39381.710734034401</v>
      </c>
      <c r="L834" s="444">
        <f t="shared" ca="1" si="80"/>
        <v>-9490992.2869022898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-9490992.2869022898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-39636.031626736956</v>
      </c>
      <c r="L835" s="444">
        <f t="shared" ca="1" si="80"/>
        <v>-9552283.6220436059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-9552283.6220436059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-39891.412189825773</v>
      </c>
      <c r="L836" s="444">
        <f t="shared" ca="1" si="80"/>
        <v>-9613830.3377480116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-9613830.3377480116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-40147.856838594125</v>
      </c>
      <c r="L837" s="444">
        <f t="shared" ca="1" si="80"/>
        <v>-9675633.4981011841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-9675633.4981011841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-40405.370006732344</v>
      </c>
      <c r="L838" s="444">
        <f t="shared" ca="1" si="80"/>
        <v>-9737694.1716224961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-9737694.1716224961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-40663.956146404482</v>
      </c>
      <c r="L839" s="444">
        <f t="shared" ca="1" si="80"/>
        <v>-9800013.4312834796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-9800013.4312834796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-40923.619728325248</v>
      </c>
      <c r="L840" s="444">
        <f t="shared" ca="1" si="80"/>
        <v>-9862592.3545263838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-9862592.3545263838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-41184.365241837346</v>
      </c>
      <c r="L841" s="444">
        <f t="shared" ca="1" si="80"/>
        <v>-9925432.0232827999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-9925432.0232827999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-41446.197194989079</v>
      </c>
      <c r="L842" s="444">
        <f t="shared" ca="1" si="80"/>
        <v>-9988533.523992369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-9988533.523992369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-41709.120114612284</v>
      </c>
      <c r="L843" s="444">
        <f t="shared" ca="1" si="80"/>
        <v>-10051897.94762156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-10051897.94762156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-41973.13854640058</v>
      </c>
      <c r="L844" s="444">
        <f t="shared" ca="1" si="80"/>
        <v>-10115526.389682539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-10115526.389682539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-42238.257054987989</v>
      </c>
      <c r="L845" s="444">
        <f t="shared" ca="1" si="80"/>
        <v>-10179419.950252106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-10179419.950252106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-42504.480224027859</v>
      </c>
      <c r="L846" s="444">
        <f t="shared" ca="1" si="80"/>
        <v>-10243579.733990714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-10243579.733990714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-42771.812656272057</v>
      </c>
      <c r="L847" s="444">
        <f t="shared" ca="1" si="80"/>
        <v>-10308006.850161565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-10308006.850161565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-43040.258973650605</v>
      </c>
      <c r="L848" s="444">
        <f t="shared" ca="1" si="80"/>
        <v>-10372702.412649795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-10372702.412649795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-43309.823817351564</v>
      </c>
      <c r="L849" s="444">
        <f t="shared" ca="1" si="80"/>
        <v>-10437667.539981727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-10437667.539981727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-43580.511847901274</v>
      </c>
      <c r="L850" s="444">
        <f t="shared" ca="1" si="80"/>
        <v>-10502903.355344208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-10502903.355344208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-43852.327745244947</v>
      </c>
      <c r="L851" s="444">
        <f t="shared" ca="1" si="80"/>
        <v>-10568410.986604033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-10568410.986604033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-44125.276208827549</v>
      </c>
      <c r="L852" s="444">
        <f t="shared" ca="1" si="80"/>
        <v>-10634191.56632744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-10634191.56632744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-44399.361957675079</v>
      </c>
      <c r="L853" s="444">
        <f t="shared" ca="1" si="80"/>
        <v>-10700246.231799694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-10700246.231799694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-44674.589730476138</v>
      </c>
      <c r="L854" s="444">
        <f t="shared" ca="1" si="80"/>
        <v>-10766576.12504475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-10766576.12504475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-44950.964285663875</v>
      </c>
      <c r="L855" s="444">
        <f t="shared" ca="1" si="80"/>
        <v>-10833182.392844994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-10833182.392844994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-45228.490401498217</v>
      </c>
      <c r="L856" s="444">
        <f t="shared" ca="1" si="80"/>
        <v>-10900066.186761072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-10900066.186761072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-45507.172876148543</v>
      </c>
      <c r="L857" s="444">
        <f t="shared" ca="1" si="80"/>
        <v>-10967228.663151801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-10967228.663151801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-45787.016527776585</v>
      </c>
      <c r="L858" s="444">
        <f t="shared" ca="1" si="80"/>
        <v>-11034670.983194156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-11034670.983194156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-46068.026194619728</v>
      </c>
      <c r="L859" s="444">
        <f t="shared" ca="1" si="80"/>
        <v>-11102394.312903354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-11102394.312903354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-46350.206735074724</v>
      </c>
      <c r="L860" s="444">
        <f t="shared" ca="1" si="80"/>
        <v>-11170399.823153008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-11170399.823153008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-46633.563027781609</v>
      </c>
      <c r="L861" s="444">
        <f t="shared" ca="1" si="80"/>
        <v>-11238688.689695369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-11238688.689695369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-46918.099971708121</v>
      </c>
      <c r="L862" s="444">
        <f t="shared" ca="1" si="80"/>
        <v>-11307262.093181657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-11307262.093181657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-47203.82248623432</v>
      </c>
      <c r="L863" s="444">
        <f t="shared" ca="1" si="80"/>
        <v>-11376121.219182471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-11376121.219182471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-47490.735511237712</v>
      </c>
      <c r="L864" s="444">
        <f t="shared" ca="1" si="80"/>
        <v>-11445267.258208288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-11445267.258208288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-47778.84400717861</v>
      </c>
      <c r="L865" s="444">
        <f t="shared" ca="1" si="80"/>
        <v>-11514701.405730046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-11514701.405730046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-48068.152955185942</v>
      </c>
      <c r="L866" s="444">
        <f t="shared" ca="1" si="80"/>
        <v>-11584424.862199811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-11584424.862199811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-48358.667357143291</v>
      </c>
      <c r="L867" s="444">
        <f t="shared" ca="1" si="80"/>
        <v>-11654438.833071534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-11654438.833071534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-48650.392235775471</v>
      </c>
      <c r="L868" s="444">
        <f t="shared" ca="1" si="80"/>
        <v>-11724744.528821887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-11724744.528821887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-48943.332634735278</v>
      </c>
      <c r="L869" s="444">
        <f t="shared" ca="1" si="80"/>
        <v>-11795343.164971203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-11795343.164971203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-49237.493618690758</v>
      </c>
      <c r="L870" s="444">
        <f t="shared" ca="1" si="80"/>
        <v>-11866235.962104473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-11866235.962104473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-49532.880273412717</v>
      </c>
      <c r="L871" s="444">
        <f t="shared" ca="1" si="80"/>
        <v>-11937424.145892465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-11937424.145892465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-49829.497705862683</v>
      </c>
      <c r="L872" s="444">
        <f t="shared" ca="1" si="80"/>
        <v>-12008908.947112907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-12008908.947112907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-50127.351044281189</v>
      </c>
      <c r="L873" s="444">
        <f t="shared" ca="1" si="80"/>
        <v>-12080691.601671766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-12080691.601671766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-50426.445438276438</v>
      </c>
      <c r="L874" s="444">
        <f t="shared" ca="1" si="80"/>
        <v>-12152773.350624623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-12152773.350624623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-50726.786058913342</v>
      </c>
      <c r="L875" s="444">
        <f t="shared" ca="1" si="80"/>
        <v>-12225155.440198116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-12225155.440198116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-51028.378098802896</v>
      </c>
      <c r="L876" s="444">
        <f t="shared" ca="1" si="80"/>
        <v>-12297839.121811498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-12297839.121811498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-51331.226772191985</v>
      </c>
      <c r="L877" s="444">
        <f t="shared" ca="1" si="80"/>
        <v>-12370825.65209827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-12370825.65209827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-51635.337315053541</v>
      </c>
      <c r="L878" s="444">
        <f t="shared" ca="1" si="80"/>
        <v>-12444116.292927902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-12444116.292927902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-51940.714985177008</v>
      </c>
      <c r="L879" s="444">
        <f t="shared" ca="1" si="80"/>
        <v>-12517712.311427658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-12517712.311427658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-52247.365062259327</v>
      </c>
      <c r="L880" s="444">
        <f t="shared" ca="1" si="80"/>
        <v>-12591614.980004497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-12591614.980004497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-52555.292847996148</v>
      </c>
      <c r="L881" s="444">
        <f t="shared" ca="1" si="80"/>
        <v>-12665825.576367073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-12665825.576367073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-52864.50366617355</v>
      </c>
      <c r="L882" s="444">
        <f t="shared" ca="1" si="80"/>
        <v>-12740345.383547826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-12740345.383547826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-53175.002862760019</v>
      </c>
      <c r="L883" s="444">
        <f t="shared" ca="1" si="80"/>
        <v>-12815175.689925166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-12815175.689925166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-53486.79580599894</v>
      </c>
      <c r="L884" s="444">
        <f t="shared" ca="1" si="80"/>
        <v>-12890317.789245743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-12890317.789245743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-53799.887886501347</v>
      </c>
      <c r="L885" s="444">
        <f t="shared" ca="1" si="80"/>
        <v>-12965772.980646824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-12965772.980646824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-54114.284517339183</v>
      </c>
      <c r="L886" s="444">
        <f t="shared" ca="1" si="80"/>
        <v>-13041542.568678742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-13041542.568678742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-54429.991134138836</v>
      </c>
      <c r="L887" s="444">
        <f t="shared" ca="1" si="80"/>
        <v>-13117627.86332746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-13117627.86332746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-54747.013195175161</v>
      </c>
      <c r="L888" s="444">
        <f t="shared" ca="1" si="80"/>
        <v>-13194030.180037215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-13194030.180037215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-55065.35618146581</v>
      </c>
      <c r="L889" s="444">
        <f t="shared" ca="1" si="80"/>
        <v>-13270750.83973326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-13270750.83973326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-55385.025596865999</v>
      </c>
      <c r="L890" s="444">
        <f t="shared" ca="1" si="80"/>
        <v>-13347791.168844705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-13347791.168844705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-55706.026968163686</v>
      </c>
      <c r="L891" s="444">
        <f t="shared" ca="1" si="80"/>
        <v>-13425152.499327449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-13425152.499327449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-56028.365845175125</v>
      </c>
      <c r="L892" s="444">
        <f t="shared" ca="1" si="80"/>
        <v>-13502836.168687204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-13502836.168687204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-56352.047800840752</v>
      </c>
      <c r="L893" s="444">
        <f t="shared" ca="1" si="80"/>
        <v>-13580843.520002624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-13580843.520002624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-56677.078431321679</v>
      </c>
      <c r="L894" s="444">
        <f t="shared" ca="1" si="80"/>
        <v>-13659175.901948525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-13659175.901948525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-57003.463356096268</v>
      </c>
      <c r="L895" s="444">
        <f t="shared" ca="1" si="80"/>
        <v>-13737834.6688192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-13737834.6688192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-57331.208218057407</v>
      </c>
      <c r="L896" s="444">
        <f t="shared" ca="1" si="80"/>
        <v>-13816821.180551836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-13816821.180551836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-57660.318683610065</v>
      </c>
      <c r="L897" s="444">
        <f t="shared" ca="1" si="80"/>
        <v>-13896136.802750025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-13896136.802750025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-57990.800442769185</v>
      </c>
      <c r="L898" s="444">
        <f t="shared" ca="1" si="80"/>
        <v>-13975782.906707373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-13975782.906707373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-58322.659209258141</v>
      </c>
      <c r="L899" s="444">
        <f t="shared" ca="1" si="80"/>
        <v>-14055760.869431211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-14055760.869431211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-58655.90072060746</v>
      </c>
      <c r="L900" s="444">
        <f t="shared" ca="1" si="80"/>
        <v>-14136072.073666397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-14136072.073666397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-58990.53073825407</v>
      </c>
      <c r="L901" s="444">
        <f t="shared" ca="1" si="80"/>
        <v>-14216717.90791923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-14216717.90791923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-59326.555047640868</v>
      </c>
      <c r="L902" s="444">
        <f t="shared" ca="1" si="80"/>
        <v>-14297699.76648145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-14297699.76648145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-59663.979458316797</v>
      </c>
      <c r="L903" s="444">
        <f t="shared" ca="1" si="80"/>
        <v>-14379019.049454346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-14379019.049454346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-60002.809804037191</v>
      </c>
      <c r="L904" s="444">
        <f t="shared" ca="1" si="80"/>
        <v>-14460677.162772963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-14460677.162772963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-60343.05194286476</v>
      </c>
      <c r="L905" s="444">
        <f t="shared" ca="1" si="80"/>
        <v>-14542675.518230407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-14542675.518230407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-60684.711757270772</v>
      </c>
      <c r="L906" s="444">
        <f t="shared" ca="1" si="80"/>
        <v>-14625015.533502256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-14625015.533502256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-61027.795154236817</v>
      </c>
      <c r="L907" s="444">
        <f t="shared" ca="1" si="80"/>
        <v>-14707698.632171072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-14707698.632171072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-61372.308065356883</v>
      </c>
      <c r="L908" s="444">
        <f t="shared" ca="1" si="80"/>
        <v>-14790726.243751008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-14790726.243751008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-61718.256446939944</v>
      </c>
      <c r="L909" s="444">
        <f t="shared" ca="1" si="80"/>
        <v>-14874099.803712528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-14874099.803712528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-62065.646280112938</v>
      </c>
      <c r="L910" s="444">
        <f t="shared" ca="1" si="80"/>
        <v>-14957820.753507221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-14957820.753507221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-62414.483570924167</v>
      </c>
      <c r="L911" s="444">
        <f t="shared" ca="1" si="80"/>
        <v>-15041890.540592724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-15041890.540592724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-62764.7743504471</v>
      </c>
      <c r="L912" s="444">
        <f t="shared" ca="1" si="80"/>
        <v>-15126310.618457751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-15126310.618457751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-63116.524674884713</v>
      </c>
      <c r="L913" s="444">
        <f t="shared" ca="1" si="80"/>
        <v>-15211082.446647216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-15211082.446647216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-63469.740625674138</v>
      </c>
      <c r="L914" s="444">
        <f t="shared" ca="1" si="80"/>
        <v>-15296207.490787469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-15296207.490787469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-63824.428309591858</v>
      </c>
      <c r="L915" s="444">
        <f t="shared" ca="1" si="80"/>
        <v>-15381687.22261164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-15381687.22261164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-64180.593858859247</v>
      </c>
      <c r="L916" s="444">
        <f t="shared" ca="1" si="80"/>
        <v>-15467523.119985078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-15467523.119985078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-64538.243431248578</v>
      </c>
      <c r="L917" s="444">
        <f t="shared" ca="1" si="80"/>
        <v>-15553716.666930905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-15553716.666930905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-64897.383210189524</v>
      </c>
      <c r="L918" s="444">
        <f t="shared" ca="1" si="80"/>
        <v>-15640269.353655674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-15640269.353655674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-65258.019404876046</v>
      </c>
      <c r="L919" s="444">
        <f t="shared" ca="1" si="80"/>
        <v>-15727182.676575128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-15727182.676575128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-65620.158250373774</v>
      </c>
      <c r="L920" s="444">
        <f t="shared" ca="1" si="80"/>
        <v>-15814458.13834008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-15814458.13834008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-65983.806007727748</v>
      </c>
      <c r="L921" s="444">
        <f t="shared" ca="1" si="80"/>
        <v>-15902097.247862387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-15902097.247862387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-66348.968964070693</v>
      </c>
      <c r="L922" s="444">
        <f t="shared" ca="1" si="80"/>
        <v>-15990101.520341037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-15990101.520341037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-66715.653432731735</v>
      </c>
      <c r="L923" s="444">
        <f t="shared" ca="1" si="80"/>
        <v>-16078472.477288349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-16078472.477288349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-67083.865753345526</v>
      </c>
      <c r="L924" s="444">
        <f t="shared" ca="1" si="80"/>
        <v>-16167211.646556273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-16167211.646556273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-67453.612291961894</v>
      </c>
      <c r="L925" s="444">
        <f t="shared" ca="1" si="80"/>
        <v>-16256320.562362814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-16256320.562362814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-67824.899441155809</v>
      </c>
      <c r="L926" s="444">
        <f t="shared" ca="1" si="80"/>
        <v>-16345800.76531855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-16345800.76531855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-68197.733620138024</v>
      </c>
      <c r="L927" s="444">
        <f t="shared" ca="1" si="80"/>
        <v>-16435653.802453268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-16435653.802453268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-68572.121274866033</v>
      </c>
      <c r="L928" s="444">
        <f t="shared" ca="1" si="80"/>
        <v>-16525881.227242714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-16525881.227242714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-68948.068878155391</v>
      </c>
      <c r="L929" s="444">
        <f t="shared" ca="1" si="80"/>
        <v>-16616484.599635448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-16616484.599635448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-69325.582929791781</v>
      </c>
      <c r="L930" s="444">
        <f t="shared" ca="1" si="80"/>
        <v>-16707465.48607982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-16707465.48607982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-69704.669956643338</v>
      </c>
      <c r="L931" s="444">
        <f t="shared" ca="1" si="80"/>
        <v>-16798825.459551044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-16798825.459551044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-70085.336512773414</v>
      </c>
      <c r="L932" s="444">
        <f t="shared" ca="1" si="80"/>
        <v>-16890566.099578395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-16890566.099578395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-70467.589179554052</v>
      </c>
      <c r="L933" s="444">
        <f t="shared" ca="1" si="80"/>
        <v>-16982688.992272526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-16982688.992272526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-70851.434565779593</v>
      </c>
      <c r="L934" s="444">
        <f t="shared" ca="1" si="80"/>
        <v>-17075195.730352882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-17075195.730352882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-71236.879307781084</v>
      </c>
      <c r="L935" s="444">
        <f t="shared" ca="1" si="80"/>
        <v>-17168087.91317524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-17168087.91317524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-71623.930069540904</v>
      </c>
      <c r="L936" s="444">
        <f t="shared" ca="1" si="80"/>
        <v>-17261367.146759357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-17261367.146759357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-72012.593542808056</v>
      </c>
      <c r="L937" s="444">
        <f t="shared" ca="1" si="80"/>
        <v>-17355035.043816742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-17355035.043816742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-72402.876447213828</v>
      </c>
      <c r="L938" s="444">
        <f t="shared" ca="1" si="80"/>
        <v>-17449093.223778535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-17449093.223778535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-72794.785530387962</v>
      </c>
      <c r="L939" s="444">
        <f t="shared" ca="1" si="80"/>
        <v>-17543543.3128235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-17543543.3128235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-73188.327568075329</v>
      </c>
      <c r="L940" s="444">
        <f t="shared" ca="1" si="80"/>
        <v>-17638386.943906154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-17638386.943906154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-73583.509364253056</v>
      </c>
      <c r="L941" s="444">
        <f t="shared" ca="1" si="80"/>
        <v>-17733625.756784987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-17733625.756784987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-73980.337751248182</v>
      </c>
      <c r="L942" s="444">
        <f t="shared" ca="1" si="80"/>
        <v>-17829261.398050811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-17829261.398050811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-74378.81958985579</v>
      </c>
      <c r="L943" s="444">
        <f t="shared" ca="1" si="80"/>
        <v>-17925295.521155246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-17925295.521155246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-74778.961769457601</v>
      </c>
      <c r="L944" s="444">
        <f t="shared" ca="1" si="80"/>
        <v>-18021729.786439281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-18021729.786439281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-75180.771208141072</v>
      </c>
      <c r="L945" s="444">
        <f t="shared" ca="1" si="80"/>
        <v>-18118565.861161999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-18118565.861161999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-75584.254852819067</v>
      </c>
      <c r="L946" s="444">
        <f t="shared" ca="1" si="80"/>
        <v>-18215805.419529397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-18215805.419529397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-75989.4196793499</v>
      </c>
      <c r="L947" s="444">
        <f t="shared" ca="1" si="80"/>
        <v>-18313450.142723326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-18313450.142723326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-76396.272692657934</v>
      </c>
      <c r="L948" s="444">
        <f t="shared" ca="1" si="80"/>
        <v>-18411501.718930561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-18411501.718930561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-76804.820926854736</v>
      </c>
      <c r="L949" s="444">
        <f t="shared" ca="1" si="80"/>
        <v>-18509961.843371995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-18509961.843371995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-77215.071445360722</v>
      </c>
      <c r="L950" s="444">
        <f t="shared" ca="1" si="80"/>
        <v>-18608832.218331933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-18608832.218331933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-77627.031341027119</v>
      </c>
      <c r="L951" s="444">
        <f t="shared" ca="1" si="80"/>
        <v>-18708114.553187538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-18708114.553187538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-78040.707736258817</v>
      </c>
      <c r="L952" s="444">
        <f t="shared" ca="1" si="80"/>
        <v>-18807810.564438373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-18807810.564438373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-78456.107783137297</v>
      </c>
      <c r="L953" s="444">
        <f t="shared" ca="1" si="80"/>
        <v>-18907921.975736089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-18907921.975736089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-78873.238663544442</v>
      </c>
      <c r="L954" s="444">
        <f t="shared" ca="1" si="80"/>
        <v>-19008450.51791421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-19008450.51791421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-79292.107589286607</v>
      </c>
      <c r="L955" s="444">
        <f t="shared" ca="1" si="80"/>
        <v>-19109397.929018073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-19109397.929018073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-79712.72180221937</v>
      </c>
      <c r="L956" s="444">
        <f t="shared" ca="1" si="80"/>
        <v>-19210765.95433487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-19210765.95433487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-80135.088574372698</v>
      </c>
      <c r="L957" s="444">
        <f t="shared" ca="1" si="80"/>
        <v>-19312556.34642382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-19312556.34642382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-80559.215208076654</v>
      </c>
      <c r="L958" s="444">
        <f t="shared" ca="1" si="80"/>
        <v>-19414770.865146473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-19414770.865146473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-80985.109036087713</v>
      </c>
      <c r="L959" s="444">
        <f t="shared" ca="1" si="80"/>
        <v>-19517411.277697138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-19517411.277697138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-81412.77742171548</v>
      </c>
      <c r="L960" s="444">
        <f t="shared" ca="1" si="80"/>
        <v>-19620479.358633433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-19620479.358633433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-81842.227758950045</v>
      </c>
      <c r="L961" s="444">
        <f t="shared" ca="1" si="80"/>
        <v>-19723976.889906961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-19723976.889906961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-82273.467472589749</v>
      </c>
      <c r="L962" s="444">
        <f t="shared" ca="1" si="80"/>
        <v>-19827905.660894129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-19827905.660894129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-82706.504018369611</v>
      </c>
      <c r="L963" s="444">
        <f t="shared" ca="1" si="80"/>
        <v>-19932267.468427077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-19932267.468427077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-83141.34488309022</v>
      </c>
      <c r="L964" s="444">
        <f t="shared" ca="1" si="80"/>
        <v>-20037064.116824746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-20037064.116824746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-83577.99758474718</v>
      </c>
      <c r="L965" s="444">
        <f t="shared" ca="1" si="80"/>
        <v>-20142297.417924073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-20142297.417924073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-84016.469672661042</v>
      </c>
      <c r="L966" s="444">
        <f t="shared" ca="1" si="80"/>
        <v>-20247969.191111311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-20247969.191111311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-84456.768727607865</v>
      </c>
      <c r="L967" s="444">
        <f t="shared" ca="1" si="80"/>
        <v>-20354081.263353497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-20354081.263353497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-84898.902361950313</v>
      </c>
      <c r="L968" s="444">
        <f t="shared" ca="1" si="80"/>
        <v>-20460635.469230026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-20460635.469230026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-85342.878219769176</v>
      </c>
      <c r="L969" s="444">
        <f t="shared" ca="1" si="80"/>
        <v>-20567633.650964372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-20567633.650964372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-85788.703976995617</v>
      </c>
      <c r="L970" s="444">
        <f t="shared" ca="1" si="80"/>
        <v>-20675077.658455946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-20675077.658455946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-86236.387341543843</v>
      </c>
      <c r="L971" s="444">
        <f t="shared" ca="1" si="80"/>
        <v>-20782969.349312067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-20782969.349312067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-86685.936053444355</v>
      </c>
      <c r="L972" s="444">
        <f t="shared" ca="1" si="80"/>
        <v>-20891310.588880088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-20891310.588880088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-87137.35788497777</v>
      </c>
      <c r="L973" s="444">
        <f t="shared" ca="1" si="80"/>
        <v>-21000103.250279643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-21000103.250279643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-87590.660640809248</v>
      </c>
      <c r="L974" s="444">
        <f t="shared" ca="1" si="80"/>
        <v>-21109349.21443503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-21109349.21443503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-88045.852158123365</v>
      </c>
      <c r="L975" s="444">
        <f t="shared" ca="1" si="80"/>
        <v>-21219050.370107729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-21219050.370107729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-88502.940306759614</v>
      </c>
      <c r="L976" s="444">
        <f t="shared" ca="1" si="80"/>
        <v>-21329208.613929067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-21329208.613929067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-88961.932989348512</v>
      </c>
      <c r="L977" s="444">
        <f t="shared" ca="1" si="80"/>
        <v>-21439825.850432992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-21439825.850432992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-89422.838141448199</v>
      </c>
      <c r="L978" s="444">
        <f t="shared" ca="1" si="80"/>
        <v>-21550903.992089018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-21550903.992089018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-89885.663731681649</v>
      </c>
      <c r="L979" s="444">
        <f t="shared" ca="1" si="80"/>
        <v>-21662444.959335279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-21662444.959335279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-90350.4177618744</v>
      </c>
      <c r="L980" s="444">
        <f t="shared" ca="1" si="80"/>
        <v>-21774450.68061173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-21774450.68061173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-90817.108267192947</v>
      </c>
      <c r="L981" s="444">
        <f t="shared" ca="1" si="80"/>
        <v>-21886923.092393499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-21886923.092393499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-91285.743316283653</v>
      </c>
      <c r="L982" s="444">
        <f t="shared" ca="1" si="80"/>
        <v>-21999864.139224362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-21999864.139224362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-91756.331011412243</v>
      </c>
      <c r="L983" s="444">
        <f t="shared" ca="1" si="80"/>
        <v>-22113275.77375035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-22113275.77375035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-92228.879488603867</v>
      </c>
      <c r="L984" s="444">
        <f t="shared" ca="1" si="80"/>
        <v>-22227159.95675353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-22227159.95675353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-92703.396917783772</v>
      </c>
      <c r="L985" s="444">
        <f t="shared" ca="1" si="80"/>
        <v>-22341518.65718589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-22341518.65718589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-93179.891502918617</v>
      </c>
      <c r="L986" s="444">
        <f t="shared" ca="1" si="80"/>
        <v>-22456353.852203384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-22456353.852203384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-93658.371482158167</v>
      </c>
      <c r="L987" s="444">
        <f t="shared" ca="1" si="80"/>
        <v>-22571667.527200121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-22571667.527200121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-94138.845127977911</v>
      </c>
      <c r="L988" s="444">
        <f t="shared" ca="1" si="80"/>
        <v>-22687461.675842676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-22687461.675842676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-94621.320747321894</v>
      </c>
      <c r="L989" s="444">
        <f t="shared" ca="1" si="80"/>
        <v>-22803738.300104577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-22803738.300104577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-95105.806681746471</v>
      </c>
      <c r="L990" s="444">
        <f t="shared" ca="1" si="80"/>
        <v>-22920499.410300899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-22920499.410300899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-95592.31130756448</v>
      </c>
      <c r="L991" s="444">
        <f t="shared" ca="1" si="80"/>
        <v>-23037747.025123041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-23037747.025123041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-96080.843035990081</v>
      </c>
      <c r="L992" s="444">
        <f t="shared" ca="1" si="80"/>
        <v>-23155483.171673607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-23155483.171673607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-96571.410313284097</v>
      </c>
      <c r="L993" s="444">
        <f t="shared" ca="1" si="80"/>
        <v>-23273709.88550147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-23273709.88550147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-97064.021620900196</v>
      </c>
      <c r="L994" s="444">
        <f t="shared" ca="1" si="80"/>
        <v>-23392429.210636947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-23392429.210636947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-97558.685475631355</v>
      </c>
      <c r="L995" s="444">
        <f t="shared" ca="1" si="80"/>
        <v>-23511643.199627157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-23511643.199627157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-98055.410429757234</v>
      </c>
      <c r="L996" s="444">
        <f t="shared" ca="1" si="80"/>
        <v>-23631353.913571492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-23631353.913571492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-98554.205071191958</v>
      </c>
      <c r="L997" s="444">
        <f t="shared" ca="1" si="80"/>
        <v>-23751563.422157262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-23751563.422157262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-99055.078023632668</v>
      </c>
      <c r="L998" s="444">
        <f t="shared" ca="1" si="80"/>
        <v>-23872273.80369547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-23872273.80369547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-99558.037946708529</v>
      </c>
      <c r="L999" s="444">
        <f t="shared" ca="1" si="80"/>
        <v>-23993487.145156756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-23993487.145156756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-100063.09353613056</v>
      </c>
      <c r="L1000" s="444">
        <f t="shared" ca="1" si="80"/>
        <v>-24115205.542207465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-24115205.542207465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-100570.25352384183</v>
      </c>
      <c r="L1001" s="444">
        <f t="shared" ca="1" si="80"/>
        <v>-24237431.099245884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-24237431.099245884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-101079.52667816859</v>
      </c>
      <c r="L1002" s="444">
        <f t="shared" ca="1" si="80"/>
        <v>-24360165.929438628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-24360165.929438628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-101590.92180397169</v>
      </c>
      <c r="L1003" s="444">
        <f t="shared" ca="1" si="80"/>
        <v>-24483412.154757176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-24483412.154757176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-102104.44774279898</v>
      </c>
      <c r="L1004" s="444">
        <f t="shared" ca="1" si="80"/>
        <v>-24607171.90601455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-24607171.90601455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-102620.11337303804</v>
      </c>
      <c r="L1005" s="444">
        <f t="shared" ca="1" si="80"/>
        <v>-24731447.322902165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-24731447.322902165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-103137.92761006976</v>
      </c>
      <c r="L1006" s="444">
        <f t="shared" ca="1" si="80"/>
        <v>-24856240.554026812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-24856240.554026812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-103657.89940642245</v>
      </c>
      <c r="L1007" s="444">
        <f t="shared" ca="1" si="80"/>
        <v>-24981553.756947812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-24981553.756947812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-104180.03775192662</v>
      </c>
      <c r="L1008" s="444">
        <f t="shared" ca="1" si="80"/>
        <v>-25107389.098214317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-25107389.098214317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-104704.35167387039</v>
      </c>
      <c r="L1009" s="444">
        <f t="shared" ca="1" si="80"/>
        <v>-25233748.753402766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-25233748.753402766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-105230.8502371556</v>
      </c>
      <c r="L1010" s="444">
        <f t="shared" ca="1" si="80"/>
        <v>-25360634.9071545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-25360634.9071545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-105759.5425444545</v>
      </c>
      <c r="L1011" s="444">
        <f t="shared" ca="1" si="80"/>
        <v>-25488049.753213532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-25488049.753213532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-106290.43773636712</v>
      </c>
      <c r="L1012" s="444">
        <f t="shared" ca="1" si="80"/>
        <v>-25615995.494464476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-25615995.494464476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-106823.54499157939</v>
      </c>
      <c r="L1013" s="444">
        <f t="shared" ca="1" si="80"/>
        <v>-25744474.342970632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-25744474.342970632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-107358.8735270217</v>
      </c>
      <c r="L1014" s="444">
        <f t="shared" ca="1" si="80"/>
        <v>-25873488.52001223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-25873488.52001223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-107896.43259802836</v>
      </c>
      <c r="L1015" s="444">
        <f t="shared" ca="1" si="80"/>
        <v>-26003040.256124835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-26003040.256124835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-108436.23149849755</v>
      </c>
      <c r="L1016" s="444">
        <f t="shared" ca="1" si="80"/>
        <v>-26133131.791137911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-26133131.791137911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-108978.27956105204</v>
      </c>
      <c r="L1017" s="444">
        <f t="shared" ca="1" si="80"/>
        <v>-26263765.374213539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-26263765.374213539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-109522.58615720048</v>
      </c>
      <c r="L1018" s="444">
        <f t="shared" ca="1" si="80"/>
        <v>-26394943.263885316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-26394943.263885316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-110069.16069749954</v>
      </c>
      <c r="L1019" s="444">
        <f t="shared" ca="1" si="80"/>
        <v>-26526667.728097394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-26526667.728097394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-110618.01263171654</v>
      </c>
      <c r="L1020" s="444">
        <f t="shared" ca="1" si="80"/>
        <v>-26658941.04424369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-26658941.04424369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-111169.15144899276</v>
      </c>
      <c r="L1021" s="444">
        <f t="shared" ca="1" si="80"/>
        <v>-26791765.499207258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-26791765.499207258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-111722.58667800765</v>
      </c>
      <c r="L1022" s="444">
        <f t="shared" ca="1" si="80"/>
        <v>-26925143.389399845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-26925143.389399845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-112278.32788714342</v>
      </c>
      <c r="L1023" s="444">
        <f t="shared" ca="1" si="80"/>
        <v>-27059077.020801567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-27059077.020801567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-112836.38468465062</v>
      </c>
      <c r="L1024" s="444">
        <f t="shared" ca="1" si="80"/>
        <v>-27193568.709000796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-27193568.709000796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-113396.76671881405</v>
      </c>
      <c r="L1025" s="444">
        <f t="shared" ca="1" si="80"/>
        <v>-27328620.779234186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-27328620.779234186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-113959.48367811984</v>
      </c>
      <c r="L1026" s="444">
        <f t="shared" ca="1" si="80"/>
        <v>-27464235.566426884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-27464235.566426884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-114524.54529142276</v>
      </c>
      <c r="L1027" s="444">
        <f t="shared" ca="1" si="80"/>
        <v>-27600415.415232886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-27600415.415232886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-115091.96132811443</v>
      </c>
      <c r="L1028" s="444">
        <f t="shared" ref="L1028:L1282" ca="1" si="104">I1028-J1028+K1028</f>
        <v>-27737162.680075578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-27737162.680075578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-115661.74159829231</v>
      </c>
      <c r="L1029" s="444">
        <f t="shared" ca="1" si="104"/>
        <v>-27874479.725188449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-27874479.725188449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-116233.89595292929</v>
      </c>
      <c r="L1030" s="444">
        <f t="shared" ca="1" si="104"/>
        <v>-28012368.924655955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-28012368.924655955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-116808.43428404389</v>
      </c>
      <c r="L1031" s="444">
        <f t="shared" ca="1" si="104"/>
        <v>-28150832.662454575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-28150832.662454575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-117385.36652487147</v>
      </c>
      <c r="L1032" s="444">
        <f t="shared" ca="1" si="104"/>
        <v>-28289873.332494024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-28289873.332494024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-117964.70265003583</v>
      </c>
      <c r="L1033" s="444">
        <f t="shared" ca="1" si="104"/>
        <v>-28429493.338658638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-28429493.338658638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-118546.45267572174</v>
      </c>
      <c r="L1034" s="444">
        <f t="shared" ca="1" si="104"/>
        <v>-28569695.094848938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-28569695.094848938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-119130.626659848</v>
      </c>
      <c r="L1035" s="444">
        <f t="shared" ca="1" si="104"/>
        <v>-28710481.025023364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-28710481.025023364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-119717.23470224142</v>
      </c>
      <c r="L1036" s="444">
        <f t="shared" ca="1" si="104"/>
        <v>-28851853.563240182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-28851853.563240182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-120306.28694481148</v>
      </c>
      <c r="L1037" s="444">
        <f t="shared" ca="1" si="104"/>
        <v>-28993815.153699569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-28993815.153699569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-120897.7935717256</v>
      </c>
      <c r="L1038" s="444">
        <f t="shared" ca="1" si="104"/>
        <v>-29136368.250785872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-29136368.250785872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-121491.76480958521</v>
      </c>
      <c r="L1039" s="444">
        <f t="shared" ca="1" si="104"/>
        <v>-29279515.319110036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-29279515.319110036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-122088.21092760256</v>
      </c>
      <c r="L1040" s="444">
        <f t="shared" ca="1" si="104"/>
        <v>-29423258.833552215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-29423258.833552215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-122687.14223777832</v>
      </c>
      <c r="L1041" s="444">
        <f t="shared" ca="1" si="104"/>
        <v>-29567601.279304571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-29567601.279304571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-123288.56909507979</v>
      </c>
      <c r="L1042" s="444">
        <f t="shared" ca="1" si="104"/>
        <v>-29712545.151914228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-29712545.151914228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-123892.50189762002</v>
      </c>
      <c r="L1043" s="444">
        <f t="shared" ca="1" si="104"/>
        <v>-29858092.957326423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-29858092.957326423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-124498.95108683751</v>
      </c>
      <c r="L1044" s="444">
        <f t="shared" ca="1" si="104"/>
        <v>-30004247.211927839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-30004247.211927839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-125107.92714767673</v>
      </c>
      <c r="L1045" s="444">
        <f t="shared" ca="1" si="104"/>
        <v>-30151010.442590091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-30151010.442590091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-125719.44060876944</v>
      </c>
      <c r="L1046" s="444">
        <f t="shared" ca="1" si="104"/>
        <v>-30298385.186713438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-30298385.186713438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-126333.50204261672</v>
      </c>
      <c r="L1047" s="444">
        <f t="shared" ca="1" si="104"/>
        <v>-30446373.992270634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-30446373.992270634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-126950.12206577171</v>
      </c>
      <c r="L1048" s="444">
        <f t="shared" ca="1" si="104"/>
        <v>-30594979.417850982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-30594979.417850982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-127569.31133902316</v>
      </c>
      <c r="L1049" s="444">
        <f t="shared" ca="1" si="104"/>
        <v>-30744204.032704584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-30744204.032704584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-128191.08056757982</v>
      </c>
      <c r="L1050" s="444">
        <f t="shared" ca="1" si="104"/>
        <v>-30894050.416786741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-30894050.416786741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-128815.44050125549</v>
      </c>
      <c r="L1051" s="444">
        <f t="shared" ca="1" si="104"/>
        <v>-31044521.160802573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-31044521.160802573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-129442.40193465479</v>
      </c>
      <c r="L1052" s="444">
        <f t="shared" ca="1" si="104"/>
        <v>-31195618.866251804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-31195618.866251804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-130071.9757073599</v>
      </c>
      <c r="L1053" s="444">
        <f t="shared" ca="1" si="104"/>
        <v>-31347346.145473741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-31347346.145473741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-130704.172704118</v>
      </c>
      <c r="L1054" s="444">
        <f t="shared" ca="1" si="104"/>
        <v>-31499705.621692438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-31499705.621692438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-131339.00385502924</v>
      </c>
      <c r="L1055" s="444">
        <f t="shared" ca="1" si="104"/>
        <v>-31652699.929062046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-31652699.929062046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-131976.48013573594</v>
      </c>
      <c r="L1056" s="444">
        <f t="shared" ca="1" si="104"/>
        <v>-31806331.712712359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-31806331.712712359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-132616.61256761223</v>
      </c>
      <c r="L1057" s="444">
        <f t="shared" ca="1" si="104"/>
        <v>-31960603.628794547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-31960603.628794547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-133259.4122179547</v>
      </c>
      <c r="L1058" s="444">
        <f t="shared" ca="1" si="104"/>
        <v>-32115518.344527081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-32115518.344527081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-133904.89020017357</v>
      </c>
      <c r="L1059" s="444">
        <f t="shared" ca="1" si="104"/>
        <v>-32271078.538241833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-32271078.538241833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-134553.05767398505</v>
      </c>
      <c r="L1060" s="444">
        <f t="shared" ca="1" si="104"/>
        <v>-32427286.899430394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-32427286.899430394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-135203.92584560404</v>
      </c>
      <c r="L1061" s="444">
        <f t="shared" ca="1" si="104"/>
        <v>-32584146.128790576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-32584146.128790576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-135857.50596793814</v>
      </c>
      <c r="L1062" s="444">
        <f t="shared" ca="1" si="104"/>
        <v>-32741658.938273091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-32741658.938273091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-136513.80934078194</v>
      </c>
      <c r="L1063" s="444">
        <f t="shared" ca="1" si="104"/>
        <v>-32899828.051128451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-32899828.051128451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-137172.84731101259</v>
      </c>
      <c r="L1064" s="444">
        <f t="shared" ca="1" si="104"/>
        <v>-33058656.201954041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-33058656.201954041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-137834.63127278592</v>
      </c>
      <c r="L1065" s="444">
        <f t="shared" ca="1" si="104"/>
        <v>-33218146.136741403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-33218146.136741403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-138499.17266773325</v>
      </c>
      <c r="L1066" s="444">
        <f t="shared" ca="1" si="104"/>
        <v>-33378300.612923715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-33378300.612923715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-139166.48298515956</v>
      </c>
      <c r="L1067" s="444">
        <f t="shared" ca="1" si="104"/>
        <v>-33539122.399423454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-33539122.399423454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-139836.57376224181</v>
      </c>
      <c r="L1068" s="444">
        <f t="shared" ca="1" si="104"/>
        <v>-33700614.276700281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-33700614.276700281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-140509.45658422858</v>
      </c>
      <c r="L1069" s="444">
        <f t="shared" ca="1" si="104"/>
        <v>-33862779.036799088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-33862779.036799088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-141185.14308464027</v>
      </c>
      <c r="L1070" s="444">
        <f t="shared" ca="1" si="104"/>
        <v>-34025619.483398303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-34025619.483398303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-141863.64494547033</v>
      </c>
      <c r="L1071" s="444">
        <f t="shared" ca="1" si="104"/>
        <v>-34189138.431858353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-34189138.431858353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-142544.97389738722</v>
      </c>
      <c r="L1072" s="444">
        <f t="shared" ca="1" si="104"/>
        <v>-34353338.709270321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-34353338.709270321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-143229.14171993706</v>
      </c>
      <c r="L1073" s="444">
        <f t="shared" ca="1" si="104"/>
        <v>-34518223.154504836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-34518223.154504836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-143916.16024174757</v>
      </c>
      <c r="L1074" s="444">
        <f t="shared" ca="1" si="104"/>
        <v>-34683794.618261158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-34683794.618261158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-144606.04134073222</v>
      </c>
      <c r="L1075" s="444">
        <f t="shared" ca="1" si="104"/>
        <v>-34850055.963116467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-34850055.963116467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-145298.79694429602</v>
      </c>
      <c r="L1076" s="444">
        <f t="shared" ca="1" si="104"/>
        <v>-35017010.063575342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-35017010.063575342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-145994.43902954133</v>
      </c>
      <c r="L1077" s="444">
        <f t="shared" ca="1" si="104"/>
        <v>-35184659.806119464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-35184659.806119464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-146692.97962347517</v>
      </c>
      <c r="L1078" s="444">
        <f t="shared" ca="1" si="104"/>
        <v>-35353008.089257516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-35353008.089257516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-147394.43080321705</v>
      </c>
      <c r="L1079" s="444">
        <f t="shared" ca="1" si="104"/>
        <v>-35522057.82357531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-35522057.82357531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-148098.80469620787</v>
      </c>
      <c r="L1080" s="444">
        <f t="shared" ca="1" si="104"/>
        <v>-35691811.931786098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-35691811.931786098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-148806.11348041947</v>
      </c>
      <c r="L1081" s="444">
        <f t="shared" ca="1" si="104"/>
        <v>-35862273.348781094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-35862273.348781094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-149516.3693845653</v>
      </c>
      <c r="L1082" s="444">
        <f t="shared" ca="1" si="104"/>
        <v>-36033445.021680236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-36033445.021680236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-150229.58468831173</v>
      </c>
      <c r="L1083" s="444">
        <f t="shared" ca="1" si="104"/>
        <v>-36205329.909883127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-36205329.909883127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-150945.77172249043</v>
      </c>
      <c r="L1084" s="444">
        <f t="shared" ca="1" si="104"/>
        <v>-36377930.985120192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-36377930.985120192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-151664.94286931155</v>
      </c>
      <c r="L1085" s="444">
        <f t="shared" ca="1" si="104"/>
        <v>-36551251.231504083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-36551251.231504083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-152387.11056257776</v>
      </c>
      <c r="L1086" s="444">
        <f t="shared" ca="1" si="104"/>
        <v>-36725293.645581238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-36725293.645581238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-153112.28728789923</v>
      </c>
      <c r="L1087" s="444">
        <f t="shared" ca="1" si="104"/>
        <v>-36900061.236383714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-36900061.236383714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-153840.48558290955</v>
      </c>
      <c r="L1088" s="444">
        <f t="shared" ca="1" si="104"/>
        <v>-37075557.025481202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-37075557.025481202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-154571.71803748241</v>
      </c>
      <c r="L1089" s="444">
        <f t="shared" ca="1" si="104"/>
        <v>-37251784.047033265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-37251784.047033265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-155305.99729394933</v>
      </c>
      <c r="L1090" s="444">
        <f t="shared" ca="1" si="104"/>
        <v>-37428745.347841792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-37428745.347841792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-156043.33604731821</v>
      </c>
      <c r="L1091" s="444">
        <f t="shared" ca="1" si="104"/>
        <v>-37606443.987403691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-37606443.987403691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-156783.74704549278</v>
      </c>
      <c r="L1092" s="444">
        <f t="shared" ca="1" si="104"/>
        <v>-37784883.037963763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-37784883.037963763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-157527.24308949307</v>
      </c>
      <c r="L1093" s="444">
        <f t="shared" ca="1" si="104"/>
        <v>-37964065.58456783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-37964065.58456783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-158273.83703367668</v>
      </c>
      <c r="L1094" s="444">
        <f t="shared" ca="1" si="104"/>
        <v>-38143994.725116082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-38143994.725116082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-159023.54178596108</v>
      </c>
      <c r="L1095" s="444">
        <f t="shared" ca="1" si="104"/>
        <v>-38324673.570416622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-38324673.570416622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-159776.37030804667</v>
      </c>
      <c r="L1096" s="444">
        <f t="shared" ca="1" si="104"/>
        <v>-38506105.244239248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-38506105.244239248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-160532.33561564094</v>
      </c>
      <c r="L1097" s="444">
        <f t="shared" ca="1" si="104"/>
        <v>-38688292.883369468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-38688292.883369468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-161291.45077868353</v>
      </c>
      <c r="L1098" s="444">
        <f t="shared" ca="1" si="104"/>
        <v>-38871239.637662731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-38871239.637662731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-162053.72892157212</v>
      </c>
      <c r="L1099" s="444">
        <f t="shared" ca="1" si="104"/>
        <v>-39054948.670098878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-39054948.670098878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-162819.18322338941</v>
      </c>
      <c r="L1100" s="444">
        <f t="shared" ca="1" si="104"/>
        <v>-39239423.156836845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-39239423.156836845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-163587.82691813092</v>
      </c>
      <c r="L1101" s="444">
        <f t="shared" ca="1" si="104"/>
        <v>-39424666.287269555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-39424666.287269555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-164359.67329493389</v>
      </c>
      <c r="L1102" s="444">
        <f t="shared" ca="1" si="104"/>
        <v>-39610681.264079064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-39610681.264079064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-165134.73569830685</v>
      </c>
      <c r="L1103" s="444">
        <f t="shared" ca="1" si="104"/>
        <v>-39797471.303291947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-39797471.303291947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-165913.02752836052</v>
      </c>
      <c r="L1104" s="444">
        <f t="shared" ca="1" si="104"/>
        <v>-39985039.634334885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-39985039.634334885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-166694.56224103941</v>
      </c>
      <c r="L1105" s="444">
        <f t="shared" ca="1" si="104"/>
        <v>-40173389.500090502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-40173389.500090502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-167479.35334835449</v>
      </c>
      <c r="L1106" s="444">
        <f t="shared" ca="1" si="104"/>
        <v>-40362524.156953432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-40362524.156953432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-168267.41441861671</v>
      </c>
      <c r="L1107" s="444">
        <f t="shared" ca="1" si="104"/>
        <v>-40552446.874886625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-40552446.874886625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-169058.75907667167</v>
      </c>
      <c r="L1108" s="444">
        <f t="shared" ca="1" si="104"/>
        <v>-40743160.937477872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-40743160.937477872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-169853.4010041352</v>
      </c>
      <c r="L1109" s="444">
        <f t="shared" ca="1" si="104"/>
        <v>-40934669.641996585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-40934669.641996585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-170651.35393962983</v>
      </c>
      <c r="L1110" s="444">
        <f t="shared" ca="1" si="104"/>
        <v>-41126976.299450792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-41126976.299450792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-171452.63167902236</v>
      </c>
      <c r="L1111" s="444">
        <f t="shared" ca="1" si="104"/>
        <v>-41320084.234644391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-41320084.234644391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-172257.24807566236</v>
      </c>
      <c r="L1112" s="444">
        <f t="shared" ca="1" si="104"/>
        <v>-41513996.786234632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-41513996.786234632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-173065.2170406217</v>
      </c>
      <c r="L1113" s="444">
        <f t="shared" ca="1" si="104"/>
        <v>-41708717.30678983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-41708717.30678983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-173876.55254293504</v>
      </c>
      <c r="L1114" s="444">
        <f t="shared" ca="1" si="104"/>
        <v>-41904249.16284734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-41904249.16284734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-174691.26860984133</v>
      </c>
      <c r="L1115" s="444">
        <f t="shared" ca="1" si="104"/>
        <v>-42100595.734971762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-42100595.734971762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-175509.3793270264</v>
      </c>
      <c r="L1116" s="444">
        <f t="shared" ca="1" si="104"/>
        <v>-42297760.417813368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-42297760.417813368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-176330.89883886644</v>
      </c>
      <c r="L1117" s="444">
        <f t="shared" ca="1" si="104"/>
        <v>-42495746.620166808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-42495746.620166808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-177155.84134867243</v>
      </c>
      <c r="L1118" s="444">
        <f t="shared" ca="1" si="104"/>
        <v>-42694557.765030056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-42694557.765030056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-177984.22111893597</v>
      </c>
      <c r="L1119" s="444">
        <f t="shared" ca="1" si="104"/>
        <v>-42894197.289663568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-42894197.289663568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-178816.05247157562</v>
      </c>
      <c r="L1120" s="444">
        <f t="shared" ca="1" si="104"/>
        <v>-43094668.645649724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-43094668.645649724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-179651.3497881846</v>
      </c>
      <c r="L1121" s="444">
        <f t="shared" ca="1" si="104"/>
        <v>-43295975.298952483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-43295975.298952483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-180490.12751027942</v>
      </c>
      <c r="L1122" s="444">
        <f t="shared" ca="1" si="104"/>
        <v>-43498120.72997734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-43498120.72997734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-181332.40013954966</v>
      </c>
      <c r="L1123" s="444">
        <f t="shared" ca="1" si="104"/>
        <v>-43701108.433631465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-43701108.433631465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-182178.18223810851</v>
      </c>
      <c r="L1124" s="444">
        <f t="shared" ca="1" si="104"/>
        <v>-43904941.919384152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-43904941.919384152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-183027.48842874469</v>
      </c>
      <c r="L1125" s="444">
        <f t="shared" ca="1" si="104"/>
        <v>-44109624.711327471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-44109624.711327471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-183880.3333951752</v>
      </c>
      <c r="L1126" s="444">
        <f t="shared" ca="1" si="104"/>
        <v>-44315160.348237224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-44315160.348237224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-184736.73188229918</v>
      </c>
      <c r="L1127" s="444">
        <f t="shared" ca="1" si="104"/>
        <v>-44521552.383634098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-44521552.383634098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-185596.6986964528</v>
      </c>
      <c r="L1128" s="444">
        <f t="shared" ca="1" si="104"/>
        <v>-44728804.385845125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-44728804.385845125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-186460.24870566544</v>
      </c>
      <c r="L1129" s="444">
        <f t="shared" ca="1" si="104"/>
        <v>-44936919.938065365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-44936919.938065365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-187327.39683991642</v>
      </c>
      <c r="L1130" s="444">
        <f t="shared" ca="1" si="104"/>
        <v>-45145902.638419859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-45145902.638419859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-188198.15809139347</v>
      </c>
      <c r="L1131" s="444">
        <f t="shared" ca="1" si="104"/>
        <v>-45355756.100025833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-45355756.100025833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-189072.5475147517</v>
      </c>
      <c r="L1132" s="444">
        <f t="shared" ca="1" si="104"/>
        <v>-45566483.951055162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-45566483.951055162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-189950.58022737392</v>
      </c>
      <c r="L1133" s="444">
        <f t="shared" ca="1" si="104"/>
        <v>-45778089.834797114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-45778089.834797114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-190832.27140963206</v>
      </c>
      <c r="L1134" s="444">
        <f t="shared" ca="1" si="104"/>
        <v>-45990577.409721322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-45990577.409721322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-191717.63630514959</v>
      </c>
      <c r="L1135" s="444">
        <f t="shared" ca="1" si="104"/>
        <v>-46203950.349541046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-46203950.349541046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-192606.6902210651</v>
      </c>
      <c r="L1136" s="444">
        <f t="shared" ca="1" si="104"/>
        <v>-46418212.343276687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-46418212.343276687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-193499.44852829693</v>
      </c>
      <c r="L1137" s="444">
        <f t="shared" ca="1" si="104"/>
        <v>-46633367.095319562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-46633367.095319562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-194395.92666180892</v>
      </c>
      <c r="L1138" s="444">
        <f t="shared" ca="1" si="104"/>
        <v>-46849418.325495951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-46849418.325495951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-195296.14012087719</v>
      </c>
      <c r="L1139" s="444">
        <f t="shared" ca="1" si="104"/>
        <v>-47066369.769131407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-47066369.769131407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-196200.10446935828</v>
      </c>
      <c r="L1140" s="444">
        <f t="shared" ca="1" si="104"/>
        <v>-47284225.177115344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-47284225.177115344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-197107.83533595799</v>
      </c>
      <c r="L1141" s="444">
        <f t="shared" ca="1" si="104"/>
        <v>-47502988.315965876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-47502988.315965876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-198019.34841450187</v>
      </c>
      <c r="L1142" s="444">
        <f t="shared" ca="1" si="104"/>
        <v>-47722662.967894956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-47722662.967894956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-198934.6594642064</v>
      </c>
      <c r="L1143" s="444">
        <f t="shared" ca="1" si="104"/>
        <v>-47943252.930873737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-47943252.930873737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-199853.7843099513</v>
      </c>
      <c r="L1144" s="444">
        <f t="shared" ca="1" si="104"/>
        <v>-48164762.018698268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-48164762.018698268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-200776.73884255352</v>
      </c>
      <c r="L1145" s="444">
        <f t="shared" ca="1" si="104"/>
        <v>-48387194.061055399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-48387194.061055399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-201703.53901904158</v>
      </c>
      <c r="L1146" s="444">
        <f t="shared" ca="1" si="104"/>
        <v>-48610552.903589018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-48610552.903589018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-202634.20086293164</v>
      </c>
      <c r="L1147" s="444">
        <f t="shared" ca="1" si="104"/>
        <v>-48834842.407966524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-48834842.407966524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-203568.74046450458</v>
      </c>
      <c r="L1148" s="444">
        <f t="shared" ca="1" si="104"/>
        <v>-49060066.451945603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-49060066.451945603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-204507.17398108408</v>
      </c>
      <c r="L1149" s="444">
        <f t="shared" ca="1" si="104"/>
        <v>-49286228.929441266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-49286228.929441266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-205449.51763731602</v>
      </c>
      <c r="L1150" s="444">
        <f t="shared" ca="1" si="104"/>
        <v>-49513333.750593156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-49513333.750593156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-206395.7877254489</v>
      </c>
      <c r="L1151" s="444">
        <f t="shared" ca="1" si="104"/>
        <v>-49741384.841833182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-49741384.841833182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-207346.00060561567</v>
      </c>
      <c r="L1152" s="444">
        <f t="shared" ca="1" si="104"/>
        <v>-49970386.145953372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-49970386.145953372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-208300.17270611646</v>
      </c>
      <c r="L1153" s="444">
        <f t="shared" ca="1" si="104"/>
        <v>-50200341.622174069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-50200341.622174069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-209258.32052370269</v>
      </c>
      <c r="L1154" s="444">
        <f t="shared" ca="1" si="104"/>
        <v>-50431255.246212348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-50431255.246212348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-210220.46062386219</v>
      </c>
      <c r="L1155" s="444">
        <f t="shared" ca="1" si="104"/>
        <v>-50663131.010350786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-50663131.010350786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-211186.60964110566</v>
      </c>
      <c r="L1156" s="444">
        <f t="shared" ca="1" si="104"/>
        <v>-50895972.923506469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-50895972.923506469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-212156.78427925435</v>
      </c>
      <c r="L1157" s="444">
        <f t="shared" ca="1" si="104"/>
        <v>-51129785.011300303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-51129785.011300303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-213131.00131172867</v>
      </c>
      <c r="L1158" s="444">
        <f t="shared" ca="1" si="104"/>
        <v>-51364571.316126607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-51364571.316126607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-214109.27758183828</v>
      </c>
      <c r="L1159" s="444">
        <f t="shared" ca="1" si="104"/>
        <v>-51600335.897223026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-51600335.897223026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-215091.63000307334</v>
      </c>
      <c r="L1160" s="444">
        <f t="shared" ca="1" si="104"/>
        <v>-51837082.830740675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-51837082.830740675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-216078.07555939688</v>
      </c>
      <c r="L1161" s="444">
        <f t="shared" ca="1" si="104"/>
        <v>-52074816.209814653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-52074816.209814653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-217068.63130553847</v>
      </c>
      <c r="L1162" s="444">
        <f t="shared" ca="1" si="104"/>
        <v>-52313540.144634768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-52313540.144634768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-218063.31436728896</v>
      </c>
      <c r="L1163" s="444">
        <f t="shared" ca="1" si="104"/>
        <v>-52553258.762516633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-52553258.762516633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-219062.14194179667</v>
      </c>
      <c r="L1164" s="444">
        <f t="shared" ca="1" si="104"/>
        <v>-52793976.207973003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-52793976.207973003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-220065.13129786495</v>
      </c>
      <c r="L1165" s="444">
        <f t="shared" ca="1" si="104"/>
        <v>-53035696.642785445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-53035696.642785445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-221072.29977625009</v>
      </c>
      <c r="L1166" s="444">
        <f t="shared" ca="1" si="104"/>
        <v>-53278424.246076271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-53278424.246076271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-222083.66478996185</v>
      </c>
      <c r="L1167" s="444">
        <f t="shared" ca="1" si="104"/>
        <v>-53522163.214380808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-53522163.214380808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-223099.2438245641</v>
      </c>
      <c r="L1168" s="444">
        <f t="shared" ca="1" si="104"/>
        <v>-53766917.76171995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-53766917.76171995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-224028.82400716643</v>
      </c>
      <c r="L1169" s="444">
        <f t="shared" ca="1" si="104"/>
        <v>-53990946.585727118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-53990946.585727118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-224962.27744052967</v>
      </c>
      <c r="L1170" s="444">
        <f t="shared" ca="1" si="104"/>
        <v>-54215908.863167651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-54215908.863167651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-225899.62026319854</v>
      </c>
      <c r="L1171" s="444">
        <f t="shared" ca="1" si="104"/>
        <v>-54441808.483430848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-54441808.483430848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-226840.8686809619</v>
      </c>
      <c r="L1172" s="444">
        <f t="shared" ca="1" si="104"/>
        <v>-54668649.352111809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-54668649.352111809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-227786.03896713254</v>
      </c>
      <c r="L1173" s="444">
        <f t="shared" ca="1" si="104"/>
        <v>-54896435.391078942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-54896435.391078942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-228735.1474628289</v>
      </c>
      <c r="L1174" s="444">
        <f t="shared" ca="1" si="104"/>
        <v>-55125170.538541771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-55125170.538541771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-229688.21057725739</v>
      </c>
      <c r="L1175" s="444">
        <f t="shared" ca="1" si="104"/>
        <v>-55354858.749119028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-55354858.749119028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-230645.24478799594</v>
      </c>
      <c r="L1176" s="444">
        <f t="shared" ca="1" si="104"/>
        <v>-55585503.993907027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-55585503.993907027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-231606.26664127928</v>
      </c>
      <c r="L1177" s="444">
        <f t="shared" ca="1" si="104"/>
        <v>-55817110.260548308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-55817110.260548308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-232571.29275228461</v>
      </c>
      <c r="L1178" s="444">
        <f t="shared" ca="1" si="104"/>
        <v>-56049681.553300597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-56049681.553300597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-233540.33980541915</v>
      </c>
      <c r="L1179" s="444">
        <f t="shared" ca="1" si="104"/>
        <v>-56283221.893106014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-56283221.893106014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-234513.42455460838</v>
      </c>
      <c r="L1180" s="444">
        <f t="shared" ca="1" si="104"/>
        <v>-56517735.317660622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-56517735.317660622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-235490.56382358595</v>
      </c>
      <c r="L1181" s="444">
        <f t="shared" ca="1" si="104"/>
        <v>-56753225.88148421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-56753225.88148421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-236471.77450618421</v>
      </c>
      <c r="L1182" s="444">
        <f t="shared" ca="1" si="104"/>
        <v>-56989697.655990392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-56989697.655990392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-237457.07356662664</v>
      </c>
      <c r="L1183" s="444">
        <f t="shared" ca="1" si="104"/>
        <v>-57227154.729557015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-57227154.729557015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-238446.47803982088</v>
      </c>
      <c r="L1184" s="444">
        <f t="shared" ca="1" si="104"/>
        <v>-57465601.207596838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-57465601.207596838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-239440.00503165348</v>
      </c>
      <c r="L1185" s="444">
        <f t="shared" ca="1" si="104"/>
        <v>-57705041.212628491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-57705041.212628491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-240437.67171928534</v>
      </c>
      <c r="L1186" s="444">
        <f t="shared" ca="1" si="104"/>
        <v>-57945478.884347774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-57945478.884347774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-241439.49535144906</v>
      </c>
      <c r="L1187" s="444">
        <f t="shared" ca="1" si="104"/>
        <v>-58186918.379699223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-58186918.379699223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-242445.49324874673</v>
      </c>
      <c r="L1188" s="444">
        <f t="shared" ca="1" si="104"/>
        <v>-58429363.872947969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-58429363.872947969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-243455.68280394987</v>
      </c>
      <c r="L1189" s="444">
        <f t="shared" ca="1" si="104"/>
        <v>-58672819.55575192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-58672819.55575192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-244470.08148229963</v>
      </c>
      <c r="L1190" s="444">
        <f t="shared" ca="1" si="104"/>
        <v>-58917289.637234218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-58917289.637234218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-245488.70682180923</v>
      </c>
      <c r="L1191" s="444">
        <f t="shared" ca="1" si="104"/>
        <v>-59162778.344056025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-59162778.344056025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-246511.57643356678</v>
      </c>
      <c r="L1192" s="444">
        <f t="shared" ca="1" si="104"/>
        <v>-59409289.920489594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-59409289.920489594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-247538.70800203996</v>
      </c>
      <c r="L1193" s="444">
        <f t="shared" ca="1" si="104"/>
        <v>-59656828.628491633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-59656828.628491633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-248570.11928538181</v>
      </c>
      <c r="L1194" s="444">
        <f t="shared" ca="1" si="104"/>
        <v>-59905398.747777015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-59905398.747777015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-249605.82811573756</v>
      </c>
      <c r="L1195" s="444">
        <f t="shared" ca="1" si="104"/>
        <v>-60155004.575892754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-60155004.575892754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-250645.85239955314</v>
      </c>
      <c r="L1196" s="444">
        <f t="shared" ca="1" si="104"/>
        <v>-60405650.428292304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-60405650.428292304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-251690.21011788462</v>
      </c>
      <c r="L1197" s="444">
        <f t="shared" ca="1" si="104"/>
        <v>-60657340.638410188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-60657340.638410188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-252738.91932670912</v>
      </c>
      <c r="L1198" s="444">
        <f t="shared" ca="1" si="104"/>
        <v>-60910079.557736896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-60910079.557736896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-253791.99815723707</v>
      </c>
      <c r="L1199" s="444">
        <f t="shared" ca="1" si="104"/>
        <v>-61163871.555894136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-61163871.555894136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-254849.46481622558</v>
      </c>
      <c r="L1200" s="444">
        <f t="shared" ca="1" si="104"/>
        <v>-61418721.020710364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-61418721.020710364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-255911.3375862932</v>
      </c>
      <c r="L1201" s="444">
        <f t="shared" ca="1" si="104"/>
        <v>-61674632.358296655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-61674632.358296655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-256977.63482623603</v>
      </c>
      <c r="L1202" s="444">
        <f t="shared" ca="1" si="104"/>
        <v>-61931609.993122891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-61931609.993122891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-258048.37497134533</v>
      </c>
      <c r="L1203" s="444">
        <f t="shared" ca="1" si="104"/>
        <v>-62189658.368094236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-62189658.368094236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-259123.57653372598</v>
      </c>
      <c r="L1204" s="444">
        <f t="shared" ca="1" si="104"/>
        <v>-62448781.944627963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-62448781.944627963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-260203.2581026165</v>
      </c>
      <c r="L1205" s="444">
        <f t="shared" ca="1" si="104"/>
        <v>-62708985.202730581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-62708985.202730581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-261287.43834471074</v>
      </c>
      <c r="L1206" s="444">
        <f t="shared" ca="1" si="104"/>
        <v>-62970272.641075291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-62970272.641075291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-262376.13600448042</v>
      </c>
      <c r="L1207" s="444">
        <f t="shared" ca="1" si="104"/>
        <v>-63232648.777079768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-63232648.777079768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-263469.36990449904</v>
      </c>
      <c r="L1208" s="444">
        <f t="shared" ca="1" si="104"/>
        <v>-63496118.146984264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-63496118.146984264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-264567.15894576779</v>
      </c>
      <c r="L1209" s="444">
        <f t="shared" ca="1" si="104"/>
        <v>-63760685.305930033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-63760685.305930033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-265669.5221080418</v>
      </c>
      <c r="L1210" s="444">
        <f t="shared" ca="1" si="104"/>
        <v>-64026354.828038074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-64026354.828038074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-266776.47845015861</v>
      </c>
      <c r="L1211" s="444">
        <f t="shared" ca="1" si="104"/>
        <v>-64293131.306488231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-64293131.306488231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-267888.04711036768</v>
      </c>
      <c r="L1212" s="444">
        <f t="shared" ca="1" si="104"/>
        <v>-64561019.353598602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-64561019.353598602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-269004.24730666081</v>
      </c>
      <c r="L1213" s="444">
        <f t="shared" ca="1" si="104"/>
        <v>-64830023.600905262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-64830023.600905262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-270125.09833710524</v>
      </c>
      <c r="L1214" s="444">
        <f t="shared" ca="1" si="104"/>
        <v>-65100148.699242368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-65100148.699242368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-271250.61958017648</v>
      </c>
      <c r="L1215" s="444">
        <f t="shared" ca="1" si="104"/>
        <v>-65371399.318822548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-65371399.318822548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-272380.83049509395</v>
      </c>
      <c r="L1216" s="444">
        <f t="shared" ca="1" si="104"/>
        <v>-65643780.149317645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-65643780.149317645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-273515.75062215683</v>
      </c>
      <c r="L1217" s="444">
        <f t="shared" ca="1" si="104"/>
        <v>-65917295.899939798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-65917295.899939798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-274655.39958308247</v>
      </c>
      <c r="L1218" s="444">
        <f t="shared" ca="1" si="104"/>
        <v>-66191951.299522877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-66191951.299522877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-275799.79708134534</v>
      </c>
      <c r="L1219" s="444">
        <f t="shared" ca="1" si="104"/>
        <v>-66467751.096604221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-66467751.096604221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-276948.96290251758</v>
      </c>
      <c r="L1220" s="444">
        <f t="shared" ca="1" si="104"/>
        <v>-66744700.059506737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-66744700.059506737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-278102.91691461141</v>
      </c>
      <c r="L1221" s="444">
        <f t="shared" ca="1" si="104"/>
        <v>-67022802.976421349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-67022802.976421349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-279261.67906842229</v>
      </c>
      <c r="L1222" s="444">
        <f t="shared" ca="1" si="104"/>
        <v>-67302064.655489773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-67302064.655489773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-280425.26939787407</v>
      </c>
      <c r="L1223" s="444">
        <f t="shared" ca="1" si="104"/>
        <v>-67582489.924887642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-67582489.924887642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-281593.70802036516</v>
      </c>
      <c r="L1224" s="444">
        <f t="shared" ca="1" si="104"/>
        <v>-67864083.632908002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-67864083.632908002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-282767.01513711666</v>
      </c>
      <c r="L1225" s="444">
        <f t="shared" ca="1" si="104"/>
        <v>-68146850.648045123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-68146850.648045123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-283945.21103352134</v>
      </c>
      <c r="L1226" s="444">
        <f t="shared" ca="1" si="104"/>
        <v>-68430795.859078646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-68430795.859078646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-285128.31607949437</v>
      </c>
      <c r="L1227" s="444">
        <f t="shared" ca="1" si="104"/>
        <v>-68715924.175158143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-68715924.175158143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-286316.35072982562</v>
      </c>
      <c r="L1228" s="444">
        <f t="shared" ca="1" si="104"/>
        <v>-69002240.525887966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-69002240.525887966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-287509.33552453318</v>
      </c>
      <c r="L1229" s="444">
        <f t="shared" ca="1" si="104"/>
        <v>-69289749.861412495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-69289749.861412495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-288707.29108921875</v>
      </c>
      <c r="L1230" s="444">
        <f t="shared" ca="1" si="104"/>
        <v>-69578457.152501717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-69578457.152501717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-289910.2381354238</v>
      </c>
      <c r="L1231" s="444">
        <f t="shared" ca="1" si="104"/>
        <v>-69868367.390637144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-69868367.390637144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-291118.19746098807</v>
      </c>
      <c r="L1232" s="444">
        <f t="shared" ca="1" si="104"/>
        <v>-70159485.588098139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-70159485.588098139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-292331.18995040888</v>
      </c>
      <c r="L1233" s="444">
        <f t="shared" ca="1" si="104"/>
        <v>-70451816.778048545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-70451816.778048545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-293549.23657520226</v>
      </c>
      <c r="L1234" s="444">
        <f t="shared" ca="1" si="104"/>
        <v>-70745366.014623746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-70745366.014623746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-294772.35839426558</v>
      </c>
      <c r="L1235" s="444">
        <f t="shared" ca="1" si="104"/>
        <v>-71040138.373018011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-71040138.373018011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-296000.57655424171</v>
      </c>
      <c r="L1236" s="444">
        <f t="shared" ca="1" si="104"/>
        <v>-71336138.94957225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-71336138.94957225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-297233.91228988435</v>
      </c>
      <c r="L1237" s="444">
        <f t="shared" ca="1" si="104"/>
        <v>-71633372.861862138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-71633372.861862138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-298472.38692442555</v>
      </c>
      <c r="L1238" s="444">
        <f t="shared" ca="1" si="104"/>
        <v>-71931845.248786569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-71931845.248786569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-299716.02186994406</v>
      </c>
      <c r="L1239" s="444">
        <f t="shared" ca="1" si="104"/>
        <v>-72231561.270656511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-72231561.270656511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-300964.83862773544</v>
      </c>
      <c r="L1240" s="444">
        <f t="shared" ca="1" si="104"/>
        <v>-72532526.109284252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-72532526.109284252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-302218.85878868436</v>
      </c>
      <c r="L1241" s="444">
        <f t="shared" ca="1" si="104"/>
        <v>-72834744.968072936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-72834744.968072936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-303478.10403363721</v>
      </c>
      <c r="L1242" s="444">
        <f t="shared" ca="1" si="104"/>
        <v>-73138223.07210657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-73138223.07210657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-304742.59613377735</v>
      </c>
      <c r="L1243" s="444">
        <f t="shared" ca="1" si="104"/>
        <v>-73442965.668240353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-73442965.668240353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-306012.35695100145</v>
      </c>
      <c r="L1244" s="444">
        <f t="shared" ca="1" si="104"/>
        <v>-73748978.025191352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-73748978.025191352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-307287.40843829728</v>
      </c>
      <c r="L1245" s="444">
        <f t="shared" ca="1" si="104"/>
        <v>-74056265.433629647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-74056265.433629647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-308567.7726401235</v>
      </c>
      <c r="L1246" s="444">
        <f t="shared" ca="1" si="104"/>
        <v>-74364833.206269771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-74364833.206269771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-309853.47169279068</v>
      </c>
      <c r="L1247" s="444">
        <f t="shared" ca="1" si="104"/>
        <v>-74674686.677962556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-74674686.677962556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-311144.527824844</v>
      </c>
      <c r="L1248" s="444">
        <f t="shared" ca="1" si="104"/>
        <v>-74985831.205787405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-74985831.205787405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-312440.96335744753</v>
      </c>
      <c r="L1249" s="444">
        <f t="shared" ca="1" si="104"/>
        <v>-75298272.169144854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-75298272.169144854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-313742.8007047702</v>
      </c>
      <c r="L1250" s="444">
        <f t="shared" ca="1" si="104"/>
        <v>-75612014.969849631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-75612014.969849631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-315050.06237437343</v>
      </c>
      <c r="L1251" s="444">
        <f t="shared" ca="1" si="104"/>
        <v>-75927065.032224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-75927065.032224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-316362.77096759999</v>
      </c>
      <c r="L1252" s="444">
        <f t="shared" ca="1" si="104"/>
        <v>-76243427.803191602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-76243427.803191602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-317680.94917996501</v>
      </c>
      <c r="L1253" s="444">
        <f t="shared" ca="1" si="104"/>
        <v>-76561108.752371565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-76561108.752371565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-319004.61980154819</v>
      </c>
      <c r="L1254" s="444">
        <f t="shared" ca="1" si="104"/>
        <v>-76880113.372173116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-76880113.372173116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-320333.80571738799</v>
      </c>
      <c r="L1255" s="444">
        <f t="shared" ca="1" si="104"/>
        <v>-77200447.177890509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-77200447.177890509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-321668.52990787709</v>
      </c>
      <c r="L1256" s="444">
        <f t="shared" ca="1" si="104"/>
        <v>-77522115.707798392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-77522115.707798392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-323008.81544915994</v>
      </c>
      <c r="L1257" s="444">
        <f t="shared" ca="1" si="104"/>
        <v>-77845124.523247555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-77845124.523247555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-324354.6855135315</v>
      </c>
      <c r="L1258" s="444">
        <f t="shared" ca="1" si="104"/>
        <v>-78169479.208761081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-78169479.208761081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-325706.16336983786</v>
      </c>
      <c r="L1259" s="444">
        <f t="shared" ca="1" si="104"/>
        <v>-78495185.372130916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-78495185.372130916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-327063.27238387882</v>
      </c>
      <c r="L1260" s="444">
        <f t="shared" ca="1" si="104"/>
        <v>-78822248.644514799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-78822248.644514799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-328426.03601881163</v>
      </c>
      <c r="L1261" s="444">
        <f t="shared" ca="1" si="104"/>
        <v>-79150674.680533618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-79150674.680533618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-329794.47783555673</v>
      </c>
      <c r="L1262" s="444">
        <f t="shared" ca="1" si="104"/>
        <v>-79480469.158369169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-79480469.158369169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-331168.62149320485</v>
      </c>
      <c r="L1263" s="444">
        <f t="shared" ca="1" si="104"/>
        <v>-79811637.779862374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-79811637.779862374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-332548.49074942654</v>
      </c>
      <c r="L1264" s="444">
        <f t="shared" ca="1" si="104"/>
        <v>-80144186.270611808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-80144186.270611808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-333934.10946088255</v>
      </c>
      <c r="L1265" s="444">
        <f t="shared" ca="1" si="104"/>
        <v>-80478120.380072683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-80478120.380072683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-335325.50158363616</v>
      </c>
      <c r="L1266" s="444">
        <f t="shared" ca="1" si="104"/>
        <v>-80813445.881656319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-80813445.881656319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-336722.69117356802</v>
      </c>
      <c r="L1267" s="444">
        <f t="shared" ca="1" si="104"/>
        <v>-81150168.572829887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-81150168.572829887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-338125.70238679118</v>
      </c>
      <c r="L1268" s="444">
        <f t="shared" ca="1" si="104"/>
        <v>-81488294.275216684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-81488294.275216684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-339534.5594800695</v>
      </c>
      <c r="L1269" s="444">
        <f t="shared" ca="1" si="104"/>
        <v>-81827828.834696755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-81827828.834696755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-340949.28681123647</v>
      </c>
      <c r="L1270" s="444">
        <f t="shared" ca="1" si="104"/>
        <v>-82168778.121507987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-82168778.121507987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-342369.90883961663</v>
      </c>
      <c r="L1271" s="444">
        <f t="shared" ca="1" si="104"/>
        <v>-82511148.030347601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-82511148.030347601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-343796.45012644836</v>
      </c>
      <c r="L1272" s="444">
        <f t="shared" ca="1" si="104"/>
        <v>-82854944.480474055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-82854944.480474055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-345228.93533530855</v>
      </c>
      <c r="L1273" s="444">
        <f t="shared" ca="1" si="104"/>
        <v>-83200173.415809363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-83200173.415809363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-346667.38923253899</v>
      </c>
      <c r="L1274" s="444">
        <f t="shared" ca="1" si="104"/>
        <v>-83546840.805041909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-83546840.805041909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-348111.83668767463</v>
      </c>
      <c r="L1275" s="444">
        <f t="shared" ca="1" si="104"/>
        <v>-83894952.641729578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-83894952.641729578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-349562.30267387326</v>
      </c>
      <c r="L1276" s="444">
        <f t="shared" ca="1" si="104"/>
        <v>-84244514.944403455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-84244514.944403455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-351018.81226834771</v>
      </c>
      <c r="L1277" s="444">
        <f t="shared" ca="1" si="104"/>
        <v>-84595533.756671801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-84595533.756671801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-352481.39065279916</v>
      </c>
      <c r="L1278" s="444">
        <f t="shared" ca="1" si="104"/>
        <v>-84948015.147324607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-84948015.147324607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-353950.06311385252</v>
      </c>
      <c r="L1279" s="444">
        <f t="shared" ca="1" si="104"/>
        <v>-85301965.21043846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-85301965.21043846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-355424.85504349356</v>
      </c>
      <c r="L1280" s="444">
        <f t="shared" ca="1" si="104"/>
        <v>-85657390.065481961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-85657390.065481961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-356905.79193950817</v>
      </c>
      <c r="L1281" s="444">
        <f t="shared" ca="1" si="104"/>
        <v>-86014295.857421473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-86014295.857421473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-358392.8994059228</v>
      </c>
      <c r="L1282" s="444">
        <f t="shared" ca="1" si="104"/>
        <v>-86372688.756827399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-86372688.756827399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-359886.20315344748</v>
      </c>
      <c r="L1283" s="444">
        <f t="shared" ref="L1283:L1537" ca="1" si="109">I1283-J1283+K1283</f>
        <v>-86732574.959980845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-86732574.959980845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-361385.72899992019</v>
      </c>
      <c r="L1284" s="444">
        <f t="shared" ca="1" si="109"/>
        <v>-87093960.688980758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-87093960.688980758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-362891.50287075317</v>
      </c>
      <c r="L1285" s="444">
        <f t="shared" ca="1" si="109"/>
        <v>-87456852.191851512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-87456852.191851512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-364403.55079938128</v>
      </c>
      <c r="L1286" s="444">
        <f t="shared" ca="1" si="109"/>
        <v>-87821255.742650896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-87821255.742650896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-365921.89892771206</v>
      </c>
      <c r="L1287" s="444">
        <f t="shared" ca="1" si="109"/>
        <v>-88187177.641578615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-88187177.641578615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-367446.57350657758</v>
      </c>
      <c r="L1288" s="444">
        <f t="shared" ca="1" si="109"/>
        <v>-88554624.215085194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-88554624.215085194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-368977.60089618829</v>
      </c>
      <c r="L1289" s="444">
        <f t="shared" ca="1" si="109"/>
        <v>-88923601.815981388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-88923601.815981388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-370515.00756658911</v>
      </c>
      <c r="L1290" s="444">
        <f t="shared" ca="1" si="109"/>
        <v>-89294116.823547974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-89294116.823547974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-372058.82009811653</v>
      </c>
      <c r="L1291" s="444">
        <f t="shared" ca="1" si="109"/>
        <v>-89666175.643646091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-89666175.643646091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-373609.06518185872</v>
      </c>
      <c r="L1292" s="444">
        <f t="shared" ca="1" si="109"/>
        <v>-90039784.708827943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-90039784.708827943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-375165.76962011645</v>
      </c>
      <c r="L1293" s="444">
        <f t="shared" ca="1" si="109"/>
        <v>-90414950.478448063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-90414950.478448063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-376728.96032686695</v>
      </c>
      <c r="L1294" s="444">
        <f t="shared" ca="1" si="109"/>
        <v>-90791679.438774928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-90791679.438774928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-378298.66432822886</v>
      </c>
      <c r="L1295" s="444">
        <f t="shared" ca="1" si="109"/>
        <v>-91169978.103103161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-91169978.103103161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-379874.90876292984</v>
      </c>
      <c r="L1296" s="444">
        <f t="shared" ca="1" si="109"/>
        <v>-91549853.011866093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-91549853.011866093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-381457.72088277538</v>
      </c>
      <c r="L1297" s="444">
        <f t="shared" ca="1" si="109"/>
        <v>-91931310.732748866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-91931310.732748866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-383047.12805312028</v>
      </c>
      <c r="L1298" s="444">
        <f t="shared" ca="1" si="109"/>
        <v>-92314357.86080198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-92314357.86080198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-384643.1577533416</v>
      </c>
      <c r="L1299" s="444">
        <f t="shared" ca="1" si="109"/>
        <v>-92699001.018555328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-92699001.018555328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-386245.83757731388</v>
      </c>
      <c r="L1300" s="444">
        <f t="shared" ca="1" si="109"/>
        <v>-93085246.856132641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-93085246.856132641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-387855.19523388601</v>
      </c>
      <c r="L1301" s="444">
        <f t="shared" ca="1" si="109"/>
        <v>-93473102.051366523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-93473102.051366523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-389471.25854736048</v>
      </c>
      <c r="L1302" s="444">
        <f t="shared" ca="1" si="109"/>
        <v>-93862573.309913889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-93862573.309913889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-391094.05545797455</v>
      </c>
      <c r="L1303" s="444">
        <f t="shared" ca="1" si="109"/>
        <v>-94253667.365371868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-94253667.365371868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-392723.61402238277</v>
      </c>
      <c r="L1304" s="444">
        <f t="shared" ca="1" si="109"/>
        <v>-94646390.979394257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-94646390.979394257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-394359.96241414273</v>
      </c>
      <c r="L1305" s="444">
        <f t="shared" ca="1" si="109"/>
        <v>-95040750.941808403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-95040750.941808403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-396003.12892420165</v>
      </c>
      <c r="L1306" s="444">
        <f t="shared" ca="1" si="109"/>
        <v>-95436754.070732608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-95436754.070732608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-397653.14196138585</v>
      </c>
      <c r="L1307" s="444">
        <f t="shared" ca="1" si="109"/>
        <v>-95834407.212693989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-95834407.212693989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-399310.03005289164</v>
      </c>
      <c r="L1308" s="444">
        <f t="shared" ca="1" si="109"/>
        <v>-96233717.242746875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-96233717.242746875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-400973.82184477866</v>
      </c>
      <c r="L1309" s="444">
        <f t="shared" ca="1" si="109"/>
        <v>-96634691.064591646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-96634691.064591646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-402644.54610246519</v>
      </c>
      <c r="L1310" s="444">
        <f t="shared" ca="1" si="109"/>
        <v>-97037335.61069411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-97037335.61069411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-404322.23171122547</v>
      </c>
      <c r="L1311" s="444">
        <f t="shared" ca="1" si="109"/>
        <v>-97441657.842405334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-97441657.842405334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-406006.90767668886</v>
      </c>
      <c r="L1312" s="444">
        <f t="shared" ca="1" si="109"/>
        <v>-97847664.750082016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-97847664.750082016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-407698.6031253417</v>
      </c>
      <c r="L1313" s="444">
        <f t="shared" ca="1" si="109"/>
        <v>-98255363.353207365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-98255363.353207365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-409397.34730503068</v>
      </c>
      <c r="L1314" s="444">
        <f t="shared" ca="1" si="109"/>
        <v>-98664760.700512394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-98664760.700512394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-411103.16958546831</v>
      </c>
      <c r="L1315" s="444">
        <f t="shared" ca="1" si="109"/>
        <v>-99075863.870097861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-99075863.870097861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-412816.09945874108</v>
      </c>
      <c r="L1316" s="444">
        <f t="shared" ca="1" si="109"/>
        <v>-99488679.9695566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-99488679.9695566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-414536.16653981915</v>
      </c>
      <c r="L1317" s="444">
        <f t="shared" ca="1" si="109"/>
        <v>-99903216.136096418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-99903216.136096418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-416263.40056706843</v>
      </c>
      <c r="L1318" s="444">
        <f t="shared" ca="1" si="109"/>
        <v>-100319479.53666349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-100319479.53666349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-417997.83140276454</v>
      </c>
      <c r="L1319" s="444">
        <f t="shared" ca="1" si="109"/>
        <v>-100737477.36806625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-100737477.36806625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-419739.4890336094</v>
      </c>
      <c r="L1320" s="444">
        <f t="shared" ca="1" si="109"/>
        <v>-101157216.85709986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-101157216.85709986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-421488.40357124939</v>
      </c>
      <c r="L1321" s="444">
        <f t="shared" ca="1" si="109"/>
        <v>-101578705.26067111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-101578705.26067111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-423244.60525279626</v>
      </c>
      <c r="L1322" s="444">
        <f t="shared" ca="1" si="109"/>
        <v>-102001949.86592391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-102001949.86592391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-425008.12444134965</v>
      </c>
      <c r="L1323" s="444">
        <f t="shared" ca="1" si="109"/>
        <v>-102426957.99036527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-102426957.99036527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-426778.99162652192</v>
      </c>
      <c r="L1324" s="444">
        <f t="shared" ca="1" si="109"/>
        <v>-102853736.98199178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-102853736.98199178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-428557.23742496577</v>
      </c>
      <c r="L1325" s="444">
        <f t="shared" ca="1" si="109"/>
        <v>-103282294.21941675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-103282294.21941675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-430342.89258090314</v>
      </c>
      <c r="L1326" s="444">
        <f t="shared" ca="1" si="109"/>
        <v>-103712637.11199765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-103712637.11199765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-432135.98796665686</v>
      </c>
      <c r="L1327" s="444">
        <f t="shared" ca="1" si="109"/>
        <v>-104144773.09996431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-104144773.09996431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-433936.5545831846</v>
      </c>
      <c r="L1328" s="444">
        <f t="shared" ca="1" si="109"/>
        <v>-104578709.6545475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-104578709.6545475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-435744.62356061459</v>
      </c>
      <c r="L1329" s="444">
        <f t="shared" ca="1" si="109"/>
        <v>-105014454.27810811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-105014454.27810811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-437560.22615878377</v>
      </c>
      <c r="L1330" s="444">
        <f t="shared" ca="1" si="109"/>
        <v>-105452014.50426689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-105452014.50426689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-439383.39376777876</v>
      </c>
      <c r="L1331" s="444">
        <f t="shared" ca="1" si="109"/>
        <v>-105891397.89803466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-105891397.89803466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-441214.15790847776</v>
      </c>
      <c r="L1332" s="444">
        <f t="shared" ca="1" si="109"/>
        <v>-106332612.05594315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-106332612.05594315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-443052.55023309641</v>
      </c>
      <c r="L1333" s="444">
        <f t="shared" ca="1" si="109"/>
        <v>-106775664.60617624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-106775664.60617624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-444898.60252573434</v>
      </c>
      <c r="L1334" s="444">
        <f t="shared" ca="1" si="109"/>
        <v>-107220563.20870198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-107220563.20870198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-446752.34670292487</v>
      </c>
      <c r="L1335" s="444">
        <f t="shared" ca="1" si="109"/>
        <v>-107667315.5554049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-107667315.5554049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-448613.81481418706</v>
      </c>
      <c r="L1336" s="444">
        <f t="shared" ca="1" si="109"/>
        <v>-108115929.37021908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-108115929.37021908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-450483.03904257948</v>
      </c>
      <c r="L1337" s="444">
        <f t="shared" ca="1" si="109"/>
        <v>-108566412.40926166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-108566412.40926166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-452360.05170525692</v>
      </c>
      <c r="L1338" s="444">
        <f t="shared" ca="1" si="109"/>
        <v>-109018772.46096691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-109018772.46096691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-454244.88525402889</v>
      </c>
      <c r="L1339" s="444">
        <f t="shared" ca="1" si="109"/>
        <v>-109473017.34622094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-109473017.34622094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-456137.5722759206</v>
      </c>
      <c r="L1340" s="444">
        <f t="shared" ca="1" si="109"/>
        <v>-109929154.91849686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-109929154.91849686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-458038.1454937369</v>
      </c>
      <c r="L1341" s="444">
        <f t="shared" ca="1" si="109"/>
        <v>-110387193.06399059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-110387193.06399059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-459946.63776662748</v>
      </c>
      <c r="L1342" s="444">
        <f t="shared" ca="1" si="109"/>
        <v>-110847139.70175722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-110847139.70175722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-461863.08209065517</v>
      </c>
      <c r="L1343" s="444">
        <f t="shared" ca="1" si="109"/>
        <v>-111309002.78384788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-111309002.78384788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-463787.51159936615</v>
      </c>
      <c r="L1344" s="444">
        <f t="shared" ca="1" si="109"/>
        <v>-111772790.29544725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-111772790.29544725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-465719.95956436353</v>
      </c>
      <c r="L1345" s="444">
        <f t="shared" ca="1" si="109"/>
        <v>-112238510.2550116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-112238510.2550116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-467660.45939588168</v>
      </c>
      <c r="L1346" s="444">
        <f t="shared" ca="1" si="109"/>
        <v>-112706170.71440749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-112706170.71440749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-469609.04464336461</v>
      </c>
      <c r="L1347" s="444">
        <f t="shared" ca="1" si="109"/>
        <v>-113175779.75905085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-113175779.75905085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-471565.74899604521</v>
      </c>
      <c r="L1348" s="444">
        <f t="shared" ca="1" si="109"/>
        <v>-113647345.5080469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-113647345.5080469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-473530.60628352873</v>
      </c>
      <c r="L1349" s="444">
        <f t="shared" ca="1" si="109"/>
        <v>-114120876.11433043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-114120876.11433043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-475503.65047637676</v>
      </c>
      <c r="L1350" s="444">
        <f t="shared" ca="1" si="109"/>
        <v>-114596379.76480681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-114596379.76480681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-477484.91568669508</v>
      </c>
      <c r="L1351" s="444">
        <f t="shared" ca="1" si="109"/>
        <v>-115073864.6804935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-115073864.6804935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-479474.43616872287</v>
      </c>
      <c r="L1352" s="444">
        <f t="shared" ca="1" si="109"/>
        <v>-115553339.11666223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-115553339.11666223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-481472.24631942599</v>
      </c>
      <c r="L1353" s="444">
        <f t="shared" ca="1" si="109"/>
        <v>-116034811.36298166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-116034811.36298166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-483478.38067909027</v>
      </c>
      <c r="L1354" s="444">
        <f t="shared" ca="1" si="109"/>
        <v>-116518289.74366075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-116518289.74366075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-485492.87393191975</v>
      </c>
      <c r="L1355" s="444">
        <f t="shared" ca="1" si="109"/>
        <v>-117003782.61759266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-117003782.61759266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-487515.76090663602</v>
      </c>
      <c r="L1356" s="444">
        <f t="shared" ca="1" si="109"/>
        <v>-117491298.3784993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-117491298.3784993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-489547.07657708041</v>
      </c>
      <c r="L1357" s="444">
        <f t="shared" ca="1" si="109"/>
        <v>-117980845.45507638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-117980845.45507638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-491586.85606281826</v>
      </c>
      <c r="L1358" s="444">
        <f t="shared" ca="1" si="109"/>
        <v>-118472432.3111392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-118472432.3111392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-493635.13462974667</v>
      </c>
      <c r="L1359" s="444">
        <f t="shared" ca="1" si="109"/>
        <v>-118966067.44576894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-118966067.44576894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-495691.94769070391</v>
      </c>
      <c r="L1360" s="444">
        <f t="shared" ca="1" si="109"/>
        <v>-119461759.39345965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-119461759.39345965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-497757.33080608188</v>
      </c>
      <c r="L1361" s="444">
        <f t="shared" ca="1" si="109"/>
        <v>-119959516.72426572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-119959516.72426572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-499831.31968444044</v>
      </c>
      <c r="L1362" s="444">
        <f t="shared" ca="1" si="109"/>
        <v>-120459348.04395017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-120459348.04395017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-501913.95018312568</v>
      </c>
      <c r="L1363" s="444">
        <f t="shared" ca="1" si="109"/>
        <v>-120961261.99413329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-120961261.99413329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-504005.2583088887</v>
      </c>
      <c r="L1364" s="444">
        <f t="shared" ca="1" si="109"/>
        <v>-121465267.25244218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-121465267.25244218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-506105.28021850908</v>
      </c>
      <c r="L1365" s="444">
        <f t="shared" ca="1" si="109"/>
        <v>-121971372.53266069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-121971372.53266069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-508214.05221941957</v>
      </c>
      <c r="L1366" s="444">
        <f t="shared" ca="1" si="109"/>
        <v>-122479586.58488011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-122479586.58488011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-510331.61077033379</v>
      </c>
      <c r="L1367" s="444">
        <f t="shared" ca="1" si="109"/>
        <v>-122989918.19565044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-122989918.19565044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-512457.99248187686</v>
      </c>
      <c r="L1368" s="444">
        <f t="shared" ca="1" si="109"/>
        <v>-123502376.18813232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-123502376.18813232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-514593.23411721806</v>
      </c>
      <c r="L1369" s="444">
        <f t="shared" ca="1" si="109"/>
        <v>-124016969.42224954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-124016969.42224954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-516737.37259270635</v>
      </c>
      <c r="L1370" s="444">
        <f t="shared" ca="1" si="109"/>
        <v>-124533706.79484224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-124533706.79484224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-518890.44497850933</v>
      </c>
      <c r="L1371" s="444">
        <f t="shared" ca="1" si="109"/>
        <v>-125052597.23982075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-125052597.23982075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-521052.48849925312</v>
      </c>
      <c r="L1372" s="444">
        <f t="shared" ca="1" si="109"/>
        <v>-125573649.72832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-125573649.72832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-523223.54053466674</v>
      </c>
      <c r="L1373" s="444">
        <f t="shared" ca="1" si="109"/>
        <v>-126096873.26885466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-126096873.26885466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-525403.63862022781</v>
      </c>
      <c r="L1374" s="444">
        <f t="shared" ca="1" si="109"/>
        <v>-126622276.90747489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-126622276.90747489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-527592.82044781209</v>
      </c>
      <c r="L1375" s="444">
        <f t="shared" ca="1" si="109"/>
        <v>-127149869.72792271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-127149869.72792271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-529791.12386634457</v>
      </c>
      <c r="L1376" s="444">
        <f t="shared" ca="1" si="109"/>
        <v>-127679660.85178906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-127679660.85178906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-531998.58688245434</v>
      </c>
      <c r="L1377" s="444">
        <f t="shared" ca="1" si="109"/>
        <v>-128211659.43867151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-128211659.43867151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-534215.24766113132</v>
      </c>
      <c r="L1378" s="444">
        <f t="shared" ca="1" si="109"/>
        <v>-128745874.68633264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-128745874.68633264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-536441.14452638605</v>
      </c>
      <c r="L1379" s="444">
        <f t="shared" ca="1" si="109"/>
        <v>-129282315.83085904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-129282315.83085904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-538676.31596191262</v>
      </c>
      <c r="L1380" s="444">
        <f t="shared" ca="1" si="109"/>
        <v>-129820992.14682095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-129820992.14682095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-540920.80061175395</v>
      </c>
      <c r="L1381" s="444">
        <f t="shared" ca="1" si="109"/>
        <v>-130361912.9474327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-130361912.9474327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-543174.63728096953</v>
      </c>
      <c r="L1382" s="444">
        <f t="shared" ca="1" si="109"/>
        <v>-130905087.58471367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-130905087.58471367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-545437.86493630684</v>
      </c>
      <c r="L1383" s="444">
        <f t="shared" ca="1" si="109"/>
        <v>-131450525.44964997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-131450525.44964997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-547710.52270687488</v>
      </c>
      <c r="L1384" s="444">
        <f t="shared" ca="1" si="109"/>
        <v>-131998235.97235686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-131998235.97235686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-549992.64988482022</v>
      </c>
      <c r="L1385" s="444">
        <f t="shared" ca="1" si="109"/>
        <v>-132548228.62224168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-132548228.62224168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-552284.28592600697</v>
      </c>
      <c r="L1386" s="444">
        <f t="shared" ca="1" si="109"/>
        <v>-133100512.90816769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-133100512.90816769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-554585.47045069875</v>
      </c>
      <c r="L1387" s="444">
        <f t="shared" ca="1" si="109"/>
        <v>-133655098.37861839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-133655098.37861839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-556896.24324424332</v>
      </c>
      <c r="L1388" s="444">
        <f t="shared" ca="1" si="109"/>
        <v>-134211994.62186264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-134211994.62186264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-559216.64425776096</v>
      </c>
      <c r="L1389" s="444">
        <f t="shared" ca="1" si="109"/>
        <v>-134771211.2661204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-134771211.2661204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-561546.71360883501</v>
      </c>
      <c r="L1390" s="444">
        <f t="shared" ca="1" si="109"/>
        <v>-135332757.97972924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-135332757.97972924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-563886.49158220517</v>
      </c>
      <c r="L1391" s="444">
        <f t="shared" ca="1" si="109"/>
        <v>-135896644.47131145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-135896644.47131145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-566236.01863046433</v>
      </c>
      <c r="L1392" s="444">
        <f t="shared" ca="1" si="109"/>
        <v>-136462880.48994192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-136462880.48994192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-568595.335374758</v>
      </c>
      <c r="L1393" s="444">
        <f t="shared" ca="1" si="109"/>
        <v>-137031475.8253167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-137031475.8253167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-570964.48260548618</v>
      </c>
      <c r="L1394" s="444">
        <f t="shared" ca="1" si="109"/>
        <v>-137602440.30792218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-137602440.30792218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-573343.50128300907</v>
      </c>
      <c r="L1395" s="444">
        <f t="shared" ca="1" si="109"/>
        <v>-138175783.8092052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-138175783.8092052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-575732.432538355</v>
      </c>
      <c r="L1396" s="444">
        <f t="shared" ca="1" si="109"/>
        <v>-138751516.24174356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-138751516.24174356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-578131.31767393148</v>
      </c>
      <c r="L1397" s="444">
        <f t="shared" ca="1" si="109"/>
        <v>-139329647.55941749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-139329647.55941749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-580540.19816423953</v>
      </c>
      <c r="L1398" s="444">
        <f t="shared" ca="1" si="109"/>
        <v>-139910187.75758171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-139910187.75758171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-582959.11565659044</v>
      </c>
      <c r="L1399" s="444">
        <f t="shared" ca="1" si="109"/>
        <v>-140493146.8732383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-140493146.8732383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-585388.11197182618</v>
      </c>
      <c r="L1400" s="444">
        <f t="shared" ca="1" si="109"/>
        <v>-141078534.98521012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-141078534.98521012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-587827.22910504218</v>
      </c>
      <c r="L1401" s="444">
        <f t="shared" ca="1" si="109"/>
        <v>-141666362.21431518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-141666362.21431518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-590276.50922631321</v>
      </c>
      <c r="L1402" s="444">
        <f t="shared" ca="1" si="109"/>
        <v>-142256638.7235415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-142256638.7235415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-592735.99468142295</v>
      </c>
      <c r="L1403" s="444">
        <f t="shared" ca="1" si="109"/>
        <v>-142849374.71822292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-142849374.71822292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-595205.72799259552</v>
      </c>
      <c r="L1404" s="444">
        <f t="shared" ca="1" si="109"/>
        <v>-143444580.44621551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-143444580.44621551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-597685.75185923127</v>
      </c>
      <c r="L1405" s="444">
        <f t="shared" ca="1" si="109"/>
        <v>-144042266.19807473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-144042266.19807473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-600176.10915864469</v>
      </c>
      <c r="L1406" s="444">
        <f t="shared" ca="1" si="109"/>
        <v>-144642442.30723336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-144642442.30723336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-602676.84294680564</v>
      </c>
      <c r="L1407" s="444">
        <f t="shared" ca="1" si="109"/>
        <v>-145245119.15018016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-145245119.15018016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-605187.99645908398</v>
      </c>
      <c r="L1408" s="444">
        <f t="shared" ca="1" si="109"/>
        <v>-145850307.14663926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-145850307.14663926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-607709.6131109969</v>
      </c>
      <c r="L1409" s="444">
        <f t="shared" ca="1" si="109"/>
        <v>-146458016.75975025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-146458016.75975025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-610241.73649895936</v>
      </c>
      <c r="L1410" s="444">
        <f t="shared" ca="1" si="109"/>
        <v>-147068258.4962492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-147068258.4962492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-612784.41040103836</v>
      </c>
      <c r="L1411" s="444">
        <f t="shared" ca="1" si="109"/>
        <v>-147681042.90665025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-147681042.90665025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-615337.67877770937</v>
      </c>
      <c r="L1412" s="444">
        <f t="shared" ca="1" si="109"/>
        <v>-148296380.58542794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-148296380.58542794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-617901.58577261644</v>
      </c>
      <c r="L1413" s="444">
        <f t="shared" ca="1" si="109"/>
        <v>-148914282.17120054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-148914282.17120054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-620476.17571333563</v>
      </c>
      <c r="L1414" s="444">
        <f t="shared" ca="1" si="109"/>
        <v>-149534758.34691387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-149534758.34691387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-623061.49311214115</v>
      </c>
      <c r="L1415" s="444">
        <f t="shared" ca="1" si="109"/>
        <v>-150157819.84002602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-150157819.84002602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-625657.5826667751</v>
      </c>
      <c r="L1416" s="444">
        <f t="shared" ca="1" si="109"/>
        <v>-150783477.42269281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-150783477.42269281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-628264.48926121998</v>
      </c>
      <c r="L1417" s="444">
        <f t="shared" ca="1" si="109"/>
        <v>-151411741.91195402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-151411741.91195402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-630882.2579664751</v>
      </c>
      <c r="L1418" s="444">
        <f t="shared" ca="1" si="109"/>
        <v>-152042624.1699205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-152042624.1699205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-633510.93404133548</v>
      </c>
      <c r="L1419" s="444">
        <f t="shared" ca="1" si="109"/>
        <v>-152676135.10396183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-152676135.10396183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-636150.56293317431</v>
      </c>
      <c r="L1420" s="444">
        <f t="shared" ca="1" si="109"/>
        <v>-153312285.666895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-153312285.666895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-638801.19027872919</v>
      </c>
      <c r="L1421" s="444">
        <f t="shared" ca="1" si="109"/>
        <v>-153951086.85717374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-153951086.85717374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-641462.86190489063</v>
      </c>
      <c r="L1422" s="444">
        <f t="shared" ca="1" si="109"/>
        <v>-154592549.71907863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-154592549.71907863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-644135.62382949423</v>
      </c>
      <c r="L1423" s="444">
        <f t="shared" ca="1" si="109"/>
        <v>-155236685.34290811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-155236685.34290811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-646819.52226211713</v>
      </c>
      <c r="L1424" s="444">
        <f t="shared" ca="1" si="109"/>
        <v>-155883504.86517024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-155883504.86517024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-649514.60360487597</v>
      </c>
      <c r="L1425" s="444">
        <f t="shared" ca="1" si="109"/>
        <v>-156533019.46877512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-156533019.46877512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-652220.91445322963</v>
      </c>
      <c r="L1426" s="444">
        <f t="shared" ca="1" si="109"/>
        <v>-157185240.38322836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-157185240.38322836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-654938.5015967848</v>
      </c>
      <c r="L1427" s="444">
        <f t="shared" ca="1" si="109"/>
        <v>-157840178.88482514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-157840178.88482514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-657667.4120201047</v>
      </c>
      <c r="L1428" s="444">
        <f t="shared" ca="1" si="109"/>
        <v>-158497846.29684526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-158497846.29684526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-660407.69290352194</v>
      </c>
      <c r="L1429" s="444">
        <f t="shared" ca="1" si="109"/>
        <v>-159158253.98974878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-159158253.98974878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-663159.39162395324</v>
      </c>
      <c r="L1430" s="444">
        <f t="shared" ca="1" si="109"/>
        <v>-159821413.38137272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-159821413.38137272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-665922.55575571966</v>
      </c>
      <c r="L1431" s="444">
        <f t="shared" ca="1" si="109"/>
        <v>-160487335.93712845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-160487335.93712845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-668697.23307136854</v>
      </c>
      <c r="L1432" s="444">
        <f t="shared" ca="1" si="109"/>
        <v>-161156033.17019981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-161156033.17019981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-671483.47154249926</v>
      </c>
      <c r="L1433" s="444">
        <f t="shared" ca="1" si="109"/>
        <v>-161827516.64174232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-161827516.64174232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-674281.31934059295</v>
      </c>
      <c r="L1434" s="444">
        <f t="shared" ca="1" si="109"/>
        <v>-162501797.96108291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-162501797.96108291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-677090.8248378454</v>
      </c>
      <c r="L1435" s="444">
        <f t="shared" ca="1" si="109"/>
        <v>-163178888.78592074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-163178888.78592074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-679912.03660800308</v>
      </c>
      <c r="L1436" s="444">
        <f t="shared" ca="1" si="109"/>
        <v>-163858800.82252875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-163858800.82252875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-682745.00342720316</v>
      </c>
      <c r="L1437" s="444">
        <f t="shared" ca="1" si="109"/>
        <v>-164541545.82595596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-164541545.82595596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-685589.7742748165</v>
      </c>
      <c r="L1438" s="444">
        <f t="shared" ca="1" si="109"/>
        <v>-165227135.60023078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-165227135.60023078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-688446.39833429491</v>
      </c>
      <c r="L1439" s="444">
        <f t="shared" ca="1" si="109"/>
        <v>-165915581.99856508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-165915581.99856508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-691314.92499402119</v>
      </c>
      <c r="L1440" s="444">
        <f t="shared" ca="1" si="109"/>
        <v>-166606896.9235591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-166606896.9235591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-694195.40384816285</v>
      </c>
      <c r="L1441" s="444">
        <f t="shared" ca="1" si="109"/>
        <v>-167301092.32740727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-167301092.32740727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-697087.8846975303</v>
      </c>
      <c r="L1442" s="444">
        <f t="shared" ca="1" si="109"/>
        <v>-167998180.2121048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-167998180.2121048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-699992.41755043669</v>
      </c>
      <c r="L1443" s="444">
        <f t="shared" ca="1" si="109"/>
        <v>-168698172.62965524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-168698172.62965524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-702909.05262356345</v>
      </c>
      <c r="L1444" s="444">
        <f t="shared" ca="1" si="109"/>
        <v>-169401081.68227881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-169401081.68227881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-705837.84034282842</v>
      </c>
      <c r="L1445" s="444">
        <f t="shared" ca="1" si="109"/>
        <v>-170106919.52262163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-170106919.52262163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-708778.83134425676</v>
      </c>
      <c r="L1446" s="444">
        <f t="shared" ca="1" si="109"/>
        <v>-170815698.35396588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-170815698.35396588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-711732.07647485787</v>
      </c>
      <c r="L1447" s="444">
        <f t="shared" ca="1" si="109"/>
        <v>-171527430.43044072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-171527430.43044072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-714697.62679350306</v>
      </c>
      <c r="L1448" s="444">
        <f t="shared" ca="1" si="109"/>
        <v>-172242128.05723423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-172242128.05723423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-717675.5335718093</v>
      </c>
      <c r="L1449" s="444">
        <f t="shared" ca="1" si="109"/>
        <v>-172959803.59080604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-172959803.59080604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-720665.84829502518</v>
      </c>
      <c r="L1450" s="444">
        <f t="shared" ca="1" si="109"/>
        <v>-173680469.43910107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-173680469.43910107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-723668.62266292109</v>
      </c>
      <c r="L1451" s="444">
        <f t="shared" ca="1" si="109"/>
        <v>-174404138.061764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-174404138.061764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-726683.90859068336</v>
      </c>
      <c r="L1452" s="444">
        <f t="shared" ca="1" si="109"/>
        <v>-175130821.97035468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-175130821.97035468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-729711.75820981117</v>
      </c>
      <c r="L1453" s="444">
        <f t="shared" ca="1" si="109"/>
        <v>-175860533.7285645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-175860533.7285645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-732752.22386901872</v>
      </c>
      <c r="L1454" s="444">
        <f t="shared" ca="1" si="109"/>
        <v>-176593285.95243353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-176593285.95243353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-735805.35813513969</v>
      </c>
      <c r="L1455" s="444">
        <f t="shared" ca="1" si="109"/>
        <v>-177329091.31056866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-177329091.31056866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-738871.21379403607</v>
      </c>
      <c r="L1456" s="444">
        <f t="shared" ca="1" si="109"/>
        <v>-178067962.52436268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-178067962.52436268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-741949.84385151113</v>
      </c>
      <c r="L1457" s="444">
        <f t="shared" ca="1" si="109"/>
        <v>-178809912.36821419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-178809912.36821419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-745041.30153422581</v>
      </c>
      <c r="L1458" s="444">
        <f t="shared" ca="1" si="109"/>
        <v>-179554953.66974843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-179554953.66974843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-748145.64029061841</v>
      </c>
      <c r="L1459" s="444">
        <f t="shared" ca="1" si="109"/>
        <v>-180303099.31003904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-180303099.31003904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-751262.91379182937</v>
      </c>
      <c r="L1460" s="444">
        <f t="shared" ca="1" si="109"/>
        <v>-181054362.22383088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-181054362.22383088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-754393.17593262868</v>
      </c>
      <c r="L1461" s="444">
        <f t="shared" ca="1" si="109"/>
        <v>-181808755.39976349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-181808755.39976349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-757536.48083234788</v>
      </c>
      <c r="L1462" s="444">
        <f t="shared" ca="1" si="109"/>
        <v>-182566291.88059583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-182566291.88059583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-760692.88283581601</v>
      </c>
      <c r="L1463" s="444">
        <f t="shared" ca="1" si="109"/>
        <v>-183326984.76343164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-183326984.76343164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-763862.43651429843</v>
      </c>
      <c r="L1464" s="444">
        <f t="shared" ca="1" si="109"/>
        <v>-184090847.19994593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-184090847.19994593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-767045.19666644139</v>
      </c>
      <c r="L1465" s="444">
        <f t="shared" ca="1" si="109"/>
        <v>-184857892.39661238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-184857892.39661238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-770241.21831921826</v>
      </c>
      <c r="L1466" s="444">
        <f t="shared" ca="1" si="109"/>
        <v>-185628133.61493158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-185628133.61493158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-773450.55672888155</v>
      </c>
      <c r="L1467" s="444">
        <f t="shared" ca="1" si="109"/>
        <v>-186401584.17166045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-186401584.17166045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-776673.2673819185</v>
      </c>
      <c r="L1468" s="444">
        <f t="shared" ca="1" si="109"/>
        <v>-187178257.43904236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-187178257.43904236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-779909.40599600982</v>
      </c>
      <c r="L1469" s="444">
        <f t="shared" ca="1" si="109"/>
        <v>-187958166.84503838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-187958166.84503838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-783159.02852099331</v>
      </c>
      <c r="L1470" s="444">
        <f t="shared" ca="1" si="109"/>
        <v>-188741325.87355939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-188741325.87355939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-786422.19113983074</v>
      </c>
      <c r="L1471" s="444">
        <f t="shared" ca="1" si="109"/>
        <v>-189527748.0646992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-189527748.0646992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-789698.95026958</v>
      </c>
      <c r="L1472" s="444">
        <f t="shared" ca="1" si="109"/>
        <v>-190317447.01496878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-190317447.01496878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-792989.3625623699</v>
      </c>
      <c r="L1473" s="444">
        <f t="shared" ca="1" si="109"/>
        <v>-191110436.37753114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-191110436.37753114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-796293.48490637972</v>
      </c>
      <c r="L1474" s="444">
        <f t="shared" ca="1" si="109"/>
        <v>-191906729.86243752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-191906729.86243752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-799611.37442682299</v>
      </c>
      <c r="L1475" s="444">
        <f t="shared" ca="1" si="109"/>
        <v>-192706341.23686433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-192706341.23686433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-802943.08848693466</v>
      </c>
      <c r="L1476" s="444">
        <f t="shared" ca="1" si="109"/>
        <v>-193509284.32535127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-193509284.32535127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-806288.68468896358</v>
      </c>
      <c r="L1477" s="444">
        <f t="shared" ca="1" si="109"/>
        <v>-194315573.01004022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-194315573.01004022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-809648.22087516764</v>
      </c>
      <c r="L1478" s="444">
        <f t="shared" ca="1" si="109"/>
        <v>-195125221.2309154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-195125221.2309154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-813021.75512881414</v>
      </c>
      <c r="L1479" s="444">
        <f t="shared" ca="1" si="109"/>
        <v>-195938242.9860442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-195938242.9860442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-816409.34577518411</v>
      </c>
      <c r="L1480" s="444">
        <f t="shared" ca="1" si="109"/>
        <v>-196754652.33181939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-196754652.33181939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-819811.05138258077</v>
      </c>
      <c r="L1481" s="444">
        <f t="shared" ca="1" si="109"/>
        <v>-197574463.38320196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-197574463.38320196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-823226.93076334149</v>
      </c>
      <c r="L1482" s="444">
        <f t="shared" ca="1" si="109"/>
        <v>-198397690.31396529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-198397690.31396529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-826657.0429748554</v>
      </c>
      <c r="L1483" s="444">
        <f t="shared" ca="1" si="109"/>
        <v>-199224347.35694015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-199224347.35694015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-830101.44732058397</v>
      </c>
      <c r="L1484" s="444">
        <f t="shared" ca="1" si="109"/>
        <v>-200054448.80426073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-200054448.80426073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-833560.20335108635</v>
      </c>
      <c r="L1485" s="444">
        <f t="shared" ca="1" si="109"/>
        <v>-200888009.00761181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-200888009.00761181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-837033.37086504919</v>
      </c>
      <c r="L1486" s="444">
        <f t="shared" ca="1" si="109"/>
        <v>-201725042.37847686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-201725042.37847686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-840521.00991032028</v>
      </c>
      <c r="L1487" s="444">
        <f t="shared" ca="1" si="109"/>
        <v>-202565563.38838717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-202565563.38838717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-844023.18078494654</v>
      </c>
      <c r="L1488" s="444">
        <f t="shared" ca="1" si="109"/>
        <v>-203409586.56917211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-203409586.56917211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-847539.94403821707</v>
      </c>
      <c r="L1489" s="444">
        <f t="shared" ca="1" si="109"/>
        <v>-204257126.51321033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-204257126.51321033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-851071.36047170963</v>
      </c>
      <c r="L1490" s="444">
        <f t="shared" ca="1" si="109"/>
        <v>-205108197.87368202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-205108197.87368202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-854617.49114034174</v>
      </c>
      <c r="L1491" s="444">
        <f t="shared" ca="1" si="109"/>
        <v>-205962815.36482236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-205962815.36482236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-858178.39735342644</v>
      </c>
      <c r="L1492" s="444">
        <f t="shared" ca="1" si="109"/>
        <v>-206820993.7621758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-206820993.7621758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-861754.14067573252</v>
      </c>
      <c r="L1493" s="444">
        <f t="shared" ca="1" si="109"/>
        <v>-207682747.90285152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-207682747.90285152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-865344.78292854794</v>
      </c>
      <c r="L1494" s="444">
        <f t="shared" ca="1" si="109"/>
        <v>-208548092.68578008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-208548092.68578008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-868950.38619075029</v>
      </c>
      <c r="L1495" s="444">
        <f t="shared" ca="1" si="109"/>
        <v>-209417043.07197082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-209417043.07197082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-872571.01279987837</v>
      </c>
      <c r="L1496" s="444">
        <f t="shared" ca="1" si="109"/>
        <v>-210289614.08477071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-210289614.08477071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-876206.72535321116</v>
      </c>
      <c r="L1497" s="444">
        <f t="shared" ca="1" si="109"/>
        <v>-211165820.81012392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-211165820.81012392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-879857.58670884965</v>
      </c>
      <c r="L1498" s="444">
        <f t="shared" ca="1" si="109"/>
        <v>-212045678.39683276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-212045678.39683276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-883523.65998680331</v>
      </c>
      <c r="L1499" s="444">
        <f t="shared" ca="1" si="109"/>
        <v>-212929202.05681956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-212929202.05681956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-887205.00857008144</v>
      </c>
      <c r="L1500" s="444">
        <f t="shared" ca="1" si="109"/>
        <v>-213816407.06538963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-213816407.06538963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-890901.69610579009</v>
      </c>
      <c r="L1501" s="444">
        <f t="shared" ca="1" si="109"/>
        <v>-214707308.76149541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-214707308.76149541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-894613.78650623083</v>
      </c>
      <c r="L1502" s="444">
        <f t="shared" ca="1" si="109"/>
        <v>-215601922.54800165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-215601922.54800165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-898341.34395000676</v>
      </c>
      <c r="L1503" s="444">
        <f t="shared" ca="1" si="109"/>
        <v>-216500263.89195165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-216500263.89195165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-902084.4328831319</v>
      </c>
      <c r="L1504" s="444">
        <f t="shared" ca="1" si="109"/>
        <v>-217402348.32483479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-217402348.32483479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-905843.11802014499</v>
      </c>
      <c r="L1505" s="444">
        <f t="shared" ca="1" si="109"/>
        <v>-218308191.44285494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-218308191.44285494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-909617.46434522886</v>
      </c>
      <c r="L1506" s="444">
        <f t="shared" ca="1" si="109"/>
        <v>-219217808.90720016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-219217808.90720016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-913407.53711333394</v>
      </c>
      <c r="L1507" s="444">
        <f t="shared" ca="1" si="109"/>
        <v>-220131216.4443135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-220131216.4443135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-917213.4018513062</v>
      </c>
      <c r="L1508" s="444">
        <f t="shared" ca="1" si="109"/>
        <v>-221048429.84616479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-221048429.84616479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-921035.12435901992</v>
      </c>
      <c r="L1509" s="444">
        <f t="shared" ca="1" si="109"/>
        <v>-221969464.9705238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-221969464.9705238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-924872.77071051579</v>
      </c>
      <c r="L1510" s="444">
        <f t="shared" ca="1" si="109"/>
        <v>-222894337.74123433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-222894337.74123433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-928726.40725514316</v>
      </c>
      <c r="L1511" s="444">
        <f t="shared" ca="1" si="109"/>
        <v>-223823064.14848948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-223823064.14848948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-932596.10061870608</v>
      </c>
      <c r="L1512" s="444">
        <f t="shared" ca="1" si="109"/>
        <v>-224755660.2491082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-224755660.2491082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-936481.91770461749</v>
      </c>
      <c r="L1513" s="444">
        <f t="shared" ca="1" si="109"/>
        <v>-225692142.16681281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-225692142.16681281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-940383.92569505319</v>
      </c>
      <c r="L1514" s="444">
        <f t="shared" ca="1" si="109"/>
        <v>-226632526.09250787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-226632526.09250787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-944302.19205211615</v>
      </c>
      <c r="L1515" s="444">
        <f t="shared" ca="1" si="109"/>
        <v>-227576828.28455999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-227576828.28455999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-948236.78451899986</v>
      </c>
      <c r="L1516" s="444">
        <f t="shared" ca="1" si="109"/>
        <v>-228525065.06907898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-228525065.06907898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-952187.77112116246</v>
      </c>
      <c r="L1517" s="444">
        <f t="shared" ca="1" si="109"/>
        <v>-229477252.84020016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-229477252.84020016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-956155.22016750067</v>
      </c>
      <c r="L1518" s="444">
        <f t="shared" ca="1" si="109"/>
        <v>-230433408.06036764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-230433408.06036764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-960139.20025153179</v>
      </c>
      <c r="L1519" s="444">
        <f t="shared" ca="1" si="109"/>
        <v>-231393547.26061916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-231393547.26061916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-964139.78025257983</v>
      </c>
      <c r="L1520" s="444">
        <f t="shared" ca="1" si="109"/>
        <v>-232357687.04087174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-232357687.04087174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-968157.02933696553</v>
      </c>
      <c r="L1521" s="444">
        <f t="shared" ca="1" si="109"/>
        <v>-233325844.0702087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-233325844.0702087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-972191.01695920294</v>
      </c>
      <c r="L1522" s="444">
        <f t="shared" ca="1" si="109"/>
        <v>-234298035.08716789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-234298035.08716789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-976241.81286319951</v>
      </c>
      <c r="L1523" s="444">
        <f t="shared" ca="1" si="109"/>
        <v>-235274276.90003109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-235274276.90003109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-980309.487083463</v>
      </c>
      <c r="L1524" s="444">
        <f t="shared" ca="1" si="109"/>
        <v>-236254586.38711455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-236254586.38711455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-984394.10994631052</v>
      </c>
      <c r="L1525" s="444">
        <f t="shared" ca="1" si="109"/>
        <v>-237238980.49706087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-237238980.49706087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-988495.7520710869</v>
      </c>
      <c r="L1526" s="444">
        <f t="shared" ca="1" si="109"/>
        <v>-238227476.24913195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-238227476.24913195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-992614.48437138309</v>
      </c>
      <c r="L1527" s="444">
        <f t="shared" ca="1" si="109"/>
        <v>-239220090.73350334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-239220090.73350334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-996750.37805626402</v>
      </c>
      <c r="L1528" s="444">
        <f t="shared" ca="1" si="109"/>
        <v>-240216841.1115596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-240216841.1115596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-1000903.5046314984</v>
      </c>
      <c r="L1529" s="444">
        <f t="shared" ca="1" si="109"/>
        <v>-241217744.61619109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-241217744.61619109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-1005073.9359007962</v>
      </c>
      <c r="L1530" s="444">
        <f t="shared" ca="1" si="109"/>
        <v>-242222818.5520919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-242222818.5520919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-1009261.7439670495</v>
      </c>
      <c r="L1531" s="444">
        <f t="shared" ca="1" si="109"/>
        <v>-243232080.29605895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-243232080.29605895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-1013467.001233579</v>
      </c>
      <c r="L1532" s="444">
        <f t="shared" ca="1" si="109"/>
        <v>-244245547.29729253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-244245547.29729253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-1017689.7804053857</v>
      </c>
      <c r="L1533" s="444">
        <f t="shared" ca="1" si="109"/>
        <v>-245263237.0776979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-245263237.0776979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-1021930.1544904079</v>
      </c>
      <c r="L1534" s="444">
        <f t="shared" ca="1" si="109"/>
        <v>-246285167.23218831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-246285167.23218831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-1026188.1968007846</v>
      </c>
      <c r="L1535" s="444">
        <f t="shared" ca="1" si="109"/>
        <v>-247311355.42898911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-247311355.42898911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-1030463.9809541214</v>
      </c>
      <c r="L1536" s="444">
        <f t="shared" ca="1" si="109"/>
        <v>-248341819.40994322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-248341819.40994322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-1034757.5808747634</v>
      </c>
      <c r="L1537" s="444">
        <f t="shared" ca="1" si="109"/>
        <v>-249376576.99081799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-249376576.99081799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-1039069.0707950749</v>
      </c>
      <c r="L1538" s="444">
        <f t="shared" ref="L1538:L1792" ca="1" si="114">I1538-J1538+K1538</f>
        <v>-250415646.06161308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-250415646.06161308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-1043398.5252567212</v>
      </c>
      <c r="L1539" s="444">
        <f t="shared" ca="1" si="114"/>
        <v>-251459044.58686981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-251459044.58686981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-1047746.0191119576</v>
      </c>
      <c r="L1540" s="444">
        <f t="shared" ca="1" si="114"/>
        <v>-252506790.60598177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-252506790.60598177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-1052111.627524924</v>
      </c>
      <c r="L1541" s="444">
        <f t="shared" ca="1" si="114"/>
        <v>-253558902.23350668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-253558902.23350668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-1056495.4259729446</v>
      </c>
      <c r="L1542" s="444">
        <f t="shared" ca="1" si="114"/>
        <v>-254615397.65947962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-254615397.65947962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-1060897.4902478317</v>
      </c>
      <c r="L1543" s="444">
        <f t="shared" ca="1" si="114"/>
        <v>-255676295.14972746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-255676295.14972746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-1065317.8964571978</v>
      </c>
      <c r="L1544" s="444">
        <f t="shared" ca="1" si="114"/>
        <v>-256741613.04618466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-256741613.04618466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-1069756.7210257694</v>
      </c>
      <c r="L1545" s="444">
        <f t="shared" ca="1" si="114"/>
        <v>-257811369.76721042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-257811369.76721042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-1074214.0406967101</v>
      </c>
      <c r="L1546" s="444">
        <f t="shared" ca="1" si="114"/>
        <v>-258885583.80790713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-258885583.80790713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-1078689.9325329463</v>
      </c>
      <c r="L1547" s="444">
        <f t="shared" ca="1" si="114"/>
        <v>-259964273.74044007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-259964273.74044007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-1083184.4739185004</v>
      </c>
      <c r="L1548" s="444">
        <f t="shared" ca="1" si="114"/>
        <v>-261047458.21435857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-261047458.21435857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-1087697.7425598274</v>
      </c>
      <c r="L1549" s="444">
        <f t="shared" ca="1" si="114"/>
        <v>-262135155.95691839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-262135155.95691839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-1092229.81648716</v>
      </c>
      <c r="L1550" s="444">
        <f t="shared" ca="1" si="114"/>
        <v>-263227385.77340555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-263227385.77340555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-1096780.7740558565</v>
      </c>
      <c r="L1551" s="444">
        <f t="shared" ca="1" si="114"/>
        <v>-264324166.54746142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-264324166.54746142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-1101350.693947756</v>
      </c>
      <c r="L1552" s="444">
        <f t="shared" ca="1" si="114"/>
        <v>-265425517.24140918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-265425517.24140918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-1105939.6551725382</v>
      </c>
      <c r="L1553" s="444">
        <f t="shared" ca="1" si="114"/>
        <v>-266531456.89658171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-266531456.89658171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-1110547.7370690904</v>
      </c>
      <c r="L1554" s="444">
        <f t="shared" ca="1" si="114"/>
        <v>-267642004.63365081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-267642004.63365081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-1115175.0193068783</v>
      </c>
      <c r="L1555" s="444">
        <f t="shared" ca="1" si="114"/>
        <v>-268757179.65295768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-268757179.65295768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-1119821.5818873236</v>
      </c>
      <c r="L1556" s="444">
        <f t="shared" ca="1" si="114"/>
        <v>-269877001.23484498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-269877001.23484498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-1124487.5051451875</v>
      </c>
      <c r="L1557" s="444">
        <f t="shared" ca="1" si="114"/>
        <v>-271001488.73999017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-271001488.73999017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-1129172.8697499591</v>
      </c>
      <c r="L1558" s="444">
        <f t="shared" ca="1" si="114"/>
        <v>-272130661.60974014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-272130661.60974014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-1133877.7567072506</v>
      </c>
      <c r="L1559" s="444">
        <f t="shared" ca="1" si="114"/>
        <v>-273264539.36644739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-273264539.36644739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-1138602.2473601974</v>
      </c>
      <c r="L1560" s="444">
        <f t="shared" ca="1" si="114"/>
        <v>-274403141.61380756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-274403141.61380756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-1143346.4233908649</v>
      </c>
      <c r="L1561" s="444">
        <f t="shared" ca="1" si="114"/>
        <v>-275546488.03719842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-275546488.03719842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-1148110.3668216602</v>
      </c>
      <c r="L1562" s="444">
        <f t="shared" ca="1" si="114"/>
        <v>-276694598.40402007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-276694598.40402007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-1152894.1600167502</v>
      </c>
      <c r="L1563" s="444">
        <f t="shared" ca="1" si="114"/>
        <v>-277847492.56403685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-277847492.56403685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-1157697.8856834869</v>
      </c>
      <c r="L1564" s="444">
        <f t="shared" ca="1" si="114"/>
        <v>-279005190.44972032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-279005190.44972032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-1162521.6268738348</v>
      </c>
      <c r="L1565" s="444">
        <f t="shared" ca="1" si="114"/>
        <v>-280167712.07659417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-280167712.07659417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-1167365.4669858092</v>
      </c>
      <c r="L1566" s="444">
        <f t="shared" ca="1" si="114"/>
        <v>-281335077.54358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-281335077.54358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-1172229.4897649167</v>
      </c>
      <c r="L1567" s="444">
        <f t="shared" ca="1" si="114"/>
        <v>-282507307.03334492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-282507307.03334492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-1177113.7793056038</v>
      </c>
      <c r="L1568" s="444">
        <f t="shared" ca="1" si="114"/>
        <v>-283684420.8126505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-283684420.8126505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-1182018.4200527105</v>
      </c>
      <c r="L1569" s="444">
        <f t="shared" ca="1" si="114"/>
        <v>-284866439.23270321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-284866439.23270321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-1186943.49680293</v>
      </c>
      <c r="L1570" s="444">
        <f t="shared" ca="1" si="114"/>
        <v>-286053382.72950613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-286053382.72950613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-1191889.0947062755</v>
      </c>
      <c r="L1571" s="444">
        <f t="shared" ca="1" si="114"/>
        <v>-287245271.82421243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-287245271.82421243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-1196855.2992675519</v>
      </c>
      <c r="L1572" s="444">
        <f t="shared" ca="1" si="114"/>
        <v>-288442127.12347996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-288442127.12347996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-1201842.1963478331</v>
      </c>
      <c r="L1573" s="444">
        <f t="shared" ca="1" si="114"/>
        <v>-289643969.3198278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-289643969.3198278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-1206849.8721659491</v>
      </c>
      <c r="L1574" s="444">
        <f t="shared" ca="1" si="114"/>
        <v>-290850819.19199377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-290850819.19199377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-1211878.4132999741</v>
      </c>
      <c r="L1575" s="444">
        <f t="shared" ca="1" si="114"/>
        <v>-292062697.60529375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-292062697.60529375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-1216927.9066887239</v>
      </c>
      <c r="L1576" s="444">
        <f t="shared" ca="1" si="114"/>
        <v>-293279625.5119825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-293279625.5119825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-1221998.4396332605</v>
      </c>
      <c r="L1577" s="444">
        <f t="shared" ca="1" si="114"/>
        <v>-294501623.95161575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-294501623.95161575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-1227090.099798399</v>
      </c>
      <c r="L1578" s="444">
        <f t="shared" ca="1" si="114"/>
        <v>-295728714.05141413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-295728714.05141413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-1232202.9752142255</v>
      </c>
      <c r="L1579" s="444">
        <f t="shared" ca="1" si="114"/>
        <v>-296960917.02662838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-296960917.02662838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-1237337.1542776183</v>
      </c>
      <c r="L1580" s="444">
        <f t="shared" ca="1" si="114"/>
        <v>-298198254.180906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-298198254.180906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-1242492.7257537749</v>
      </c>
      <c r="L1581" s="444">
        <f t="shared" ca="1" si="114"/>
        <v>-299440746.90665978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-299440746.90665978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-1247669.778777749</v>
      </c>
      <c r="L1582" s="444">
        <f t="shared" ca="1" si="114"/>
        <v>-300688416.68543756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-300688416.68543756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-1252868.4028559898</v>
      </c>
      <c r="L1583" s="444">
        <f t="shared" ca="1" si="114"/>
        <v>-301941285.08829355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-301941285.08829355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-1258088.6878678899</v>
      </c>
      <c r="L1584" s="444">
        <f t="shared" ca="1" si="114"/>
        <v>-303199373.77616143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-303199373.77616143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-1263330.7240673392</v>
      </c>
      <c r="L1585" s="444">
        <f t="shared" ca="1" si="114"/>
        <v>-304462704.50022876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-304462704.50022876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-1268594.6020842865</v>
      </c>
      <c r="L1586" s="444">
        <f t="shared" ca="1" si="114"/>
        <v>-305731299.10231304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-305731299.10231304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-1273880.4129263044</v>
      </c>
      <c r="L1587" s="444">
        <f t="shared" ca="1" si="114"/>
        <v>-307005179.51523936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-307005179.51523936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-1279188.2479801639</v>
      </c>
      <c r="L1588" s="444">
        <f t="shared" ca="1" si="114"/>
        <v>-308284367.76321954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-308284367.76321954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-1284518.1990134148</v>
      </c>
      <c r="L1589" s="444">
        <f t="shared" ca="1" si="114"/>
        <v>-309568885.96223295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-309568885.96223295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-1289870.3581759706</v>
      </c>
      <c r="L1590" s="444">
        <f t="shared" ca="1" si="114"/>
        <v>-310858756.32040894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-310858756.32040894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-1295244.8180017038</v>
      </c>
      <c r="L1591" s="444">
        <f t="shared" ca="1" si="114"/>
        <v>-312154001.13841063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-312154001.13841063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-1300641.6714100442</v>
      </c>
      <c r="L1592" s="444">
        <f t="shared" ca="1" si="114"/>
        <v>-313454642.80982065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-313454642.80982065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-1306061.011707586</v>
      </c>
      <c r="L1593" s="444">
        <f t="shared" ca="1" si="114"/>
        <v>-314760703.82152826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-314760703.82152826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-1311502.9325897011</v>
      </c>
      <c r="L1594" s="444">
        <f t="shared" ca="1" si="114"/>
        <v>-316072206.75411797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-316072206.75411797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-1316967.5281421582</v>
      </c>
      <c r="L1595" s="444">
        <f t="shared" ca="1" si="114"/>
        <v>-317389174.28226012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-317389174.28226012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-1322454.8928427505</v>
      </c>
      <c r="L1596" s="444">
        <f t="shared" ca="1" si="114"/>
        <v>-318711629.17510289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-318711629.17510289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-1327965.1215629287</v>
      </c>
      <c r="L1597" s="444">
        <f t="shared" ca="1" si="114"/>
        <v>-320039594.29666585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-320039594.29666585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-1333498.309569441</v>
      </c>
      <c r="L1598" s="444">
        <f t="shared" ca="1" si="114"/>
        <v>-321373092.60623527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-321373092.60623527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-1339054.5525259802</v>
      </c>
      <c r="L1599" s="444">
        <f t="shared" ca="1" si="114"/>
        <v>-322712147.15876126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-322712147.15876126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-1344633.9464948387</v>
      </c>
      <c r="L1600" s="444">
        <f t="shared" ca="1" si="114"/>
        <v>-324056781.10525608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-324056781.10525608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-1350236.5879385669</v>
      </c>
      <c r="L1601" s="444">
        <f t="shared" ca="1" si="114"/>
        <v>-325407017.69319463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-325407017.69319463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-1355862.5737216442</v>
      </c>
      <c r="L1602" s="444">
        <f t="shared" ca="1" si="114"/>
        <v>-326762880.26691628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-326762880.26691628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-1361512.0011121512</v>
      </c>
      <c r="L1603" s="444">
        <f t="shared" ca="1" si="114"/>
        <v>-328124392.26802844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-328124392.26802844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-1367184.9677834518</v>
      </c>
      <c r="L1604" s="444">
        <f t="shared" ca="1" si="114"/>
        <v>-329491577.23581189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-329491577.23581189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-1372881.5718158828</v>
      </c>
      <c r="L1605" s="444">
        <f t="shared" ca="1" si="114"/>
        <v>-330864458.8076278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-330864458.8076278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-1378601.9116984492</v>
      </c>
      <c r="L1606" s="444">
        <f t="shared" ca="1" si="114"/>
        <v>-332243060.71932626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-332243060.71932626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-1384346.086330526</v>
      </c>
      <c r="L1607" s="444">
        <f t="shared" ca="1" si="114"/>
        <v>-333627406.80565679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-333627406.80565679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-1390114.19502357</v>
      </c>
      <c r="L1608" s="444">
        <f t="shared" ca="1" si="114"/>
        <v>-335017521.00068039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-335017521.00068039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-1395906.3375028349</v>
      </c>
      <c r="L1609" s="444">
        <f t="shared" ca="1" si="114"/>
        <v>-336413427.33818322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-336413427.33818322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-1401722.6139090967</v>
      </c>
      <c r="L1610" s="444">
        <f t="shared" ca="1" si="114"/>
        <v>-337815149.95209235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-337815149.95209235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-1407563.1248003847</v>
      </c>
      <c r="L1611" s="444">
        <f t="shared" ca="1" si="114"/>
        <v>-339222713.07689273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-339222713.07689273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-1413427.9711537198</v>
      </c>
      <c r="L1612" s="444">
        <f t="shared" ca="1" si="114"/>
        <v>-340636141.04804647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-340636141.04804647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-1419317.2543668603</v>
      </c>
      <c r="L1613" s="444">
        <f t="shared" ca="1" si="114"/>
        <v>-342055458.30241334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-342055458.30241334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-1425231.0762600556</v>
      </c>
      <c r="L1614" s="444">
        <f t="shared" ca="1" si="114"/>
        <v>-343480689.37867337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-343480689.37867337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-1431169.5390778058</v>
      </c>
      <c r="L1615" s="444">
        <f t="shared" ca="1" si="114"/>
        <v>-344911858.91775119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-344911858.91775119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-1437132.7454906299</v>
      </c>
      <c r="L1616" s="444">
        <f t="shared" ca="1" si="114"/>
        <v>-346348991.6632418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-346348991.6632418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-1443120.7985968408</v>
      </c>
      <c r="L1617" s="444">
        <f t="shared" ca="1" si="114"/>
        <v>-347792112.46183866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-347792112.46183866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-1449133.8019243279</v>
      </c>
      <c r="L1618" s="444">
        <f t="shared" ca="1" si="114"/>
        <v>-349241246.26376301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-349241246.26376301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-1455171.859432346</v>
      </c>
      <c r="L1619" s="444">
        <f t="shared" ca="1" si="114"/>
        <v>-350696418.12319535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-350696418.12319535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-1461235.075513314</v>
      </c>
      <c r="L1620" s="444">
        <f t="shared" ca="1" si="114"/>
        <v>-352157653.19870865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-352157653.19870865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-1467323.5549946195</v>
      </c>
      <c r="L1621" s="444">
        <f t="shared" ca="1" si="114"/>
        <v>-353624976.7537033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-353624976.7537033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-1473437.4031404303</v>
      </c>
      <c r="L1622" s="444">
        <f t="shared" ca="1" si="114"/>
        <v>-355098414.15684372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-355098414.15684372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-1479576.7256535154</v>
      </c>
      <c r="L1623" s="444">
        <f t="shared" ca="1" si="114"/>
        <v>-356577990.88249725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-356577990.88249725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-1485741.6286770718</v>
      </c>
      <c r="L1624" s="444">
        <f t="shared" ca="1" si="114"/>
        <v>-358063732.51117432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-358063732.51117432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-1491932.2187965596</v>
      </c>
      <c r="L1625" s="444">
        <f t="shared" ca="1" si="114"/>
        <v>-359555664.72997087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-359555664.72997087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-1498148.6030415453</v>
      </c>
      <c r="L1626" s="444">
        <f t="shared" ca="1" si="114"/>
        <v>-361053813.3330124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-361053813.3330124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-1504390.8888875516</v>
      </c>
      <c r="L1627" s="444">
        <f t="shared" ca="1" si="114"/>
        <v>-362558204.22189993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-362558204.22189993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-1510659.1842579164</v>
      </c>
      <c r="L1628" s="444">
        <f t="shared" ca="1" si="114"/>
        <v>-364068863.40615785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-364068863.40615785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-1516953.5975256576</v>
      </c>
      <c r="L1629" s="444">
        <f t="shared" ca="1" si="114"/>
        <v>-365585817.00368351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-365585817.00368351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-1523274.237515348</v>
      </c>
      <c r="L1630" s="444">
        <f t="shared" ca="1" si="114"/>
        <v>-367109091.24119884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-367109091.24119884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-1529621.2135049952</v>
      </c>
      <c r="L1631" s="444">
        <f t="shared" ca="1" si="114"/>
        <v>-368638712.45470381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-368638712.45470381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-1535994.6352279326</v>
      </c>
      <c r="L1632" s="444">
        <f t="shared" ca="1" si="114"/>
        <v>-370174707.08993173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-370174707.08993173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-1542394.6128747156</v>
      </c>
      <c r="L1633" s="444">
        <f t="shared" ca="1" si="114"/>
        <v>-371717101.70280641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-371717101.70280641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-1548821.2570950268</v>
      </c>
      <c r="L1634" s="444">
        <f t="shared" ca="1" si="114"/>
        <v>-373265922.95990145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-373265922.95990145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-1555274.6789995893</v>
      </c>
      <c r="L1635" s="444">
        <f t="shared" ca="1" si="114"/>
        <v>-374821197.63890105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-374821197.63890105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-1561754.9901620876</v>
      </c>
      <c r="L1636" s="444">
        <f t="shared" ca="1" si="114"/>
        <v>-376382952.62906313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-376382952.62906313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-1568262.3026210964</v>
      </c>
      <c r="L1637" s="444">
        <f t="shared" ca="1" si="114"/>
        <v>-377951214.93168426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-377951214.93168426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-1574796.7288820178</v>
      </c>
      <c r="L1638" s="444">
        <f t="shared" ca="1" si="114"/>
        <v>-379526011.66056627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-379526011.66056627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-1581358.3819190261</v>
      </c>
      <c r="L1639" s="444">
        <f t="shared" ca="1" si="114"/>
        <v>-381107370.0424853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-381107370.0424853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-1587947.3751770221</v>
      </c>
      <c r="L1640" s="444">
        <f t="shared" ca="1" si="114"/>
        <v>-382695317.41766232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-382695317.41766232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-1594563.8225735929</v>
      </c>
      <c r="L1641" s="444">
        <f t="shared" ca="1" si="114"/>
        <v>-384289881.24023592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-384289881.24023592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-1601207.8385009831</v>
      </c>
      <c r="L1642" s="444">
        <f t="shared" ca="1" si="114"/>
        <v>-385891089.0787369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-385891089.0787369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-1607879.5378280703</v>
      </c>
      <c r="L1643" s="444">
        <f t="shared" ca="1" si="114"/>
        <v>-387498968.61656499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-387498968.61656499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-1614579.0359023542</v>
      </c>
      <c r="L1644" s="444">
        <f t="shared" ca="1" si="114"/>
        <v>-389113547.65246737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-389113547.65246737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-1621306.4485519473</v>
      </c>
      <c r="L1645" s="444">
        <f t="shared" ca="1" si="114"/>
        <v>-390734854.10101932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-390734854.10101932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-1628061.8920875804</v>
      </c>
      <c r="L1646" s="444">
        <f t="shared" ca="1" si="114"/>
        <v>-392362915.9931069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-392362915.9931069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-1634845.4833046121</v>
      </c>
      <c r="L1647" s="444">
        <f t="shared" ca="1" si="114"/>
        <v>-393997761.47641152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-393997761.47641152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-1641657.3394850481</v>
      </c>
      <c r="L1648" s="444">
        <f t="shared" ca="1" si="114"/>
        <v>-395639418.81589657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-395639418.81589657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-1648497.578399569</v>
      </c>
      <c r="L1649" s="444">
        <f t="shared" ca="1" si="114"/>
        <v>-397287916.39429617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-397287916.39429617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-1655366.3183095674</v>
      </c>
      <c r="L1650" s="444">
        <f t="shared" ca="1" si="114"/>
        <v>-398943282.71260571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-398943282.71260571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-1662263.6779691905</v>
      </c>
      <c r="L1651" s="444">
        <f t="shared" ca="1" si="114"/>
        <v>-400605546.39057493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-400605546.39057493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-1669189.7766273955</v>
      </c>
      <c r="L1652" s="444">
        <f t="shared" ca="1" si="114"/>
        <v>-402274736.16720235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-402274736.16720235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-1676144.7340300097</v>
      </c>
      <c r="L1653" s="444">
        <f t="shared" ca="1" si="114"/>
        <v>-403950880.90123236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-403950880.90123236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-1683128.6704218015</v>
      </c>
      <c r="L1654" s="444">
        <f t="shared" ca="1" si="114"/>
        <v>-405634009.57165414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-405634009.57165414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-1690141.7065485588</v>
      </c>
      <c r="L1655" s="444">
        <f t="shared" ca="1" si="114"/>
        <v>-407324151.27820271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-407324151.27820271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-1697183.963659178</v>
      </c>
      <c r="L1656" s="444">
        <f t="shared" ca="1" si="114"/>
        <v>-409021335.24186188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-409021335.24186188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-1704255.5635077578</v>
      </c>
      <c r="L1657" s="444">
        <f t="shared" ca="1" si="114"/>
        <v>-410725590.80536962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-410725590.80536962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-1711356.6283557068</v>
      </c>
      <c r="L1658" s="444">
        <f t="shared" ca="1" si="114"/>
        <v>-412436947.4337253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-412436947.4337253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-1718487.2809738554</v>
      </c>
      <c r="L1659" s="444">
        <f t="shared" ca="1" si="114"/>
        <v>-414155434.71469915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-414155434.71469915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-1725647.6446445799</v>
      </c>
      <c r="L1660" s="444">
        <f t="shared" ca="1" si="114"/>
        <v>-415881082.35934371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-415881082.35934371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-1732837.843163932</v>
      </c>
      <c r="L1661" s="444">
        <f t="shared" ca="1" si="114"/>
        <v>-417613920.20250762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-417613920.20250762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-1740058.0008437817</v>
      </c>
      <c r="L1662" s="444">
        <f t="shared" ca="1" si="114"/>
        <v>-419353978.20335138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-419353978.20335138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-1747308.2425139642</v>
      </c>
      <c r="L1663" s="444">
        <f t="shared" ca="1" si="114"/>
        <v>-421101286.44586533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-421101286.44586533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-1754588.6935244389</v>
      </c>
      <c r="L1664" s="444">
        <f t="shared" ca="1" si="114"/>
        <v>-422855875.13938975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-422855875.13938975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-1761899.4797474572</v>
      </c>
      <c r="L1665" s="444">
        <f t="shared" ca="1" si="114"/>
        <v>-424617774.61913723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-424617774.61913723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-1769240.7275797385</v>
      </c>
      <c r="L1666" s="444">
        <f t="shared" ca="1" si="114"/>
        <v>-426387015.34671694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-426387015.34671694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-1776612.5639446538</v>
      </c>
      <c r="L1667" s="444">
        <f t="shared" ca="1" si="114"/>
        <v>-428163627.91066158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-428163627.91066158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-1784015.1162944231</v>
      </c>
      <c r="L1668" s="444">
        <f t="shared" ca="1" si="114"/>
        <v>-429947643.02695602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-429947643.02695602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-1791448.5126123165</v>
      </c>
      <c r="L1669" s="444">
        <f t="shared" ca="1" si="114"/>
        <v>-431739091.53956836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-431739091.53956836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-1798912.8814148682</v>
      </c>
      <c r="L1670" s="444">
        <f t="shared" ca="1" si="114"/>
        <v>-433538004.42098325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-433538004.42098325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-1806408.3517540968</v>
      </c>
      <c r="L1671" s="444">
        <f t="shared" ca="1" si="114"/>
        <v>-435344412.77273732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-435344412.77273732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-1813935.0532197389</v>
      </c>
      <c r="L1672" s="444">
        <f t="shared" ca="1" si="114"/>
        <v>-437158347.82595706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-437158347.82595706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-1821493.1159414877</v>
      </c>
      <c r="L1673" s="444">
        <f t="shared" ca="1" si="114"/>
        <v>-438979840.94189852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-438979840.94189852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-1829082.6705912438</v>
      </c>
      <c r="L1674" s="444">
        <f t="shared" ca="1" si="114"/>
        <v>-440808923.61248976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-440808923.61248976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-1836703.8483853741</v>
      </c>
      <c r="L1675" s="444">
        <f t="shared" ca="1" si="114"/>
        <v>-442645627.46087515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-442645627.46087515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-1844356.7810869797</v>
      </c>
      <c r="L1676" s="444">
        <f t="shared" ca="1" si="114"/>
        <v>-444489984.24196213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-444489984.24196213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-1852041.6010081756</v>
      </c>
      <c r="L1677" s="444">
        <f t="shared" ca="1" si="114"/>
        <v>-446342025.84297031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-446342025.84297031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-1859758.4410123762</v>
      </c>
      <c r="L1678" s="444">
        <f t="shared" ca="1" si="114"/>
        <v>-448201784.28398269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-448201784.28398269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-1867507.4345165945</v>
      </c>
      <c r="L1679" s="444">
        <f t="shared" ca="1" si="114"/>
        <v>-450069291.7184993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-450069291.7184993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-1875288.715493747</v>
      </c>
      <c r="L1680" s="444">
        <f t="shared" ca="1" si="114"/>
        <v>-451944580.43399304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-451944580.43399304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-1883102.4184749711</v>
      </c>
      <c r="L1681" s="444">
        <f t="shared" ca="1" si="114"/>
        <v>-453827682.85246801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-453827682.85246801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-1890948.67855195</v>
      </c>
      <c r="L1682" s="444">
        <f t="shared" ca="1" si="114"/>
        <v>-455718631.53101999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-455718631.53101999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-1898827.63137925</v>
      </c>
      <c r="L1683" s="444">
        <f t="shared" ca="1" si="114"/>
        <v>-457617459.16239923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-457617459.16239923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-1906739.4131766635</v>
      </c>
      <c r="L1684" s="444">
        <f t="shared" ca="1" si="114"/>
        <v>-459524198.57557589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-459524198.57557589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-1914684.1607315664</v>
      </c>
      <c r="L1685" s="444">
        <f t="shared" ca="1" si="114"/>
        <v>-461438882.73630744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-461438882.73630744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-1922662.0114012808</v>
      </c>
      <c r="L1686" s="444">
        <f t="shared" ca="1" si="114"/>
        <v>-463361544.74770874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-463361544.74770874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-1930673.1031154527</v>
      </c>
      <c r="L1687" s="444">
        <f t="shared" ca="1" si="114"/>
        <v>-465292217.85082418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-465292217.85082418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-1938717.5743784341</v>
      </c>
      <c r="L1688" s="444">
        <f t="shared" ca="1" si="114"/>
        <v>-467230935.42520261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-467230935.42520261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-1946795.5642716778</v>
      </c>
      <c r="L1689" s="444">
        <f t="shared" ca="1" si="114"/>
        <v>-469177730.9894743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-469177730.9894743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-1954907.2124561432</v>
      </c>
      <c r="L1690" s="444">
        <f t="shared" ca="1" si="114"/>
        <v>-471132638.20193046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-471132638.20193046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-1963052.6591747103</v>
      </c>
      <c r="L1691" s="444">
        <f t="shared" ca="1" si="114"/>
        <v>-473095690.86110514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-473095690.86110514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-1971232.0452546047</v>
      </c>
      <c r="L1692" s="444">
        <f t="shared" ca="1" si="114"/>
        <v>-475066922.90635973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-475066922.90635973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-1979445.5121098319</v>
      </c>
      <c r="L1693" s="444">
        <f t="shared" ca="1" si="114"/>
        <v>-477046368.41846955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-477046368.41846955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-1987693.201743623</v>
      </c>
      <c r="L1694" s="444">
        <f t="shared" ca="1" si="114"/>
        <v>-479034061.62021315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-479034061.62021315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-1995975.2567508882</v>
      </c>
      <c r="L1695" s="444">
        <f t="shared" ca="1" si="114"/>
        <v>-481030036.87696403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-481030036.87696403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-2004291.8203206835</v>
      </c>
      <c r="L1696" s="444">
        <f t="shared" ca="1" si="114"/>
        <v>-483034328.6972847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-483034328.6972847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-2012643.0362386864</v>
      </c>
      <c r="L1697" s="444">
        <f t="shared" ca="1" si="114"/>
        <v>-485046971.73352337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-485046971.73352337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-2021029.0488896808</v>
      </c>
      <c r="L1698" s="444">
        <f t="shared" ca="1" si="114"/>
        <v>-487068000.78241307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-487068000.78241307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-2029450.0032600544</v>
      </c>
      <c r="L1699" s="444">
        <f t="shared" ca="1" si="114"/>
        <v>-489097450.78567314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-489097450.78567314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-2037906.0449403049</v>
      </c>
      <c r="L1700" s="444">
        <f t="shared" ca="1" si="114"/>
        <v>-491135356.83061343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-491135356.83061343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-2046397.3201275561</v>
      </c>
      <c r="L1701" s="444">
        <f t="shared" ca="1" si="114"/>
        <v>-493181754.15074098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-493181754.15074098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-2054923.9756280871</v>
      </c>
      <c r="L1702" s="444">
        <f t="shared" ca="1" si="114"/>
        <v>-495236678.12636906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-495236678.12636906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-2063486.1588598713</v>
      </c>
      <c r="L1703" s="444">
        <f t="shared" ca="1" si="114"/>
        <v>-497300164.28522891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-497300164.28522891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-2072084.0178551204</v>
      </c>
      <c r="L1704" s="444">
        <f t="shared" ca="1" si="114"/>
        <v>-499372248.30308402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-499372248.30308402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-2080717.7012628503</v>
      </c>
      <c r="L1705" s="444">
        <f t="shared" ca="1" si="114"/>
        <v>-501452966.00434685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-501452966.00434685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-2089387.3583514451</v>
      </c>
      <c r="L1706" s="444">
        <f t="shared" ca="1" si="114"/>
        <v>-503542353.36269832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-503542353.36269832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-2098093.1390112434</v>
      </c>
      <c r="L1707" s="444">
        <f t="shared" ca="1" si="114"/>
        <v>-505640446.50170958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-505640446.50170958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-2106835.1937571233</v>
      </c>
      <c r="L1708" s="444">
        <f t="shared" ca="1" si="114"/>
        <v>-507747281.6954667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-507747281.6954667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-2115613.673731111</v>
      </c>
      <c r="L1709" s="444">
        <f t="shared" ca="1" si="114"/>
        <v>-509862895.36919779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-509862895.36919779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-2124428.7307049907</v>
      </c>
      <c r="L1710" s="444">
        <f t="shared" ca="1" si="114"/>
        <v>-511987324.09990275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-511987324.09990275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-2133280.5170829277</v>
      </c>
      <c r="L1711" s="444">
        <f t="shared" ca="1" si="114"/>
        <v>-514120604.61698568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-514120604.61698568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-2142169.1859041071</v>
      </c>
      <c r="L1712" s="444">
        <f t="shared" ca="1" si="114"/>
        <v>-516262773.80288976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-516262773.80288976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-2151094.8908453742</v>
      </c>
      <c r="L1713" s="444">
        <f t="shared" ca="1" si="114"/>
        <v>-518413868.69373512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-518413868.69373512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-2160057.7862238958</v>
      </c>
      <c r="L1714" s="444">
        <f t="shared" ca="1" si="114"/>
        <v>-520573926.47995901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-520573926.47995901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-2169058.0269998289</v>
      </c>
      <c r="L1715" s="444">
        <f t="shared" ca="1" si="114"/>
        <v>-522742984.50695884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-522742984.50695884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-2178095.7687789951</v>
      </c>
      <c r="L1716" s="444">
        <f t="shared" ca="1" si="114"/>
        <v>-524921080.27573782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-524921080.27573782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-2187171.1678155744</v>
      </c>
      <c r="L1717" s="444">
        <f t="shared" ca="1" si="114"/>
        <v>-527108251.44355339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-527108251.44355339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-2196284.3810148058</v>
      </c>
      <c r="L1718" s="444">
        <f t="shared" ca="1" si="114"/>
        <v>-529304535.82456821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-529304535.82456821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-2205435.5659357007</v>
      </c>
      <c r="L1719" s="444">
        <f t="shared" ca="1" si="114"/>
        <v>-531509971.39050388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-531509971.39050388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-2214624.8807937661</v>
      </c>
      <c r="L1720" s="444">
        <f t="shared" ca="1" si="114"/>
        <v>-533724596.27129763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-533724596.27129763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-2223852.4844637401</v>
      </c>
      <c r="L1721" s="444">
        <f t="shared" ca="1" si="114"/>
        <v>-535948448.75576138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-535948448.75576138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-2233118.5364823393</v>
      </c>
      <c r="L1722" s="444">
        <f t="shared" ca="1" si="114"/>
        <v>-538181567.29224372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-538181567.29224372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-2242423.1970510157</v>
      </c>
      <c r="L1723" s="444">
        <f t="shared" ca="1" si="114"/>
        <v>-540423990.48929477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-540423990.48929477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-2251766.627038728</v>
      </c>
      <c r="L1724" s="444">
        <f t="shared" ca="1" si="114"/>
        <v>-542675757.11633348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-542675757.11633348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-2261148.9879847229</v>
      </c>
      <c r="L1725" s="444">
        <f t="shared" ca="1" si="114"/>
        <v>-544936906.10431826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-544936906.10431826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-2270570.4421013258</v>
      </c>
      <c r="L1726" s="444">
        <f t="shared" ca="1" si="114"/>
        <v>-547207476.54641962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-547207476.54641962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-2280031.1522767483</v>
      </c>
      <c r="L1727" s="444">
        <f t="shared" ca="1" si="114"/>
        <v>-549487507.69869637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-549487507.69869637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-2289531.2820779015</v>
      </c>
      <c r="L1728" s="444">
        <f t="shared" ca="1" si="114"/>
        <v>-551777038.98077428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-551777038.98077428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-2299070.9957532263</v>
      </c>
      <c r="L1729" s="444">
        <f t="shared" ca="1" si="114"/>
        <v>-554076109.97652745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-554076109.97652745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-2308650.4582355311</v>
      </c>
      <c r="L1730" s="444">
        <f t="shared" ca="1" si="114"/>
        <v>-556384760.43476295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-556384760.43476295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-2318269.8351448458</v>
      </c>
      <c r="L1731" s="444">
        <f t="shared" ca="1" si="114"/>
        <v>-558703030.26990783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-558703030.26990783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-2327929.2927912828</v>
      </c>
      <c r="L1732" s="444">
        <f t="shared" ca="1" si="114"/>
        <v>-561030959.56269908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-561030959.56269908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-2337628.998177913</v>
      </c>
      <c r="L1733" s="444">
        <f t="shared" ca="1" si="114"/>
        <v>-563368588.56087697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-563368588.56087697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-2347369.119003654</v>
      </c>
      <c r="L1734" s="444">
        <f t="shared" ca="1" si="114"/>
        <v>-565715957.67988062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-565715957.67988062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-2357149.8236661693</v>
      </c>
      <c r="L1735" s="444">
        <f t="shared" ca="1" si="114"/>
        <v>-568073107.50354683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-568073107.50354683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-2366971.2812647782</v>
      </c>
      <c r="L1736" s="444">
        <f t="shared" ca="1" si="114"/>
        <v>-570440078.78481162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-570440078.78481162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-2376833.6616033819</v>
      </c>
      <c r="L1737" s="444">
        <f t="shared" ca="1" si="114"/>
        <v>-572816912.44641495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-572816912.44641495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-2386737.1351933954</v>
      </c>
      <c r="L1738" s="444">
        <f t="shared" ca="1" si="114"/>
        <v>-575203649.5816083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-575203649.5816083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-2396681.873256701</v>
      </c>
      <c r="L1739" s="444">
        <f t="shared" ca="1" si="114"/>
        <v>-577600331.45486498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-577600331.45486498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-2406668.0477286042</v>
      </c>
      <c r="L1740" s="444">
        <f t="shared" ca="1" si="114"/>
        <v>-580006999.50259364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-580006999.50259364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-2416695.8312608069</v>
      </c>
      <c r="L1741" s="444">
        <f t="shared" ca="1" si="114"/>
        <v>-582423695.33385444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-582423695.33385444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-2426765.3972243937</v>
      </c>
      <c r="L1742" s="444">
        <f t="shared" ca="1" si="114"/>
        <v>-584850460.73107886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-584850460.73107886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-2436876.9197128285</v>
      </c>
      <c r="L1743" s="444">
        <f t="shared" ca="1" si="114"/>
        <v>-587287337.65079165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-587287337.65079165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-2447030.5735449651</v>
      </c>
      <c r="L1744" s="444">
        <f t="shared" ca="1" si="114"/>
        <v>-589734368.22433662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-589734368.22433662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-2457226.5342680691</v>
      </c>
      <c r="L1745" s="444">
        <f t="shared" ca="1" si="114"/>
        <v>-592191594.75860465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-592191594.75860465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-2467464.9781608526</v>
      </c>
      <c r="L1746" s="444">
        <f t="shared" ca="1" si="114"/>
        <v>-594659059.7367655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-594659059.7367655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-2477746.0822365228</v>
      </c>
      <c r="L1747" s="444">
        <f t="shared" ca="1" si="114"/>
        <v>-597136805.81900203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-597136805.81900203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-2488070.0242458419</v>
      </c>
      <c r="L1748" s="444">
        <f t="shared" ca="1" si="114"/>
        <v>-599624875.84324789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-599624875.84324789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-2498436.9826801997</v>
      </c>
      <c r="L1749" s="444">
        <f t="shared" ca="1" si="114"/>
        <v>-602123312.82592809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-602123312.82592809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-2508847.1367747001</v>
      </c>
      <c r="L1750" s="444">
        <f t="shared" ca="1" si="114"/>
        <v>-604632159.96270275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-604632159.96270275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-2519300.6665112614</v>
      </c>
      <c r="L1751" s="444">
        <f t="shared" ca="1" si="114"/>
        <v>-607151460.62921405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-607151460.62921405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-2529797.7526217252</v>
      </c>
      <c r="L1752" s="444">
        <f t="shared" ca="1" si="114"/>
        <v>-609681258.38183582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-609681258.38183582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-2540338.5765909827</v>
      </c>
      <c r="L1753" s="444">
        <f t="shared" ca="1" si="114"/>
        <v>-612221596.95842683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-612221596.95842683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-2550923.320660112</v>
      </c>
      <c r="L1754" s="444">
        <f t="shared" ca="1" si="114"/>
        <v>-614772520.27908695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-614772520.27908695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-2561552.1678295289</v>
      </c>
      <c r="L1755" s="444">
        <f t="shared" ca="1" si="114"/>
        <v>-617334072.44691646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-617334072.44691646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-2572225.3018621518</v>
      </c>
      <c r="L1756" s="444">
        <f t="shared" ca="1" si="114"/>
        <v>-619906297.74877858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-619906297.74877858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-2582942.9072865774</v>
      </c>
      <c r="L1757" s="444">
        <f t="shared" ca="1" si="114"/>
        <v>-622489240.65606511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-622489240.65606511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-2593705.169400271</v>
      </c>
      <c r="L1758" s="444">
        <f t="shared" ca="1" si="114"/>
        <v>-625082945.82546532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-625082945.82546532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-2604512.274272772</v>
      </c>
      <c r="L1759" s="444">
        <f t="shared" ca="1" si="114"/>
        <v>-627687458.09973812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-627687458.09973812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-2615364.4087489089</v>
      </c>
      <c r="L1760" s="444">
        <f t="shared" ca="1" si="114"/>
        <v>-630302822.50848699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-630302822.50848699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-2626261.7604520293</v>
      </c>
      <c r="L1761" s="444">
        <f t="shared" ca="1" si="114"/>
        <v>-632929084.26893902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-632929084.26893902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-2637204.517787246</v>
      </c>
      <c r="L1762" s="444">
        <f t="shared" ca="1" si="114"/>
        <v>-635566288.78672624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-635566288.78672624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-2648192.8699446926</v>
      </c>
      <c r="L1763" s="444">
        <f t="shared" ca="1" si="114"/>
        <v>-638214481.65667093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-638214481.65667093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-2659227.0069027953</v>
      </c>
      <c r="L1764" s="444">
        <f t="shared" ca="1" si="114"/>
        <v>-640873708.66357374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-640873708.66357374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-2670307.1194315571</v>
      </c>
      <c r="L1765" s="444">
        <f t="shared" ca="1" si="114"/>
        <v>-643544015.78300536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-643544015.78300536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-2681433.3990958557</v>
      </c>
      <c r="L1766" s="444">
        <f t="shared" ca="1" si="114"/>
        <v>-646225449.18210125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-646225449.18210125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-2692606.0382587551</v>
      </c>
      <c r="L1767" s="444">
        <f t="shared" ca="1" si="114"/>
        <v>-648918055.22036004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-648918055.22036004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-2703825.2300848337</v>
      </c>
      <c r="L1768" s="444">
        <f t="shared" ca="1" si="114"/>
        <v>-651621880.45044482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-651621880.45044482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-2715091.1685435199</v>
      </c>
      <c r="L1769" s="444">
        <f t="shared" ca="1" si="114"/>
        <v>-654336971.61898839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-654336971.61898839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-2726404.0484124515</v>
      </c>
      <c r="L1770" s="444">
        <f t="shared" ca="1" si="114"/>
        <v>-657063375.66740084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-657063375.66740084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-2737764.065280837</v>
      </c>
      <c r="L1771" s="444">
        <f t="shared" ca="1" si="114"/>
        <v>-659801139.73268163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-659801139.73268163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-2749171.4155528401</v>
      </c>
      <c r="L1772" s="444">
        <f t="shared" ca="1" si="114"/>
        <v>-662550311.14823449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-662550311.14823449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-2760626.2964509772</v>
      </c>
      <c r="L1773" s="444">
        <f t="shared" ca="1" si="114"/>
        <v>-665310937.44468546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-665310937.44468546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-2772128.9060195228</v>
      </c>
      <c r="L1774" s="444">
        <f t="shared" ca="1" si="114"/>
        <v>-668083066.35070503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-668083066.35070503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-2783679.4431279376</v>
      </c>
      <c r="L1775" s="444">
        <f t="shared" ca="1" si="114"/>
        <v>-670866745.79383302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-670866745.79383302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-2795278.1074743043</v>
      </c>
      <c r="L1776" s="444">
        <f t="shared" ca="1" si="114"/>
        <v>-673662023.90130734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-673662023.90130734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-2806925.0995887807</v>
      </c>
      <c r="L1777" s="444">
        <f t="shared" ca="1" si="114"/>
        <v>-676468949.0008961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-676468949.0008961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-2818620.6208370673</v>
      </c>
      <c r="L1778" s="444">
        <f t="shared" ca="1" si="114"/>
        <v>-679287569.62173319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-679287569.62173319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-2830364.8734238883</v>
      </c>
      <c r="L1779" s="444">
        <f t="shared" ca="1" si="114"/>
        <v>-682117934.49515712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-682117934.49515712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-2842158.0603964878</v>
      </c>
      <c r="L1780" s="444">
        <f t="shared" ca="1" si="114"/>
        <v>-684960092.55555356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-684960092.55555356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-2854000.3856481398</v>
      </c>
      <c r="L1781" s="444">
        <f t="shared" ca="1" si="114"/>
        <v>-687814092.94120169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-687814092.94120169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-2865892.0539216734</v>
      </c>
      <c r="L1782" s="444">
        <f t="shared" ca="1" si="114"/>
        <v>-690679984.99512339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-690679984.99512339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-2877833.2708130139</v>
      </c>
      <c r="L1783" s="444">
        <f t="shared" ca="1" si="114"/>
        <v>-693557818.26593637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-693557818.26593637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-2889824.2427747347</v>
      </c>
      <c r="L1784" s="444">
        <f t="shared" ca="1" si="114"/>
        <v>-696447642.5087111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-696447642.5087111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-2901865.1771196295</v>
      </c>
      <c r="L1785" s="444">
        <f t="shared" ca="1" si="114"/>
        <v>-699349507.68583071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-699349507.68583071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-2913956.2820242946</v>
      </c>
      <c r="L1786" s="444">
        <f t="shared" ca="1" si="114"/>
        <v>-702263463.96785498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-702263463.96785498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-2926097.7665327289</v>
      </c>
      <c r="L1787" s="444">
        <f t="shared" ca="1" si="114"/>
        <v>-705189561.73438776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-705189561.73438776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-2938289.8405599492</v>
      </c>
      <c r="L1788" s="444">
        <f t="shared" ca="1" si="114"/>
        <v>-708127851.57494771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-708127851.57494771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-2950532.7148956154</v>
      </c>
      <c r="L1789" s="444">
        <f t="shared" ca="1" si="114"/>
        <v>-711078384.28984332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-711078384.28984332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-2962826.6012076805</v>
      </c>
      <c r="L1790" s="444">
        <f t="shared" ca="1" si="114"/>
        <v>-714041210.89105105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-714041210.89105105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-2975171.7120460458</v>
      </c>
      <c r="L1791" s="444">
        <f t="shared" ca="1" si="114"/>
        <v>-717016382.60309708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-717016382.60309708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-2987568.2608462377</v>
      </c>
      <c r="L1792" s="444">
        <f t="shared" ca="1" si="114"/>
        <v>-720003950.86394334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-720003950.86394334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-3000016.4619330973</v>
      </c>
      <c r="L1793" s="444">
        <f t="shared" ref="L1793:L2047" ca="1" si="119">I1793-J1793+K1793</f>
        <v>-723003967.32587647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-723003967.32587647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-3012516.5305244853</v>
      </c>
      <c r="L1794" s="444">
        <f t="shared" ca="1" si="119"/>
        <v>-726016483.85640097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-726016483.85640097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-3025068.682735004</v>
      </c>
      <c r="L1795" s="444">
        <f t="shared" ca="1" si="119"/>
        <v>-729041552.53913593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-729041552.53913593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-3037673.1355797332</v>
      </c>
      <c r="L1796" s="444">
        <f t="shared" ca="1" si="119"/>
        <v>-732079225.67471564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-732079225.67471564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-3050330.106977982</v>
      </c>
      <c r="L1797" s="444">
        <f t="shared" ca="1" si="119"/>
        <v>-735129555.78169358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-735129555.78169358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-3063039.8157570567</v>
      </c>
      <c r="L1798" s="444">
        <f t="shared" ca="1" si="119"/>
        <v>-738192595.59745061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-738192595.59745061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-3075802.4816560443</v>
      </c>
      <c r="L1799" s="444">
        <f t="shared" ca="1" si="119"/>
        <v>-741268398.07910669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-741268398.07910669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-3088618.3253296111</v>
      </c>
      <c r="L1800" s="444">
        <f t="shared" ca="1" si="119"/>
        <v>-744357016.40443635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-744357016.40443635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-3101487.5683518182</v>
      </c>
      <c r="L1801" s="444">
        <f t="shared" ca="1" si="119"/>
        <v>-747458503.97278821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-747458503.97278821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-3114410.4332199506</v>
      </c>
      <c r="L1802" s="444">
        <f t="shared" ca="1" si="119"/>
        <v>-750572914.40600812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-750572914.40600812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-3127387.143358367</v>
      </c>
      <c r="L1803" s="444">
        <f t="shared" ca="1" si="119"/>
        <v>-753700301.54936647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-753700301.54936647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-3140417.9231223604</v>
      </c>
      <c r="L1804" s="444">
        <f t="shared" ca="1" si="119"/>
        <v>-756840719.47248888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-756840719.47248888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-3153502.9978020368</v>
      </c>
      <c r="L1805" s="444">
        <f t="shared" ca="1" si="119"/>
        <v>-759994222.4702909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-759994222.4702909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-3166642.5936262119</v>
      </c>
      <c r="L1806" s="444">
        <f t="shared" ca="1" si="119"/>
        <v>-763160865.06391716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-763160865.06391716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-3179836.9377663215</v>
      </c>
      <c r="L1807" s="444">
        <f t="shared" ca="1" si="119"/>
        <v>-766340702.00168347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-766340702.00168347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-3193086.2583403476</v>
      </c>
      <c r="L1808" s="444">
        <f t="shared" ca="1" si="119"/>
        <v>-769533788.26002383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-769533788.26002383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-3206390.7844167659</v>
      </c>
      <c r="L1809" s="444">
        <f t="shared" ca="1" si="119"/>
        <v>-772740179.04444063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-772740179.04444063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-3219750.7460185024</v>
      </c>
      <c r="L1810" s="444">
        <f t="shared" ca="1" si="119"/>
        <v>-775959929.79045916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-775959929.79045916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-3233166.374126913</v>
      </c>
      <c r="L1811" s="444">
        <f t="shared" ca="1" si="119"/>
        <v>-779193096.16458607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-779193096.16458607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-3246637.9006857751</v>
      </c>
      <c r="L1812" s="444">
        <f t="shared" ca="1" si="119"/>
        <v>-782439734.06527185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-782439734.06527185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-3260165.5586052993</v>
      </c>
      <c r="L1813" s="444">
        <f t="shared" ca="1" si="119"/>
        <v>-785699899.62387717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-785699899.62387717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-3273749.5817661546</v>
      </c>
      <c r="L1814" s="444">
        <f t="shared" ca="1" si="119"/>
        <v>-788973649.2056433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-788973649.2056433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-3287390.2050235136</v>
      </c>
      <c r="L1815" s="444">
        <f t="shared" ca="1" si="119"/>
        <v>-792261039.41066682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-792261039.41066682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-3301087.6642111116</v>
      </c>
      <c r="L1816" s="444">
        <f t="shared" ca="1" si="119"/>
        <v>-795562127.07487798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-795562127.07487798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-3314842.196145325</v>
      </c>
      <c r="L1817" s="444">
        <f t="shared" ca="1" si="119"/>
        <v>-798876969.27102327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-798876969.27102327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-3328654.0386292636</v>
      </c>
      <c r="L1818" s="444">
        <f t="shared" ca="1" si="119"/>
        <v>-802205623.30965257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-802205623.30965257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-3342523.4304568856</v>
      </c>
      <c r="L1819" s="444">
        <f t="shared" ca="1" si="119"/>
        <v>-805548146.74010944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-805548146.74010944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-3356450.6114171227</v>
      </c>
      <c r="L1820" s="444">
        <f t="shared" ca="1" si="119"/>
        <v>-808904597.35152662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-808904597.35152662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-3370435.8222980276</v>
      </c>
      <c r="L1821" s="444">
        <f t="shared" ca="1" si="119"/>
        <v>-812275033.17382467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-812275033.17382467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-3384479.3048909362</v>
      </c>
      <c r="L1822" s="444">
        <f t="shared" ca="1" si="119"/>
        <v>-815659512.47871566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-815659512.47871566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-3398581.3019946483</v>
      </c>
      <c r="L1823" s="444">
        <f t="shared" ca="1" si="119"/>
        <v>-819058093.78071034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-819058093.78071034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-3412742.0574196265</v>
      </c>
      <c r="L1824" s="444">
        <f t="shared" ca="1" si="119"/>
        <v>-822470835.83813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-822470835.83813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-3426961.8159922082</v>
      </c>
      <c r="L1825" s="444">
        <f t="shared" ca="1" si="119"/>
        <v>-825897797.65412223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-825897797.65412223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-3441240.8235588428</v>
      </c>
      <c r="L1826" s="444">
        <f t="shared" ca="1" si="119"/>
        <v>-829339038.47768104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-829339038.47768104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-3455579.3269903376</v>
      </c>
      <c r="L1827" s="444">
        <f t="shared" ca="1" si="119"/>
        <v>-832794617.80467141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-832794617.80467141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-3469977.5741861309</v>
      </c>
      <c r="L1828" s="444">
        <f t="shared" ca="1" si="119"/>
        <v>-836264595.37885749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-836264595.37885749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-3484435.8140785727</v>
      </c>
      <c r="L1829" s="444">
        <f t="shared" ca="1" si="119"/>
        <v>-839749031.19293606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-839749031.19293606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-3498954.2966372333</v>
      </c>
      <c r="L1830" s="444">
        <f t="shared" ca="1" si="119"/>
        <v>-843247985.48957324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-843247985.48957324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-3513533.2728732214</v>
      </c>
      <c r="L1831" s="444">
        <f t="shared" ca="1" si="119"/>
        <v>-846761518.7624464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-846761518.7624464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-3528172.9948435263</v>
      </c>
      <c r="L1832" s="444">
        <f t="shared" ca="1" si="119"/>
        <v>-850289691.75728989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-850289691.75728989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-3542873.7156553743</v>
      </c>
      <c r="L1833" s="444">
        <f t="shared" ca="1" si="119"/>
        <v>-853832565.47294521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-853832565.47294521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-3557635.689470605</v>
      </c>
      <c r="L1834" s="444">
        <f t="shared" ca="1" si="119"/>
        <v>-857390201.16241586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-857390201.16241586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-3572459.1715100654</v>
      </c>
      <c r="L1835" s="444">
        <f t="shared" ca="1" si="119"/>
        <v>-860962660.33392596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-860962660.33392596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-3587344.4180580247</v>
      </c>
      <c r="L1836" s="444">
        <f t="shared" ca="1" si="119"/>
        <v>-864550004.751984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-864550004.751984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-3602291.6864665998</v>
      </c>
      <c r="L1837" s="444">
        <f t="shared" ca="1" si="119"/>
        <v>-868152296.43845057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-868152296.43845057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-3617301.2351602111</v>
      </c>
      <c r="L1838" s="444">
        <f t="shared" ca="1" si="119"/>
        <v>-871769597.67361081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-871769597.67361081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-3632373.3236400452</v>
      </c>
      <c r="L1839" s="444">
        <f t="shared" ca="1" si="119"/>
        <v>-875401970.9972508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-875401970.9972508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-3647508.2124885451</v>
      </c>
      <c r="L1840" s="444">
        <f t="shared" ca="1" si="119"/>
        <v>-879049479.20973933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-879049479.20973933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-3662706.1633739136</v>
      </c>
      <c r="L1841" s="444">
        <f t="shared" ca="1" si="119"/>
        <v>-882712185.37311327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-882712185.37311327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-3677967.4390546391</v>
      </c>
      <c r="L1842" s="444">
        <f t="shared" ca="1" si="119"/>
        <v>-886390152.81216788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-886390152.81216788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-3693292.3033840335</v>
      </c>
      <c r="L1843" s="444">
        <f t="shared" ca="1" si="119"/>
        <v>-890083445.11555195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-890083445.11555195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-3708681.0213148003</v>
      </c>
      <c r="L1844" s="444">
        <f t="shared" ca="1" si="119"/>
        <v>-893792126.13686681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-893792126.13686681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-3724133.8589036111</v>
      </c>
      <c r="L1845" s="444">
        <f t="shared" ca="1" si="119"/>
        <v>-897516259.99577045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-897516259.99577045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-3739651.0833157101</v>
      </c>
      <c r="L1846" s="444">
        <f t="shared" ca="1" si="119"/>
        <v>-901255911.07908618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-901255911.07908618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-3755232.9628295256</v>
      </c>
      <c r="L1847" s="444">
        <f t="shared" ca="1" si="119"/>
        <v>-905011144.04191566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-905011144.04191566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-3770879.7668413152</v>
      </c>
      <c r="L1848" s="444">
        <f t="shared" ca="1" si="119"/>
        <v>-908782023.80875695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-908782023.80875695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-3786591.7658698205</v>
      </c>
      <c r="L1849" s="444">
        <f t="shared" ca="1" si="119"/>
        <v>-912568615.5746268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-912568615.5746268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-3802369.231560945</v>
      </c>
      <c r="L1850" s="444">
        <f t="shared" ca="1" si="119"/>
        <v>-916370984.80618775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-916370984.80618775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-3818212.4366924488</v>
      </c>
      <c r="L1851" s="444">
        <f t="shared" ca="1" si="119"/>
        <v>-920189197.24288023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-920189197.24288023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-3834121.6551786675</v>
      </c>
      <c r="L1852" s="444">
        <f t="shared" ca="1" si="119"/>
        <v>-924023318.89805889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-924023318.89805889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-3850097.1620752458</v>
      </c>
      <c r="L1853" s="444">
        <f t="shared" ca="1" si="119"/>
        <v>-927873416.06013417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-927873416.06013417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-3866139.2335838922</v>
      </c>
      <c r="L1854" s="444">
        <f t="shared" ca="1" si="119"/>
        <v>-931739555.2937181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-931739555.2937181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-3882248.1470571589</v>
      </c>
      <c r="L1855" s="444">
        <f t="shared" ca="1" si="119"/>
        <v>-935621803.44077528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-935621803.44077528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-3898424.1810032302</v>
      </c>
      <c r="L1856" s="444">
        <f t="shared" ca="1" si="119"/>
        <v>-939520227.62177849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-939520227.62177849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-3914667.6150907441</v>
      </c>
      <c r="L1857" s="444">
        <f t="shared" ca="1" si="119"/>
        <v>-943434895.23686922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-943434895.23686922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-3930978.7301536212</v>
      </c>
      <c r="L1858" s="444">
        <f t="shared" ca="1" si="119"/>
        <v>-947365873.9670229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-947365873.9670229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-3947357.8081959286</v>
      </c>
      <c r="L1859" s="444">
        <f t="shared" ca="1" si="119"/>
        <v>-951313231.77521884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-951313231.77521884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-3963805.132396745</v>
      </c>
      <c r="L1860" s="444">
        <f t="shared" ca="1" si="119"/>
        <v>-955277036.90761554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-955277036.90761554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-3980320.9871150651</v>
      </c>
      <c r="L1861" s="444">
        <f t="shared" ca="1" si="119"/>
        <v>-959257357.89473057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-959257357.89473057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-3996905.657894711</v>
      </c>
      <c r="L1862" s="444">
        <f t="shared" ca="1" si="119"/>
        <v>-963254263.5526253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-963254263.5526253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-4013559.4314692719</v>
      </c>
      <c r="L1863" s="444">
        <f t="shared" ca="1" si="119"/>
        <v>-967267822.98409462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-967267822.98409462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-4030282.5957670608</v>
      </c>
      <c r="L1864" s="444">
        <f t="shared" ca="1" si="119"/>
        <v>-971298105.57986164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-971298105.57986164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-4047075.4399160901</v>
      </c>
      <c r="L1865" s="444">
        <f t="shared" ca="1" si="119"/>
        <v>-975345181.01977777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-975345181.01977777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-4063938.254249074</v>
      </c>
      <c r="L1866" s="444">
        <f t="shared" ca="1" si="119"/>
        <v>-979409119.27402687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-979409119.27402687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-4080871.3303084453</v>
      </c>
      <c r="L1867" s="444">
        <f t="shared" ca="1" si="119"/>
        <v>-983489990.60433531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-983489990.60433531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-4097874.9608513969</v>
      </c>
      <c r="L1868" s="444">
        <f t="shared" ca="1" si="119"/>
        <v>-987587865.56518674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-987587865.56518674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-4114949.4398549441</v>
      </c>
      <c r="L1869" s="444">
        <f t="shared" ca="1" si="119"/>
        <v>-991702815.00504172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-991702815.00504172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-4132095.0625210069</v>
      </c>
      <c r="L1870" s="444">
        <f t="shared" ca="1" si="119"/>
        <v>-995834910.0675627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-995834910.0675627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-4149312.1252815109</v>
      </c>
      <c r="L1871" s="444">
        <f t="shared" ca="1" si="119"/>
        <v>-999984222.19284415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-999984222.19284415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-4166600.9258035175</v>
      </c>
      <c r="L1872" s="444">
        <f t="shared" ca="1" si="119"/>
        <v>-1004150823.1186477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-1004150823.1186477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-4183961.7629943653</v>
      </c>
      <c r="L1873" s="444">
        <f t="shared" ca="1" si="119"/>
        <v>-1008334784.8816421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-1008334784.8816421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-4201394.9370068423</v>
      </c>
      <c r="L1874" s="444">
        <f t="shared" ca="1" si="119"/>
        <v>-1012536179.8186489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-1012536179.8186489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-4218900.7492443714</v>
      </c>
      <c r="L1875" s="444">
        <f t="shared" ca="1" si="119"/>
        <v>-1016755080.5678933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-1016755080.5678933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-4236479.5023662215</v>
      </c>
      <c r="L1876" s="444">
        <f t="shared" ca="1" si="119"/>
        <v>-1020991560.0702595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-1020991560.0702595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-4254131.5002927482</v>
      </c>
      <c r="L1877" s="444">
        <f t="shared" ca="1" si="119"/>
        <v>-1025245691.5705522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-1025245691.5705522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-4271857.0482106339</v>
      </c>
      <c r="L1878" s="444">
        <f t="shared" ca="1" si="119"/>
        <v>-1029517548.6187629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-1029517548.6187629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-4289656.4525781786</v>
      </c>
      <c r="L1879" s="444">
        <f t="shared" ca="1" si="119"/>
        <v>-1033807205.071341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-1033807205.071341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-4307530.0211305879</v>
      </c>
      <c r="L1880" s="444">
        <f t="shared" ca="1" si="119"/>
        <v>-1038114735.0924716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-1038114735.0924716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-4325478.0628852984</v>
      </c>
      <c r="L1881" s="444">
        <f t="shared" ca="1" si="119"/>
        <v>-1042440213.1553569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-1042440213.1553569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-4343500.8881473206</v>
      </c>
      <c r="L1882" s="444">
        <f t="shared" ca="1" si="119"/>
        <v>-1046783714.0435042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-1046783714.0435042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-4361598.8085146006</v>
      </c>
      <c r="L1883" s="444">
        <f t="shared" ca="1" si="119"/>
        <v>-1051145312.8520188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-1051145312.8520188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-4379772.1368834125</v>
      </c>
      <c r="L1884" s="444">
        <f t="shared" ca="1" si="119"/>
        <v>-1055525084.9889022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-1055525084.9889022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-4398021.1874537589</v>
      </c>
      <c r="L1885" s="444">
        <f t="shared" ca="1" si="119"/>
        <v>-1059923106.176356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-1059923106.176356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-4416346.2757348167</v>
      </c>
      <c r="L1886" s="444">
        <f t="shared" ca="1" si="119"/>
        <v>-1064339452.4520907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-1064339452.4520907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-4434747.7185503785</v>
      </c>
      <c r="L1887" s="444">
        <f t="shared" ca="1" si="119"/>
        <v>-1068774200.1706411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-1068774200.1706411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-4453225.8340443373</v>
      </c>
      <c r="L1888" s="444">
        <f t="shared" ca="1" si="119"/>
        <v>-1073227426.0046854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-1073227426.0046854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-4471780.9416861888</v>
      </c>
      <c r="L1889" s="444">
        <f t="shared" ca="1" si="119"/>
        <v>-1077699206.9463716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-1077699206.9463716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-4490413.3622765485</v>
      </c>
      <c r="L1890" s="444">
        <f t="shared" ca="1" si="119"/>
        <v>-1082189620.3086481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-1082189620.3086481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-4509123.4179527005</v>
      </c>
      <c r="L1891" s="444">
        <f t="shared" ca="1" si="119"/>
        <v>-1086698743.7266009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-1086698743.7266009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-4527911.4321941705</v>
      </c>
      <c r="L1892" s="444">
        <f t="shared" ca="1" si="119"/>
        <v>-1091226655.1587951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-1091226655.1587951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-4546777.729828313</v>
      </c>
      <c r="L1893" s="444">
        <f t="shared" ca="1" si="119"/>
        <v>-1095773432.8886235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-1095773432.8886235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-4565722.6370359315</v>
      </c>
      <c r="L1894" s="444">
        <f t="shared" ca="1" si="119"/>
        <v>-1100339155.5256593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-1100339155.5256593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-4584746.4813569142</v>
      </c>
      <c r="L1895" s="444">
        <f t="shared" ca="1" si="119"/>
        <v>-1104923902.0070162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-1104923902.0070162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-4603849.591695901</v>
      </c>
      <c r="L1896" s="444">
        <f t="shared" ca="1" si="119"/>
        <v>-1109527751.598712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-1109527751.598712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-4623032.2983279666</v>
      </c>
      <c r="L1897" s="444">
        <f t="shared" ca="1" si="119"/>
        <v>-1114150783.8970399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-1114150783.8970399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-4642294.9329043329</v>
      </c>
      <c r="L1898" s="444">
        <f t="shared" ca="1" si="119"/>
        <v>-1118793078.8299441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-1118793078.8299441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-4661637.8284581006</v>
      </c>
      <c r="L1899" s="444">
        <f t="shared" ca="1" si="119"/>
        <v>-1123454716.6584022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-1123454716.6584022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-4681061.3194100093</v>
      </c>
      <c r="L1900" s="444">
        <f t="shared" ca="1" si="119"/>
        <v>-1128135777.9778123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-1128135777.9778123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-4700565.7415742176</v>
      </c>
      <c r="L1901" s="444">
        <f t="shared" ca="1" si="119"/>
        <v>-1132836343.7193866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-1132836343.7193866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-4720151.4321641102</v>
      </c>
      <c r="L1902" s="444">
        <f t="shared" ca="1" si="119"/>
        <v>-1137556495.1515508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-1137556495.1515508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-4739818.7297981279</v>
      </c>
      <c r="L1903" s="444">
        <f t="shared" ca="1" si="119"/>
        <v>-1142296313.8813488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-1142296313.8813488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-4759567.9745056201</v>
      </c>
      <c r="L1904" s="444">
        <f t="shared" ca="1" si="119"/>
        <v>-1147055881.8558545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-1147055881.8558545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-4779399.5077327266</v>
      </c>
      <c r="L1905" s="444">
        <f t="shared" ca="1" si="119"/>
        <v>-1151835281.3635871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-1151835281.3635871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-4799313.6723482795</v>
      </c>
      <c r="L1906" s="444">
        <f t="shared" ca="1" si="119"/>
        <v>-1156634595.0359354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-1156634595.0359354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-4819310.8126497306</v>
      </c>
      <c r="L1907" s="444">
        <f t="shared" ca="1" si="119"/>
        <v>-1161453905.8485851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-1161453905.8485851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-4839391.2743691048</v>
      </c>
      <c r="L1908" s="444">
        <f t="shared" ca="1" si="119"/>
        <v>-1166293297.1229541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-1166293297.1229541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-4859555.4046789752</v>
      </c>
      <c r="L1909" s="444">
        <f t="shared" ca="1" si="119"/>
        <v>-1171152852.5276332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-1171152852.5276332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-4879803.5521984715</v>
      </c>
      <c r="L1910" s="444">
        <f t="shared" ca="1" si="119"/>
        <v>-1176032656.0798316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-1176032656.0798316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-4900136.0669992985</v>
      </c>
      <c r="L1911" s="444">
        <f t="shared" ca="1" si="119"/>
        <v>-1180932792.1468308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-1180932792.1468308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-4920553.3006117949</v>
      </c>
      <c r="L1912" s="444">
        <f t="shared" ca="1" si="119"/>
        <v>-1185853345.4474425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-1185853345.4474425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-4941055.6060310109</v>
      </c>
      <c r="L1913" s="444">
        <f t="shared" ca="1" si="119"/>
        <v>-1190794401.0534735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-1190794401.0534735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-4961643.3377228063</v>
      </c>
      <c r="L1914" s="444">
        <f t="shared" ca="1" si="119"/>
        <v>-1195756044.3911963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-1195756044.3911963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-4982316.8516299846</v>
      </c>
      <c r="L1915" s="444">
        <f t="shared" ca="1" si="119"/>
        <v>-1200738361.2428262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-1200738361.2428262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-5003076.5051784422</v>
      </c>
      <c r="L1916" s="444">
        <f t="shared" ca="1" si="119"/>
        <v>-1205741437.7480047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-1205741437.7480047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-5023922.6572833527</v>
      </c>
      <c r="L1917" s="444">
        <f t="shared" ca="1" si="119"/>
        <v>-1210765360.405288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-1210765360.405288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-5044855.6683553662</v>
      </c>
      <c r="L1918" s="444">
        <f t="shared" ca="1" si="119"/>
        <v>-1215810216.0736434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-1215810216.0736434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-5065875.9003068479</v>
      </c>
      <c r="L1919" s="444">
        <f t="shared" ca="1" si="119"/>
        <v>-1220876091.9739504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-1220876091.9739504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-5086983.7165581267</v>
      </c>
      <c r="L1920" s="444">
        <f t="shared" ca="1" si="119"/>
        <v>-1225963075.6905086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-1225963075.6905086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-5108179.482043786</v>
      </c>
      <c r="L1921" s="444">
        <f t="shared" ca="1" si="119"/>
        <v>-1231071255.1725523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-1231071255.1725523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-5129463.563218968</v>
      </c>
      <c r="L1922" s="444">
        <f t="shared" ca="1" si="119"/>
        <v>-1236200718.7357714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-1236200718.7357714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-5150836.3280657139</v>
      </c>
      <c r="L1923" s="444">
        <f t="shared" ca="1" si="119"/>
        <v>-1241351555.0638371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-1241351555.0638371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-5172298.1460993206</v>
      </c>
      <c r="L1924" s="444">
        <f t="shared" ca="1" si="119"/>
        <v>-1246523853.2099364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-1246523853.2099364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-5193849.3883747347</v>
      </c>
      <c r="L1925" s="444">
        <f t="shared" ca="1" si="119"/>
        <v>-1251717702.5983112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-1251717702.5983112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-5215490.4274929632</v>
      </c>
      <c r="L1926" s="444">
        <f t="shared" ca="1" si="119"/>
        <v>-1256933193.025804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-1256933193.025804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-5237221.6376075167</v>
      </c>
      <c r="L1927" s="444">
        <f t="shared" ca="1" si="119"/>
        <v>-1262170414.6634116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-1262170414.6634116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-5259043.3944308814</v>
      </c>
      <c r="L1928" s="444">
        <f t="shared" ca="1" si="119"/>
        <v>-1267429458.0578425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-1267429458.0578425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-5280956.0752410106</v>
      </c>
      <c r="L1929" s="444">
        <f t="shared" ca="1" si="119"/>
        <v>-1272710414.1330836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-1272710414.1330836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-5302960.0588878486</v>
      </c>
      <c r="L1930" s="444">
        <f t="shared" ca="1" si="119"/>
        <v>-1278013374.1919715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-1278013374.1919715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-5325055.7257998809</v>
      </c>
      <c r="L1931" s="444">
        <f t="shared" ca="1" si="119"/>
        <v>-1283338429.9177713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-1283338429.9177713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-5347243.4579907134</v>
      </c>
      <c r="L1932" s="444">
        <f t="shared" ca="1" si="119"/>
        <v>-1288685673.375762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-1288685673.375762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-5369523.6390656745</v>
      </c>
      <c r="L1933" s="444">
        <f t="shared" ca="1" si="119"/>
        <v>-1294055197.0148277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-1294055197.0148277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-5391896.6542284489</v>
      </c>
      <c r="L1934" s="444">
        <f t="shared" ca="1" si="119"/>
        <v>-1299447093.6690562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-1299447093.6690562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-5414362.8902877336</v>
      </c>
      <c r="L1935" s="444">
        <f t="shared" ca="1" si="119"/>
        <v>-1304861456.5593438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-1304861456.5593438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-5436922.7356639327</v>
      </c>
      <c r="L1936" s="444">
        <f t="shared" ca="1" si="119"/>
        <v>-1310298379.2950077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-1310298379.2950077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-5459576.5803958653</v>
      </c>
      <c r="L1937" s="444">
        <f t="shared" ca="1" si="119"/>
        <v>-1315757955.8754036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-1315757955.8754036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-5482324.8161475156</v>
      </c>
      <c r="L1938" s="444">
        <f t="shared" ca="1" si="119"/>
        <v>-1321240280.6915512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-1321240280.6915512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-5505167.8362147966</v>
      </c>
      <c r="L1939" s="444">
        <f t="shared" ca="1" si="119"/>
        <v>-1326745448.527766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-1326745448.527766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-5528106.0355323581</v>
      </c>
      <c r="L1940" s="444">
        <f t="shared" ca="1" si="119"/>
        <v>-1332273554.5632985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-1332273554.5632985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-5551139.8106804099</v>
      </c>
      <c r="L1941" s="444">
        <f t="shared" ca="1" si="119"/>
        <v>-1337824694.3739789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-1337824694.3739789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-5574269.5598915787</v>
      </c>
      <c r="L1942" s="444">
        <f t="shared" ca="1" si="119"/>
        <v>-1343398963.9338703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-1343398963.9338703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-5597495.6830577925</v>
      </c>
      <c r="L1943" s="444">
        <f t="shared" ca="1" si="119"/>
        <v>-1348996459.6169281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-1348996459.6169281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-5620818.5817372007</v>
      </c>
      <c r="L1944" s="444">
        <f t="shared" ca="1" si="119"/>
        <v>-1354617278.1986654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-1354617278.1986654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-5644238.6591611058</v>
      </c>
      <c r="L1945" s="444">
        <f t="shared" ca="1" si="119"/>
        <v>-1360261516.8578265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-1360261516.8578265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-5667756.3202409437</v>
      </c>
      <c r="L1946" s="444">
        <f t="shared" ca="1" si="119"/>
        <v>-1365929273.1780674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-1365929273.1780674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-5691371.9715752807</v>
      </c>
      <c r="L1947" s="444">
        <f t="shared" ca="1" si="119"/>
        <v>-1371620645.1496427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-1371620645.1496427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-5715086.0214568442</v>
      </c>
      <c r="L1948" s="444">
        <f t="shared" ca="1" si="119"/>
        <v>-1377335731.1710997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-1377335731.1710997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-5738898.8798795817</v>
      </c>
      <c r="L1949" s="444">
        <f t="shared" ca="1" si="119"/>
        <v>-1383074630.0509791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-1383074630.0509791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-5762810.9585457463</v>
      </c>
      <c r="L1950" s="444">
        <f t="shared" ca="1" si="119"/>
        <v>-1388837441.0095248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-1388837441.0095248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-5786822.6708730198</v>
      </c>
      <c r="L1951" s="444">
        <f t="shared" ca="1" si="119"/>
        <v>-1394624263.6803977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-1394624263.6803977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-5810934.4320016569</v>
      </c>
      <c r="L1952" s="444">
        <f t="shared" ca="1" si="119"/>
        <v>-1400435198.1123993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-1400435198.1123993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-5835146.6588016637</v>
      </c>
      <c r="L1953" s="444">
        <f t="shared" ca="1" si="119"/>
        <v>-1406270344.7712009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-1406270344.7712009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-5859459.7698800033</v>
      </c>
      <c r="L1954" s="444">
        <f t="shared" ca="1" si="119"/>
        <v>-1412129804.541081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-1412129804.541081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-5883874.1855878374</v>
      </c>
      <c r="L1955" s="444">
        <f t="shared" ca="1" si="119"/>
        <v>-1418013678.7266688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-1418013678.7266688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-5908390.3280277867</v>
      </c>
      <c r="L1956" s="444">
        <f t="shared" ca="1" si="119"/>
        <v>-1423922069.0546966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-1423922069.0546966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-5933008.6210612357</v>
      </c>
      <c r="L1957" s="444">
        <f t="shared" ca="1" si="119"/>
        <v>-1429855077.6757579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-1429855077.6757579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-5957729.490315658</v>
      </c>
      <c r="L1958" s="444">
        <f t="shared" ca="1" si="119"/>
        <v>-1435812807.1660736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-1435812807.1660736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-5982553.3631919734</v>
      </c>
      <c r="L1959" s="444">
        <f t="shared" ca="1" si="119"/>
        <v>-1441795360.5292656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-1441795360.5292656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-6007480.6688719401</v>
      </c>
      <c r="L1960" s="444">
        <f t="shared" ca="1" si="119"/>
        <v>-1447802841.1981375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-1447802841.1981375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-6032511.8383255731</v>
      </c>
      <c r="L1961" s="444">
        <f t="shared" ca="1" si="119"/>
        <v>-1453835353.036463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-1453835353.036463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-6057647.3043185957</v>
      </c>
      <c r="L1962" s="444">
        <f t="shared" ca="1" si="119"/>
        <v>-1459893000.3407817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-1459893000.3407817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-6082887.5014199233</v>
      </c>
      <c r="L1963" s="444">
        <f t="shared" ca="1" si="119"/>
        <v>-1465975887.8422017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-1465975887.8422017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-6108232.8660091739</v>
      </c>
      <c r="L1964" s="444">
        <f t="shared" ca="1" si="119"/>
        <v>-1472084120.7082109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-1472084120.7082109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-6133683.8362842118</v>
      </c>
      <c r="L1965" s="444">
        <f t="shared" ca="1" si="119"/>
        <v>-1478217804.5444951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-1478217804.5444951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-6159240.8522687294</v>
      </c>
      <c r="L1966" s="444">
        <f t="shared" ca="1" si="119"/>
        <v>-1484377045.3967638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-1484377045.3967638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-6184904.3558198493</v>
      </c>
      <c r="L1967" s="444">
        <f t="shared" ca="1" si="119"/>
        <v>-1490561949.7525837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-1490561949.7525837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-6210674.7906357655</v>
      </c>
      <c r="L1968" s="444">
        <f t="shared" ca="1" si="119"/>
        <v>-1496772624.5432196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-1496772624.5432196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-6236552.6022634152</v>
      </c>
      <c r="L1969" s="444">
        <f t="shared" ca="1" si="119"/>
        <v>-1503009177.145483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-1503009177.145483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-6262538.2381061791</v>
      </c>
      <c r="L1970" s="444">
        <f t="shared" ca="1" si="119"/>
        <v>-1509271715.3835893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-1509271715.3835893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-6288632.1474316223</v>
      </c>
      <c r="L1971" s="444">
        <f t="shared" ca="1" si="119"/>
        <v>-1515560347.5310209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-1515560347.5310209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-6314834.7813792536</v>
      </c>
      <c r="L1972" s="444">
        <f t="shared" ca="1" si="119"/>
        <v>-1521875182.3124001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-1521875182.3124001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-6341146.5929683335</v>
      </c>
      <c r="L1973" s="444">
        <f t="shared" ca="1" si="119"/>
        <v>-1528216328.9053683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-1528216328.9053683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-6367568.0371057009</v>
      </c>
      <c r="L1974" s="444">
        <f t="shared" ca="1" si="119"/>
        <v>-1534583896.9424741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-1534583896.9424741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-6394099.5705936421</v>
      </c>
      <c r="L1975" s="444">
        <f t="shared" ca="1" si="119"/>
        <v>-1540977996.5130677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-1540977996.5130677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-6420741.6521377824</v>
      </c>
      <c r="L1976" s="444">
        <f t="shared" ca="1" si="119"/>
        <v>-1547398738.1652055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-1547398738.1652055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-6447494.7423550226</v>
      </c>
      <c r="L1977" s="444">
        <f t="shared" ca="1" si="119"/>
        <v>-1553846232.9075606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-1553846232.9075606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-6474359.3037815019</v>
      </c>
      <c r="L1978" s="444">
        <f t="shared" ca="1" si="119"/>
        <v>-1560320592.2113421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-1560320592.2113421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-6501335.8008805923</v>
      </c>
      <c r="L1979" s="444">
        <f t="shared" ca="1" si="119"/>
        <v>-1566821928.0122228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-1566821928.0122228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-6528424.7000509277</v>
      </c>
      <c r="L1980" s="444">
        <f t="shared" ca="1" si="119"/>
        <v>-1573350352.7122736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-1573350352.7122736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-6555626.4696344733</v>
      </c>
      <c r="L1981" s="444">
        <f t="shared" ca="1" si="119"/>
        <v>-1579905979.1819081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-1579905979.1819081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-6582941.579924617</v>
      </c>
      <c r="L1982" s="444">
        <f t="shared" ca="1" si="119"/>
        <v>-1586488920.7618327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-1586488920.7618327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-6610370.5031743031</v>
      </c>
      <c r="L1983" s="444">
        <f t="shared" ca="1" si="119"/>
        <v>-1593099291.265007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-1593099291.265007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-6637913.713604196</v>
      </c>
      <c r="L1984" s="444">
        <f t="shared" ca="1" si="119"/>
        <v>-1599737204.9786112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-1599737204.9786112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-6665571.6874108799</v>
      </c>
      <c r="L1985" s="444">
        <f t="shared" ca="1" si="119"/>
        <v>-1606402776.6660221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-1606402776.6660221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-6693344.9027750921</v>
      </c>
      <c r="L1986" s="444">
        <f t="shared" ca="1" si="119"/>
        <v>-1613096121.5687971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-1613096121.5687971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-6721233.8398699882</v>
      </c>
      <c r="L1987" s="444">
        <f t="shared" ca="1" si="119"/>
        <v>-1619817355.4086671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-1619817355.4086671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-6749238.9808694459</v>
      </c>
      <c r="L1988" s="444">
        <f t="shared" ca="1" si="119"/>
        <v>-1626566594.3895366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-1626566594.3895366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-6777360.8099564025</v>
      </c>
      <c r="L1989" s="444">
        <f t="shared" ca="1" si="119"/>
        <v>-1633343955.1994929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-1633343955.1994929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-6805599.8133312203</v>
      </c>
      <c r="L1990" s="444">
        <f t="shared" ca="1" si="119"/>
        <v>-1640149555.0128241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-1640149555.0128241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-6833956.4792200997</v>
      </c>
      <c r="L1991" s="444">
        <f t="shared" ca="1" si="119"/>
        <v>-1646983511.4920442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-1646983511.4920442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-6862431.2978835171</v>
      </c>
      <c r="L1992" s="444">
        <f t="shared" ca="1" si="119"/>
        <v>-1653845942.7899277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-1653845942.7899277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-6891024.7616246985</v>
      </c>
      <c r="L1993" s="444">
        <f t="shared" ca="1" si="119"/>
        <v>-1660736967.5515525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-1660736967.5515525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-6919737.3647981351</v>
      </c>
      <c r="L1994" s="444">
        <f t="shared" ca="1" si="119"/>
        <v>-1667656704.9163506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-1667656704.9163506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-6948569.603818127</v>
      </c>
      <c r="L1995" s="444">
        <f t="shared" ca="1" si="119"/>
        <v>-1674605274.5201688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-1674605274.5201688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-6977521.9771673698</v>
      </c>
      <c r="L1996" s="444">
        <f t="shared" ca="1" si="119"/>
        <v>-1681582796.4973361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-1681582796.4973361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-7006594.9854055671</v>
      </c>
      <c r="L1997" s="444">
        <f t="shared" ca="1" si="119"/>
        <v>-1688589391.4827418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-1688589391.4827418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-7035789.1311780913</v>
      </c>
      <c r="L1998" s="444">
        <f t="shared" ca="1" si="119"/>
        <v>-1695625180.61392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-1695625180.61392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-7065104.9192246664</v>
      </c>
      <c r="L1999" s="444">
        <f t="shared" ca="1" si="119"/>
        <v>-1702690285.5331447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-1702690285.5331447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-7094542.8563881041</v>
      </c>
      <c r="L2000" s="444">
        <f t="shared" ca="1" si="119"/>
        <v>-1709784828.3895328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-1709784828.3895328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-7124103.4516230533</v>
      </c>
      <c r="L2001" s="444">
        <f t="shared" ca="1" si="119"/>
        <v>-1716908931.8411558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-1716908931.8411558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-7153787.216004815</v>
      </c>
      <c r="L2002" s="444">
        <f t="shared" ca="1" si="119"/>
        <v>-1724062719.0571606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-1724062719.0571606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-7183594.6627381695</v>
      </c>
      <c r="L2003" s="444">
        <f t="shared" ca="1" si="119"/>
        <v>-1731246313.7198987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-1731246313.7198987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-7213526.3071662448</v>
      </c>
      <c r="L2004" s="444">
        <f t="shared" ca="1" si="119"/>
        <v>-1738459840.027065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-1738459840.027065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-7243582.666779439</v>
      </c>
      <c r="L2005" s="444">
        <f t="shared" ca="1" si="119"/>
        <v>-1745703422.6938446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-1745703422.6938446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-7273764.2612243528</v>
      </c>
      <c r="L2006" s="444">
        <f t="shared" ca="1" si="119"/>
        <v>-1752977186.9550688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-1752977186.9550688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-7304071.6123127863</v>
      </c>
      <c r="L2007" s="444">
        <f t="shared" ca="1" si="119"/>
        <v>-1760281258.5673816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-1760281258.5673816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-7334505.2440307578</v>
      </c>
      <c r="L2008" s="444">
        <f t="shared" ca="1" si="119"/>
        <v>-1767615763.8114123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-1767615763.8114123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-7365065.6825475516</v>
      </c>
      <c r="L2009" s="444">
        <f t="shared" ca="1" si="119"/>
        <v>-1774980829.4939599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-1774980829.4939599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-7395753.4562248336</v>
      </c>
      <c r="L2010" s="444">
        <f t="shared" ca="1" si="119"/>
        <v>-1782376582.9501848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-1782376582.9501848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-7426569.0956257703</v>
      </c>
      <c r="L2011" s="444">
        <f t="shared" ca="1" si="119"/>
        <v>-1789803152.0458107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-1789803152.0458107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-7457513.1335242102</v>
      </c>
      <c r="L2012" s="444">
        <f t="shared" ca="1" si="119"/>
        <v>-1797260665.1793349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-1797260665.1793349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-7488586.104913895</v>
      </c>
      <c r="L2013" s="444">
        <f t="shared" ca="1" si="119"/>
        <v>-1804749251.2842488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-1804749251.2842488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-7519788.5470177038</v>
      </c>
      <c r="L2014" s="444">
        <f t="shared" ca="1" si="119"/>
        <v>-1812269039.8312666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-1812269039.8312666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-7551120.9992969446</v>
      </c>
      <c r="L2015" s="444">
        <f t="shared" ca="1" si="119"/>
        <v>-1819820160.8305635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-1819820160.8305635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-7582584.003460682</v>
      </c>
      <c r="L2016" s="444">
        <f t="shared" ca="1" si="119"/>
        <v>-1827402744.8340242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-1827402744.8340242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-7614178.1034750994</v>
      </c>
      <c r="L2017" s="444">
        <f t="shared" ca="1" si="119"/>
        <v>-1835016922.9374993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-1835016922.9374993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-7645903.845572914</v>
      </c>
      <c r="L2018" s="444">
        <f t="shared" ca="1" si="119"/>
        <v>-1842662826.7830722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-1842662826.7830722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-7677761.7782627996</v>
      </c>
      <c r="L2019" s="444">
        <f t="shared" ca="1" si="119"/>
        <v>-1850340588.5613351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-1850340588.5613351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-7709752.4523388958</v>
      </c>
      <c r="L2020" s="444">
        <f t="shared" ca="1" si="119"/>
        <v>-1858050341.013674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-1858050341.013674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-7741876.420890308</v>
      </c>
      <c r="L2021" s="444">
        <f t="shared" ca="1" si="119"/>
        <v>-1865792217.4345644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-1865792217.4345644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-7774134.2393106846</v>
      </c>
      <c r="L2022" s="444">
        <f t="shared" ca="1" si="119"/>
        <v>-1873566351.6738751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-1873566351.6738751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-7806526.4653078131</v>
      </c>
      <c r="L2023" s="444">
        <f t="shared" ca="1" si="119"/>
        <v>-1881372878.1391828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-1881372878.1391828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-7839053.6589132613</v>
      </c>
      <c r="L2024" s="444">
        <f t="shared" ca="1" si="119"/>
        <v>-1889211931.7980962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-1889211931.7980962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-7871716.3824920673</v>
      </c>
      <c r="L2025" s="444">
        <f t="shared" ca="1" si="119"/>
        <v>-1897083648.1805882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-1897083648.1805882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-7904515.2007524511</v>
      </c>
      <c r="L2026" s="444">
        <f t="shared" ca="1" si="119"/>
        <v>-1904988163.3813407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-1904988163.3813407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-7937450.6807555854</v>
      </c>
      <c r="L2027" s="444">
        <f t="shared" ca="1" si="119"/>
        <v>-1912925614.0620964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-1912925614.0620964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-7970523.3919254001</v>
      </c>
      <c r="L2028" s="444">
        <f t="shared" ca="1" si="119"/>
        <v>-1920896137.4540217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-1920896137.4540217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-8003733.9060584242</v>
      </c>
      <c r="L2029" s="444">
        <f t="shared" ca="1" si="119"/>
        <v>-1928899871.36008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-1928899871.36008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-8037082.797333668</v>
      </c>
      <c r="L2030" s="444">
        <f t="shared" ca="1" si="119"/>
        <v>-1936936954.1574137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-1936936954.1574137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-8070570.642322557</v>
      </c>
      <c r="L2031" s="444">
        <f t="shared" ca="1" si="119"/>
        <v>-1945007524.7997363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-1945007524.7997363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-8104198.0199989006</v>
      </c>
      <c r="L2032" s="444">
        <f t="shared" ca="1" si="119"/>
        <v>-1953111722.8197351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-1953111722.8197351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-8137965.511748896</v>
      </c>
      <c r="L2033" s="444">
        <f t="shared" ca="1" si="119"/>
        <v>-1961249688.3314838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-1961249688.3314838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-8171873.7013811832</v>
      </c>
      <c r="L2034" s="444">
        <f t="shared" ca="1" si="119"/>
        <v>-1969421562.032865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-1969421562.032865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-8205923.1751369378</v>
      </c>
      <c r="L2035" s="444">
        <f t="shared" ca="1" si="119"/>
        <v>-1977627485.2080021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-1977627485.2080021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-8240114.5217000088</v>
      </c>
      <c r="L2036" s="444">
        <f t="shared" ca="1" si="119"/>
        <v>-1985867599.729702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-1985867599.729702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-8274448.3322070921</v>
      </c>
      <c r="L2037" s="444">
        <f t="shared" ca="1" si="119"/>
        <v>-1994142048.0619092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-1994142048.0619092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-8308925.2002579551</v>
      </c>
      <c r="L2038" s="444">
        <f t="shared" ca="1" si="119"/>
        <v>-2002450973.2621672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-2002450973.2621672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-8343545.7219256964</v>
      </c>
      <c r="L2039" s="444">
        <f t="shared" ca="1" si="119"/>
        <v>-2010794518.984093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-2010794518.984093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-8378310.4957670541</v>
      </c>
      <c r="L2040" s="444">
        <f t="shared" ca="1" si="119"/>
        <v>-2019172829.4798601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-2019172829.4798601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-8413220.1228327509</v>
      </c>
      <c r="L2041" s="444">
        <f t="shared" ca="1" si="119"/>
        <v>-2027586049.6026928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-2027586049.6026928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-8448275.2066778876</v>
      </c>
      <c r="L2042" s="444">
        <f t="shared" ca="1" si="119"/>
        <v>-2036034324.8093708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-2036034324.8093708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-8483476.3533723783</v>
      </c>
      <c r="L2043" s="444">
        <f t="shared" ca="1" si="119"/>
        <v>-2044517801.1627431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-2044517801.1627431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-8518824.1715114303</v>
      </c>
      <c r="L2044" s="444">
        <f t="shared" ca="1" si="119"/>
        <v>-2053036625.3342545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-2053036625.3342545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-8554319.2722260598</v>
      </c>
      <c r="L2045" s="444">
        <f t="shared" ca="1" si="119"/>
        <v>-2061590944.6064806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-2061590944.6064806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-8589962.2691936698</v>
      </c>
      <c r="L2046" s="444">
        <f t="shared" ca="1" si="119"/>
        <v>-2070180906.8756742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-2070180906.8756742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-8625753.7786486428</v>
      </c>
      <c r="L2047" s="444">
        <f t="shared" ca="1" si="119"/>
        <v>-2078806660.6543229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-2078806660.6543229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-8661694.4193930123</v>
      </c>
      <c r="L2048" s="444">
        <f t="shared" ref="L2048:L2302" ca="1" si="124">I2048-J2048+K2048</f>
        <v>-2087468355.0737159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-2087468355.0737159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-8697784.8128071502</v>
      </c>
      <c r="L2049" s="444">
        <f t="shared" ca="1" si="124"/>
        <v>-2096166139.886523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-2096166139.886523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-8734025.5828605127</v>
      </c>
      <c r="L2050" s="444">
        <f t="shared" ca="1" si="124"/>
        <v>-2104900165.4693835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-2104900165.4693835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-8770417.3561224304</v>
      </c>
      <c r="L2051" s="444">
        <f t="shared" ca="1" si="124"/>
        <v>-2113670582.825506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-2113670582.825506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-8806960.7617729418</v>
      </c>
      <c r="L2052" s="444">
        <f t="shared" ca="1" si="124"/>
        <v>-2122477543.5872788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-2122477543.5872788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-8843656.4316136613</v>
      </c>
      <c r="L2053" s="444">
        <f t="shared" ca="1" si="124"/>
        <v>-2131321200.0188925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-2131321200.0188925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-8880505.0000787191</v>
      </c>
      <c r="L2054" s="444">
        <f t="shared" ca="1" si="124"/>
        <v>-2140201705.0189712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-2140201705.0189712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-8917507.104245713</v>
      </c>
      <c r="L2055" s="444">
        <f t="shared" ca="1" si="124"/>
        <v>-2149119212.1232171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-2149119212.1232171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-8954663.3838467374</v>
      </c>
      <c r="L2056" s="444">
        <f t="shared" ca="1" si="124"/>
        <v>-2158073875.5070639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-2158073875.5070639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-8991974.4812794328</v>
      </c>
      <c r="L2057" s="444">
        <f t="shared" ca="1" si="124"/>
        <v>-2167065849.9883432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-2167065849.9883432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-9029441.0416180976</v>
      </c>
      <c r="L2058" s="444">
        <f t="shared" ca="1" si="124"/>
        <v>-2176095291.0299611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-2176095291.0299611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-9067063.7126248386</v>
      </c>
      <c r="L2059" s="444">
        <f t="shared" ca="1" si="124"/>
        <v>-2185162354.7425861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-2185162354.7425861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-9104843.1447607763</v>
      </c>
      <c r="L2060" s="444">
        <f t="shared" ca="1" si="124"/>
        <v>-2194267197.8873467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-2194267197.8873467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-9142779.9911972787</v>
      </c>
      <c r="L2061" s="444">
        <f t="shared" ca="1" si="124"/>
        <v>-2203409977.8785439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-2203409977.8785439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-9180874.9078272656</v>
      </c>
      <c r="L2062" s="444">
        <f t="shared" ca="1" si="124"/>
        <v>-2212590852.7863712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-2212590852.7863712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-9219128.5532765463</v>
      </c>
      <c r="L2063" s="444">
        <f t="shared" ca="1" si="124"/>
        <v>-2221809981.3396478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-2221809981.3396478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-9257541.588915199</v>
      </c>
      <c r="L2064" s="444">
        <f t="shared" ca="1" si="124"/>
        <v>-2231067522.9285631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-2231067522.9285631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-9296114.6788690127</v>
      </c>
      <c r="L2065" s="444">
        <f t="shared" ca="1" si="124"/>
        <v>-2240363637.6074324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-2240363637.6074324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-9334848.4900309686</v>
      </c>
      <c r="L2066" s="444">
        <f t="shared" ca="1" si="124"/>
        <v>-2249698486.0974631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-2249698486.0974631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-9373743.6920727622</v>
      </c>
      <c r="L2067" s="444">
        <f t="shared" ca="1" si="124"/>
        <v>-2259072229.789536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-2259072229.789536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-9412800.9574564006</v>
      </c>
      <c r="L2068" s="444">
        <f t="shared" ca="1" si="124"/>
        <v>-2268485030.7469926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-2268485030.7469926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-9452020.9614458028</v>
      </c>
      <c r="L2069" s="444">
        <f t="shared" ca="1" si="124"/>
        <v>-2277937051.7084384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-2277937051.7084384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-9491404.3821184933</v>
      </c>
      <c r="L2070" s="444">
        <f t="shared" ca="1" si="124"/>
        <v>-2287428456.0905571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-2287428456.0905571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-9530951.900377322</v>
      </c>
      <c r="L2071" s="444">
        <f t="shared" ca="1" si="124"/>
        <v>-2296959407.9909344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-2296959407.9909344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-9570664.1999622267</v>
      </c>
      <c r="L2072" s="444">
        <f t="shared" ca="1" si="124"/>
        <v>-2306530072.1908965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-2306530072.1908965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-9610541.9674620684</v>
      </c>
      <c r="L2073" s="444">
        <f t="shared" ca="1" si="124"/>
        <v>-2316140614.1583586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-2316140614.1583586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-9650585.8923264947</v>
      </c>
      <c r="L2074" s="444">
        <f t="shared" ca="1" si="124"/>
        <v>-2325791200.0506849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-2325791200.0506849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-9690796.6668778546</v>
      </c>
      <c r="L2075" s="444">
        <f t="shared" ca="1" si="124"/>
        <v>-2335481996.7175627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-2335481996.7175627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-9731174.9863231778</v>
      </c>
      <c r="L2076" s="444">
        <f t="shared" ca="1" si="124"/>
        <v>-2345213171.703886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-2345213171.703886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-9771721.548766192</v>
      </c>
      <c r="L2077" s="444">
        <f t="shared" ca="1" si="124"/>
        <v>-2354984893.2526522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-2354984893.2526522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-9812437.0552193839</v>
      </c>
      <c r="L2078" s="444">
        <f t="shared" ca="1" si="124"/>
        <v>-2364797330.3078713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-2364797330.3078713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-9853322.2096161302</v>
      </c>
      <c r="L2079" s="444">
        <f t="shared" ca="1" si="124"/>
        <v>-2374650652.5174875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-2374650652.5174875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-9894377.7188228648</v>
      </c>
      <c r="L2080" s="444">
        <f t="shared" ca="1" si="124"/>
        <v>-2384545030.2363105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-2384545030.2363105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-9935604.2926512938</v>
      </c>
      <c r="L2081" s="444">
        <f t="shared" ca="1" si="124"/>
        <v>-2394480634.5289617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-2394480634.5289617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-9977002.6438706741</v>
      </c>
      <c r="L2082" s="444">
        <f t="shared" ca="1" si="124"/>
        <v>-2404457637.1728325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-2404457637.1728325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-10018573.488220135</v>
      </c>
      <c r="L2083" s="444">
        <f t="shared" ca="1" si="124"/>
        <v>-2414476210.6610527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-2414476210.6610527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-10060317.544421053</v>
      </c>
      <c r="L2084" s="444">
        <f t="shared" ca="1" si="124"/>
        <v>-2424536528.2054739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-2424536528.2054739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-10102235.534189474</v>
      </c>
      <c r="L2085" s="444">
        <f t="shared" ca="1" si="124"/>
        <v>-2434638763.7396636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-2434638763.7396636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-10144328.182248598</v>
      </c>
      <c r="L2086" s="444">
        <f t="shared" ca="1" si="124"/>
        <v>-2444783091.9219122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-2444783091.9219122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-10186596.2163413</v>
      </c>
      <c r="L2087" s="444">
        <f t="shared" ca="1" si="124"/>
        <v>-2454969688.1382537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-2454969688.1382537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-10229040.367242724</v>
      </c>
      <c r="L2088" s="444">
        <f t="shared" ca="1" si="124"/>
        <v>-2465198728.5054965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-2465198728.5054965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-10271661.368772902</v>
      </c>
      <c r="L2089" s="444">
        <f t="shared" ca="1" si="124"/>
        <v>-2475470389.8742695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-2475470389.8742695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-10314459.957809456</v>
      </c>
      <c r="L2090" s="444">
        <f t="shared" ca="1" si="124"/>
        <v>-2485784849.8320789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-2485784849.8320789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-10357436.874300329</v>
      </c>
      <c r="L2091" s="444">
        <f t="shared" ca="1" si="124"/>
        <v>-2496142286.7063794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-2496142286.7063794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-10400592.86127658</v>
      </c>
      <c r="L2092" s="444">
        <f t="shared" ca="1" si="124"/>
        <v>-2506542879.567656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-2506542879.567656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-10443928.664865233</v>
      </c>
      <c r="L2093" s="444">
        <f t="shared" ca="1" si="124"/>
        <v>-2516986808.2325211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-2516986808.2325211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-10487445.034302171</v>
      </c>
      <c r="L2094" s="444">
        <f t="shared" ca="1" si="124"/>
        <v>-2527474253.2668233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-2527474253.2668233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-10531142.721945098</v>
      </c>
      <c r="L2095" s="444">
        <f t="shared" ca="1" si="124"/>
        <v>-2538005395.9887686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-2538005395.9887686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-10575022.483286535</v>
      </c>
      <c r="L2096" s="444">
        <f t="shared" ca="1" si="124"/>
        <v>-2548580418.472055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-2548580418.472055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-10619085.076966895</v>
      </c>
      <c r="L2097" s="444">
        <f t="shared" ca="1" si="124"/>
        <v>-2559199503.5490217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-2559199503.5490217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-10663331.26478759</v>
      </c>
      <c r="L2098" s="444">
        <f t="shared" ca="1" si="124"/>
        <v>-2569862834.8138094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-2569862834.8138094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-10707761.811724206</v>
      </c>
      <c r="L2099" s="444">
        <f t="shared" ca="1" si="124"/>
        <v>-2580570596.6255336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-2580570596.6255336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-10752377.485939723</v>
      </c>
      <c r="L2100" s="444">
        <f t="shared" ca="1" si="124"/>
        <v>-2591322974.1114731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-2591322974.1114731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-10797179.058797805</v>
      </c>
      <c r="L2101" s="444">
        <f t="shared" ca="1" si="124"/>
        <v>-2602120153.1702709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-2602120153.1702709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-10842167.304876128</v>
      </c>
      <c r="L2102" s="444">
        <f t="shared" ca="1" si="124"/>
        <v>-2612962320.4751472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-2612962320.4751472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-10887343.001979779</v>
      </c>
      <c r="L2103" s="444">
        <f t="shared" ca="1" si="124"/>
        <v>-2623849663.4771271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-2623849663.4771271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-10932706.931154696</v>
      </c>
      <c r="L2104" s="444">
        <f t="shared" ca="1" si="124"/>
        <v>-2634782370.4082818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-2634782370.4082818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-10978259.876701174</v>
      </c>
      <c r="L2105" s="444">
        <f t="shared" ca="1" si="124"/>
        <v>-2645760630.2849832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-2645760630.2849832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-11024002.626187429</v>
      </c>
      <c r="L2106" s="444">
        <f t="shared" ca="1" si="124"/>
        <v>-2656784632.9111705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-2656784632.9111705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-11069935.970463211</v>
      </c>
      <c r="L2107" s="444">
        <f t="shared" ca="1" si="124"/>
        <v>-2667854568.8816338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-2667854568.8816338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-11116060.703673474</v>
      </c>
      <c r="L2108" s="444">
        <f t="shared" ca="1" si="124"/>
        <v>-2678970629.5853071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-2678970629.5853071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-11162377.623272114</v>
      </c>
      <c r="L2109" s="444">
        <f t="shared" ca="1" si="124"/>
        <v>-2690133007.2085791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-2690133007.2085791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-11208887.530035745</v>
      </c>
      <c r="L2110" s="444">
        <f t="shared" ca="1" si="124"/>
        <v>-2701341894.738615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-2701341894.738615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-11255591.228077563</v>
      </c>
      <c r="L2111" s="444">
        <f t="shared" ca="1" si="124"/>
        <v>-2712597485.9666924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-2712597485.9666924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-11302489.524861218</v>
      </c>
      <c r="L2112" s="444">
        <f t="shared" ca="1" si="124"/>
        <v>-2723899975.4915538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-2723899975.4915538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-11349583.231214806</v>
      </c>
      <c r="L2113" s="444">
        <f t="shared" ca="1" si="124"/>
        <v>-2735249558.7227688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-2735249558.7227688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-11396873.161344869</v>
      </c>
      <c r="L2114" s="444">
        <f t="shared" ca="1" si="124"/>
        <v>-2746646431.8841138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-2746646431.8841138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-11444360.132850474</v>
      </c>
      <c r="L2115" s="444">
        <f t="shared" ca="1" si="124"/>
        <v>-2758090792.0169644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-2758090792.0169644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-11492044.966737352</v>
      </c>
      <c r="L2116" s="444">
        <f t="shared" ca="1" si="124"/>
        <v>-2769582836.9837017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-2769582836.9837017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-11539928.487432091</v>
      </c>
      <c r="L2117" s="444">
        <f t="shared" ca="1" si="124"/>
        <v>-2781122765.4711337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-2781122765.4711337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-11588011.522796391</v>
      </c>
      <c r="L2118" s="444">
        <f t="shared" ca="1" si="124"/>
        <v>-2792710776.9939299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-2792710776.9939299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-11636294.904141374</v>
      </c>
      <c r="L2119" s="444">
        <f t="shared" ca="1" si="124"/>
        <v>-2804347071.8980713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-2804347071.8980713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-11684779.466241963</v>
      </c>
      <c r="L2120" s="444">
        <f t="shared" ca="1" si="124"/>
        <v>-2816031851.3643131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-2816031851.3643131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-11733466.047351304</v>
      </c>
      <c r="L2121" s="444">
        <f t="shared" ca="1" si="124"/>
        <v>-2827765317.4116645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-2827765317.4116645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-11782355.489215268</v>
      </c>
      <c r="L2122" s="444">
        <f t="shared" ca="1" si="124"/>
        <v>-2839547672.9008799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-2839547672.9008799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-11831448.637086999</v>
      </c>
      <c r="L2123" s="444">
        <f t="shared" ca="1" si="124"/>
        <v>-2851379121.5379667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-2851379121.5379667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-11880746.339741528</v>
      </c>
      <c r="L2124" s="444">
        <f t="shared" ca="1" si="124"/>
        <v>-2863259867.8777084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-2863259867.8777084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-11930249.449490452</v>
      </c>
      <c r="L2125" s="444">
        <f t="shared" ca="1" si="124"/>
        <v>-2875190117.327199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-2875190117.327199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-11979958.822196662</v>
      </c>
      <c r="L2126" s="444">
        <f t="shared" ca="1" si="124"/>
        <v>-2887170076.1493955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-2887170076.1493955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-12029875.317289148</v>
      </c>
      <c r="L2127" s="444">
        <f t="shared" ca="1" si="124"/>
        <v>-2899199951.4666848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-2899199951.4666848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-12079999.797777854</v>
      </c>
      <c r="L2128" s="444">
        <f t="shared" ca="1" si="124"/>
        <v>-2911279951.2644625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-2911279951.2644625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-12130333.130268594</v>
      </c>
      <c r="L2129" s="444">
        <f t="shared" ca="1" si="124"/>
        <v>-2923410284.394731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-2923410284.394731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-12180876.184978046</v>
      </c>
      <c r="L2130" s="444">
        <f t="shared" ca="1" si="124"/>
        <v>-2935591160.5797091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-2935591160.5797091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-12231629.835748788</v>
      </c>
      <c r="L2131" s="444">
        <f t="shared" ca="1" si="124"/>
        <v>-2947822790.4154577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-2947822790.4154577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-12282594.960064407</v>
      </c>
      <c r="L2132" s="444">
        <f t="shared" ca="1" si="124"/>
        <v>-2960105385.3755221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-2960105385.3755221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-12333772.439064676</v>
      </c>
      <c r="L2133" s="444">
        <f t="shared" ca="1" si="124"/>
        <v>-2972439157.8145866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-2972439157.8145866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-12385163.157560777</v>
      </c>
      <c r="L2134" s="444">
        <f t="shared" ca="1" si="124"/>
        <v>-2984824320.9721475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-2984824320.9721475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-12436768.004050614</v>
      </c>
      <c r="L2135" s="444">
        <f t="shared" ca="1" si="124"/>
        <v>-2997261088.9761982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-2997261088.9761982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-12488587.870734159</v>
      </c>
      <c r="L2136" s="444">
        <f t="shared" ca="1" si="124"/>
        <v>-3009749676.8469324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-3009749676.8469324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-12540623.653528884</v>
      </c>
      <c r="L2137" s="444">
        <f t="shared" ca="1" si="124"/>
        <v>-3022290300.5004611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-3022290300.5004611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-12592876.252085254</v>
      </c>
      <c r="L2138" s="444">
        <f t="shared" ca="1" si="124"/>
        <v>-3034883176.7525463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-3034883176.7525463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-12645346.569802277</v>
      </c>
      <c r="L2139" s="444">
        <f t="shared" ca="1" si="124"/>
        <v>-3047528523.3223486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-3047528523.3223486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-12698035.513843119</v>
      </c>
      <c r="L2140" s="444">
        <f t="shared" ca="1" si="124"/>
        <v>-3060226558.8361917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-3060226558.8361917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-12750943.995150799</v>
      </c>
      <c r="L2141" s="444">
        <f t="shared" ca="1" si="124"/>
        <v>-3072977502.8313422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-3072977502.8313422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-12804072.928463927</v>
      </c>
      <c r="L2142" s="444">
        <f t="shared" ca="1" si="124"/>
        <v>-3085781575.7598062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-3085781575.7598062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-12857423.232332526</v>
      </c>
      <c r="L2143" s="444">
        <f t="shared" ca="1" si="124"/>
        <v>-3098638998.9921389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-3098638998.9921389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-12910995.829133911</v>
      </c>
      <c r="L2144" s="444">
        <f t="shared" ca="1" si="124"/>
        <v>-3111549994.8212729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-3111549994.8212729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-12964791.645088637</v>
      </c>
      <c r="L2145" s="444">
        <f t="shared" ca="1" si="124"/>
        <v>-3124514786.4663615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-3124514786.4663615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-13018811.610276505</v>
      </c>
      <c r="L2146" s="444">
        <f t="shared" ca="1" si="124"/>
        <v>-3137533598.0766382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-3137533598.0766382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-13073056.65865266</v>
      </c>
      <c r="L2147" s="444">
        <f t="shared" ca="1" si="124"/>
        <v>-3150606654.735291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-3150606654.735291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-13127527.728063712</v>
      </c>
      <c r="L2148" s="444">
        <f t="shared" ca="1" si="124"/>
        <v>-3163734182.4633546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-3163734182.4633546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-13182225.760263978</v>
      </c>
      <c r="L2149" s="444">
        <f t="shared" ca="1" si="124"/>
        <v>-3176916408.2236185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-3176916408.2236185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-13237151.700931743</v>
      </c>
      <c r="L2150" s="444">
        <f t="shared" ca="1" si="124"/>
        <v>-3190153559.9245501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-3190153559.9245501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-13292306.499685625</v>
      </c>
      <c r="L2151" s="444">
        <f t="shared" ca="1" si="124"/>
        <v>-3203445866.4242358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-3203445866.4242358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-13347691.110100983</v>
      </c>
      <c r="L2152" s="444">
        <f t="shared" ca="1" si="124"/>
        <v>-3216793557.5343366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-3216793557.5343366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-13403306.489726402</v>
      </c>
      <c r="L2153" s="444">
        <f t="shared" ca="1" si="124"/>
        <v>-3230196864.0240631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-3230196864.0240631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-13459153.600100262</v>
      </c>
      <c r="L2154" s="444">
        <f t="shared" ca="1" si="124"/>
        <v>-3243656017.6241632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-3243656017.6241632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-13515233.406767346</v>
      </c>
      <c r="L2155" s="444">
        <f t="shared" ca="1" si="124"/>
        <v>-3257171251.0309305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-3257171251.0309305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-13571546.879295543</v>
      </c>
      <c r="L2156" s="444">
        <f t="shared" ca="1" si="124"/>
        <v>-3270742797.9102259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-3270742797.9102259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-13628094.991292607</v>
      </c>
      <c r="L2157" s="444">
        <f t="shared" ca="1" si="124"/>
        <v>-3284370892.9015183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-3284370892.9015183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-13684878.720422992</v>
      </c>
      <c r="L2158" s="444">
        <f t="shared" ca="1" si="124"/>
        <v>-3298055771.6219416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-3298055771.6219416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-13741899.048424756</v>
      </c>
      <c r="L2159" s="444">
        <f t="shared" ca="1" si="124"/>
        <v>-3311797670.6703663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-3311797670.6703663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-13799156.961126527</v>
      </c>
      <c r="L2160" s="444">
        <f t="shared" ca="1" si="124"/>
        <v>-3325596827.6314926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-3325596827.6314926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-13856653.448464552</v>
      </c>
      <c r="L2161" s="444">
        <f t="shared" ca="1" si="124"/>
        <v>-3339453481.079957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-3339453481.079957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-13914389.504499821</v>
      </c>
      <c r="L2162" s="444">
        <f t="shared" ca="1" si="124"/>
        <v>-3353367870.5844569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-3353367870.5844569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-13972366.127435237</v>
      </c>
      <c r="L2163" s="444">
        <f t="shared" ca="1" si="124"/>
        <v>-3367340236.7118921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-3367340236.7118921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-14030584.319632884</v>
      </c>
      <c r="L2164" s="444">
        <f t="shared" ca="1" si="124"/>
        <v>-3381370821.0315251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-3381370821.0315251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-14089045.087631354</v>
      </c>
      <c r="L2165" s="444">
        <f t="shared" ca="1" si="124"/>
        <v>-3395459866.1191564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-3395459866.1191564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-14147749.442163149</v>
      </c>
      <c r="L2166" s="444">
        <f t="shared" ca="1" si="124"/>
        <v>-3409607615.5613194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-3409607615.5613194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-14206698.398172164</v>
      </c>
      <c r="L2167" s="444">
        <f t="shared" ca="1" si="124"/>
        <v>-3423814313.9594917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-3423814313.9594917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-14265892.974831218</v>
      </c>
      <c r="L2168" s="444">
        <f t="shared" ca="1" si="124"/>
        <v>-3438080206.9343228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-3438080206.9343228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-14325334.195559679</v>
      </c>
      <c r="L2169" s="444">
        <f t="shared" ca="1" si="124"/>
        <v>-3452405541.1298823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-3452405541.1298823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-14385023.088041173</v>
      </c>
      <c r="L2170" s="444">
        <f t="shared" ca="1" si="124"/>
        <v>-3466790564.2179236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-3466790564.2179236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-14444960.684241349</v>
      </c>
      <c r="L2171" s="444">
        <f t="shared" ca="1" si="124"/>
        <v>-3481235524.9021649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-3481235524.9021649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-14505148.020425687</v>
      </c>
      <c r="L2172" s="444">
        <f t="shared" ca="1" si="124"/>
        <v>-3495740672.9225907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-3495740672.9225907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-14565586.137177462</v>
      </c>
      <c r="L2173" s="444">
        <f t="shared" ca="1" si="124"/>
        <v>-3510306259.0597682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-3510306259.0597682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-14626276.079415701</v>
      </c>
      <c r="L2174" s="444">
        <f t="shared" ca="1" si="124"/>
        <v>-3524932535.139184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-3524932535.139184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-14687218.896413265</v>
      </c>
      <c r="L2175" s="444">
        <f t="shared" ca="1" si="124"/>
        <v>-3539619754.0355973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-3539619754.0355973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-14748415.641814988</v>
      </c>
      <c r="L2176" s="444">
        <f t="shared" ca="1" si="124"/>
        <v>-3554368169.6774125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-3554368169.6774125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-14809867.373655884</v>
      </c>
      <c r="L2177" s="444">
        <f t="shared" ca="1" si="124"/>
        <v>-3569178037.0510683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-3569178037.0510683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-14871575.15437945</v>
      </c>
      <c r="L2178" s="444">
        <f t="shared" ca="1" si="124"/>
        <v>-3584049612.2054477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-3584049612.2054477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-14933540.050856031</v>
      </c>
      <c r="L2179" s="444">
        <f t="shared" ca="1" si="124"/>
        <v>-3598983152.2563038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-3598983152.2563038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-14995763.134401266</v>
      </c>
      <c r="L2180" s="444">
        <f t="shared" ca="1" si="124"/>
        <v>-3613978915.3907051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-3613978915.3907051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-15058245.480794607</v>
      </c>
      <c r="L2181" s="444">
        <f t="shared" ca="1" si="124"/>
        <v>-3629037160.8714995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-3629037160.8714995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-15120988.170297917</v>
      </c>
      <c r="L2182" s="444">
        <f t="shared" ca="1" si="124"/>
        <v>-3644158149.0417976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-3644158149.0417976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-15183992.287674159</v>
      </c>
      <c r="L2183" s="444">
        <f t="shared" ca="1" si="124"/>
        <v>-3659342141.3294716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-3659342141.3294716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-15247258.92220613</v>
      </c>
      <c r="L2184" s="444">
        <f t="shared" ca="1" si="124"/>
        <v>-3674589400.2516775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-3674589400.2516775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-15310789.167715322</v>
      </c>
      <c r="L2185" s="444">
        <f t="shared" ca="1" si="124"/>
        <v>-3689900189.4193931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-3689900189.4193931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-15374584.122580802</v>
      </c>
      <c r="L2186" s="444">
        <f t="shared" ca="1" si="124"/>
        <v>-3705274773.5419741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-3705274773.5419741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-15438644.889758227</v>
      </c>
      <c r="L2187" s="444">
        <f t="shared" ca="1" si="124"/>
        <v>-3720713418.4317322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-3720713418.4317322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-15502972.576798884</v>
      </c>
      <c r="L2188" s="444">
        <f t="shared" ca="1" si="124"/>
        <v>-3736216391.0085311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-3736216391.0085311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-15567568.295868877</v>
      </c>
      <c r="L2189" s="444">
        <f t="shared" ca="1" si="124"/>
        <v>-3751783959.3044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-3751783959.3044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-15632433.163768334</v>
      </c>
      <c r="L2190" s="444">
        <f t="shared" ca="1" si="124"/>
        <v>-3767416392.4681683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-3767416392.4681683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-15697568.301950701</v>
      </c>
      <c r="L2191" s="444">
        <f t="shared" ca="1" si="124"/>
        <v>-3783113960.7701192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-3783113960.7701192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-15762974.836542163</v>
      </c>
      <c r="L2192" s="444">
        <f t="shared" ca="1" si="124"/>
        <v>-3798876935.6066613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-3798876935.6066613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-15828653.898361089</v>
      </c>
      <c r="L2193" s="444">
        <f t="shared" ca="1" si="124"/>
        <v>-3814705589.5050225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-3814705589.5050225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-15894606.622937594</v>
      </c>
      <c r="L2194" s="444">
        <f t="shared" ca="1" si="124"/>
        <v>-3830600196.1279602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-3830600196.1279602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-15960834.150533168</v>
      </c>
      <c r="L2195" s="444">
        <f t="shared" ca="1" si="124"/>
        <v>-3846561030.2784934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-3846561030.2784934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-16027337.626160387</v>
      </c>
      <c r="L2196" s="444">
        <f t="shared" ca="1" si="124"/>
        <v>-3862588367.904654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-3862588367.904654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-16094118.199602725</v>
      </c>
      <c r="L2197" s="444">
        <f t="shared" ca="1" si="124"/>
        <v>-3878682486.1042566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-3878682486.1042566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-16161177.025434403</v>
      </c>
      <c r="L2198" s="444">
        <f t="shared" ca="1" si="124"/>
        <v>-3894843663.1296911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-3894843663.1296911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-16228515.263040379</v>
      </c>
      <c r="L2199" s="444">
        <f t="shared" ca="1" si="124"/>
        <v>-3911072178.3927317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-3911072178.3927317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-16296134.076636381</v>
      </c>
      <c r="L2200" s="444">
        <f t="shared" ca="1" si="124"/>
        <v>-3927368312.469368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-3927368312.469368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-16364034.635289034</v>
      </c>
      <c r="L2201" s="444">
        <f t="shared" ca="1" si="124"/>
        <v>-3943732347.1046572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-3943732347.1046572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-16432218.112936074</v>
      </c>
      <c r="L2202" s="444">
        <f t="shared" ca="1" si="124"/>
        <v>-3960164565.2175932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-3960164565.2175932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-16500685.688406639</v>
      </c>
      <c r="L2203" s="444">
        <f t="shared" ca="1" si="124"/>
        <v>-3976665250.9059997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-3976665250.9059997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-16569438.545441665</v>
      </c>
      <c r="L2204" s="444">
        <f t="shared" ca="1" si="124"/>
        <v>-3993234689.4514413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-3993234689.4514413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-16638477.872714339</v>
      </c>
      <c r="L2205" s="444">
        <f t="shared" ca="1" si="124"/>
        <v>-4009873167.3241558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-4009873167.3241558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-16707804.863850649</v>
      </c>
      <c r="L2206" s="444">
        <f t="shared" ca="1" si="124"/>
        <v>-4026580972.1880064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-4026580972.1880064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-16777420.71745003</v>
      </c>
      <c r="L2207" s="444">
        <f t="shared" ca="1" si="124"/>
        <v>-4043358392.9054565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-4043358392.9054565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-16847326.637106068</v>
      </c>
      <c r="L2208" s="444">
        <f t="shared" ca="1" si="124"/>
        <v>-4060205719.5425625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-4060205719.5425625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-16917523.831427343</v>
      </c>
      <c r="L2209" s="444">
        <f t="shared" ca="1" si="124"/>
        <v>-4077123243.3739901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-4077123243.3739901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-16988013.514058292</v>
      </c>
      <c r="L2210" s="444">
        <f t="shared" ca="1" si="124"/>
        <v>-4094111256.8880482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-4094111256.8880482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-17058796.903700199</v>
      </c>
      <c r="L2211" s="444">
        <f t="shared" ca="1" si="124"/>
        <v>-4111170053.7917485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-4111170053.7917485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-17129875.224132288</v>
      </c>
      <c r="L2212" s="444">
        <f t="shared" ca="1" si="124"/>
        <v>-4128299929.0158806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-4128299929.0158806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-17201249.704232838</v>
      </c>
      <c r="L2213" s="444">
        <f t="shared" ca="1" si="124"/>
        <v>-4145501178.7201133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-4145501178.7201133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-17272921.578000475</v>
      </c>
      <c r="L2214" s="444">
        <f t="shared" ca="1" si="124"/>
        <v>-4162774100.2981138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-4162774100.2981138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-17344892.084575474</v>
      </c>
      <c r="L2215" s="444">
        <f t="shared" ca="1" si="124"/>
        <v>-4180118992.3826895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-4180118992.3826895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-17417162.468261205</v>
      </c>
      <c r="L2216" s="444">
        <f t="shared" ca="1" si="124"/>
        <v>-4197536154.8509507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-4197536154.8509507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-17489733.978545628</v>
      </c>
      <c r="L2217" s="444">
        <f t="shared" ca="1" si="124"/>
        <v>-4215025888.8294964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-4215025888.8294964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-17562607.870122902</v>
      </c>
      <c r="L2218" s="444">
        <f t="shared" ca="1" si="124"/>
        <v>-4232588496.6996193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-4232588496.6996193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-17635785.402915079</v>
      </c>
      <c r="L2219" s="444">
        <f t="shared" ca="1" si="124"/>
        <v>-4250224282.1025343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-4250224282.1025343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-17709267.842093892</v>
      </c>
      <c r="L2220" s="444">
        <f t="shared" ca="1" si="124"/>
        <v>-4267933549.9446282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-4267933549.9446282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-17783056.458102617</v>
      </c>
      <c r="L2221" s="444">
        <f t="shared" ca="1" si="124"/>
        <v>-4285716606.4027309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-4285716606.4027309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-17857152.526678048</v>
      </c>
      <c r="L2222" s="444">
        <f t="shared" ca="1" si="124"/>
        <v>-4303573758.929409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-4303573758.929409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-17931557.328872539</v>
      </c>
      <c r="L2223" s="444">
        <f t="shared" ca="1" si="124"/>
        <v>-4321505316.2582817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-4321505316.2582817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-18006272.151076175</v>
      </c>
      <c r="L2224" s="444">
        <f t="shared" ca="1" si="124"/>
        <v>-4339511588.409358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-4339511588.409358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-18081298.285038993</v>
      </c>
      <c r="L2225" s="444">
        <f t="shared" ca="1" si="124"/>
        <v>-4357592886.694397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-4357592886.694397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-18156637.02789332</v>
      </c>
      <c r="L2226" s="444">
        <f t="shared" ca="1" si="124"/>
        <v>-4375749523.72229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-4375749523.72229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-18232289.68217621</v>
      </c>
      <c r="L2227" s="444">
        <f t="shared" ca="1" si="124"/>
        <v>-4393981813.4044666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-4393981813.4044666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-18308257.555851944</v>
      </c>
      <c r="L2228" s="444">
        <f t="shared" ca="1" si="124"/>
        <v>-4412290070.9603186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-4412290070.9603186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-18384541.962334659</v>
      </c>
      <c r="L2229" s="444">
        <f t="shared" ca="1" si="124"/>
        <v>-4430674612.9226532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-4430674612.9226532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-18461144.220511056</v>
      </c>
      <c r="L2230" s="444">
        <f t="shared" ca="1" si="124"/>
        <v>-4449135757.1431646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-4449135757.1431646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-18538065.654763184</v>
      </c>
      <c r="L2231" s="444">
        <f t="shared" ca="1" si="124"/>
        <v>-4467673822.7979279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-4467673822.7979279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-18615307.594991367</v>
      </c>
      <c r="L2232" s="444">
        <f t="shared" ca="1" si="124"/>
        <v>-4486289130.3929195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-4486289130.3929195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-18692871.376637165</v>
      </c>
      <c r="L2233" s="444">
        <f t="shared" ca="1" si="124"/>
        <v>-4504982001.769557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-4504982001.769557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-18770758.340706486</v>
      </c>
      <c r="L2234" s="444">
        <f t="shared" ca="1" si="124"/>
        <v>-4523752760.1102638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-4523752760.1102638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-18848969.833792765</v>
      </c>
      <c r="L2235" s="444">
        <f t="shared" ca="1" si="124"/>
        <v>-4542601729.9440565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-4542601729.9440565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-18927507.208100237</v>
      </c>
      <c r="L2236" s="444">
        <f t="shared" ca="1" si="124"/>
        <v>-4561529237.1521568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-4561529237.1521568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-19006371.821467321</v>
      </c>
      <c r="L2237" s="444">
        <f t="shared" ca="1" si="124"/>
        <v>-4580535608.9736242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-4580535608.9736242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-19085565.037390102</v>
      </c>
      <c r="L2238" s="444">
        <f t="shared" ca="1" si="124"/>
        <v>-4599621174.011014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-4599621174.011014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-19165088.22504589</v>
      </c>
      <c r="L2239" s="444">
        <f t="shared" ca="1" si="124"/>
        <v>-4618786262.2360601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-4618786262.2360601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-19244942.759316918</v>
      </c>
      <c r="L2240" s="444">
        <f t="shared" ca="1" si="124"/>
        <v>-4638031204.9953766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-4638031204.9953766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-19325130.020814069</v>
      </c>
      <c r="L2241" s="444">
        <f t="shared" ca="1" si="124"/>
        <v>-4657356335.0161905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-4657356335.0161905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-19405651.395900793</v>
      </c>
      <c r="L2242" s="444">
        <f t="shared" ca="1" si="124"/>
        <v>-4676761986.4120913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-4676761986.4120913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-19486508.276717048</v>
      </c>
      <c r="L2243" s="444">
        <f t="shared" ca="1" si="124"/>
        <v>-4696248494.6888084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-4696248494.6888084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-19567702.061203368</v>
      </c>
      <c r="L2244" s="444">
        <f t="shared" ca="1" si="124"/>
        <v>-4715816196.7500114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-4715816196.7500114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-19649234.153125048</v>
      </c>
      <c r="L2245" s="444">
        <f t="shared" ca="1" si="124"/>
        <v>-4735465430.9031363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-4735465430.9031363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-19731105.962096401</v>
      </c>
      <c r="L2246" s="444">
        <f t="shared" ca="1" si="124"/>
        <v>-4755196536.8652325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-4755196536.8652325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-19813318.903605133</v>
      </c>
      <c r="L2247" s="444">
        <f t="shared" ca="1" si="124"/>
        <v>-4775009855.7688379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-4775009855.7688379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-19895874.399036825</v>
      </c>
      <c r="L2248" s="444">
        <f t="shared" ca="1" si="124"/>
        <v>-4794905730.1678743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-4794905730.1678743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-19978773.875699475</v>
      </c>
      <c r="L2249" s="444">
        <f t="shared" ca="1" si="124"/>
        <v>-4814884504.0435734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-4814884504.0435734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-20062018.766848221</v>
      </c>
      <c r="L2250" s="444">
        <f t="shared" ca="1" si="124"/>
        <v>-4834946522.8104219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-4834946522.8104219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-20145610.511710092</v>
      </c>
      <c r="L2251" s="444">
        <f t="shared" ca="1" si="124"/>
        <v>-4855092133.3221321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-4855092133.3221321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-20229550.555508882</v>
      </c>
      <c r="L2252" s="444">
        <f t="shared" ca="1" si="124"/>
        <v>-4875321683.8776407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-4875321683.8776407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-20313840.349490169</v>
      </c>
      <c r="L2253" s="444">
        <f t="shared" ca="1" si="124"/>
        <v>-4895635524.2271309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-4895635524.2271309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-20398481.350946378</v>
      </c>
      <c r="L2254" s="444">
        <f t="shared" ca="1" si="124"/>
        <v>-4916034005.5780773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-4916034005.5780773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-20483475.023241989</v>
      </c>
      <c r="L2255" s="444">
        <f t="shared" ca="1" si="124"/>
        <v>-4936517480.6013193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-4936517480.6013193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-20568822.835838832</v>
      </c>
      <c r="L2256" s="444">
        <f t="shared" ca="1" si="124"/>
        <v>-4957086303.4371586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-4957086303.4371586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-20654526.264321495</v>
      </c>
      <c r="L2257" s="444">
        <f t="shared" ca="1" si="124"/>
        <v>-4977740829.7014799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-4977740829.7014799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-20740586.790422834</v>
      </c>
      <c r="L2258" s="444">
        <f t="shared" ca="1" si="124"/>
        <v>-4998481416.4919024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-4998481416.4919024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-20827005.902049594</v>
      </c>
      <c r="L2259" s="444">
        <f t="shared" ca="1" si="124"/>
        <v>-5019308422.3939524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-5019308422.3939524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-20913785.093308136</v>
      </c>
      <c r="L2260" s="444">
        <f t="shared" ca="1" si="124"/>
        <v>-5040222207.4872608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-5040222207.4872608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-21000925.864530254</v>
      </c>
      <c r="L2261" s="444">
        <f t="shared" ca="1" si="124"/>
        <v>-5061223133.3517914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-5061223133.3517914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-21088429.722299129</v>
      </c>
      <c r="L2262" s="444">
        <f t="shared" ca="1" si="124"/>
        <v>-5082311563.074091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-5082311563.074091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-21176298.179475378</v>
      </c>
      <c r="L2263" s="444">
        <f t="shared" ca="1" si="124"/>
        <v>-5103487861.2535667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-5103487861.2535667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-21264532.755223196</v>
      </c>
      <c r="L2264" s="444">
        <f t="shared" ca="1" si="124"/>
        <v>-5124752394.00879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-5124752394.00879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-21353134.975036625</v>
      </c>
      <c r="L2265" s="444">
        <f t="shared" ca="1" si="124"/>
        <v>-5146105528.9838266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-5146105528.9838266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-21442106.370765943</v>
      </c>
      <c r="L2266" s="444">
        <f t="shared" ca="1" si="124"/>
        <v>-5167547635.3545923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-5167547635.3545923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-21531448.480644133</v>
      </c>
      <c r="L2267" s="444">
        <f t="shared" ca="1" si="124"/>
        <v>-5189079083.8352365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-5189079083.8352365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-21621162.849313486</v>
      </c>
      <c r="L2268" s="444">
        <f t="shared" ca="1" si="124"/>
        <v>-5210700246.6845503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-5210700246.6845503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-21711251.027852293</v>
      </c>
      <c r="L2269" s="444">
        <f t="shared" ca="1" si="124"/>
        <v>-5232411497.7124023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-5232411497.7124023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-21801714.573801678</v>
      </c>
      <c r="L2270" s="444">
        <f t="shared" ca="1" si="124"/>
        <v>-5254213212.2862043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-5254213212.2862043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-21892555.051192518</v>
      </c>
      <c r="L2271" s="444">
        <f t="shared" ca="1" si="124"/>
        <v>-5276105767.3373966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-5276105767.3373966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-21983774.030572485</v>
      </c>
      <c r="L2272" s="444">
        <f t="shared" ca="1" si="124"/>
        <v>-5298089541.3679695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-5298089541.3679695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-22075373.089033205</v>
      </c>
      <c r="L2273" s="444">
        <f t="shared" ca="1" si="124"/>
        <v>-5320164914.4570026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-5320164914.4570026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-22167353.810237512</v>
      </c>
      <c r="L2274" s="444">
        <f t="shared" ca="1" si="124"/>
        <v>-5342332268.2672405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-5342332268.2672405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-22259717.784446836</v>
      </c>
      <c r="L2275" s="444">
        <f t="shared" ca="1" si="124"/>
        <v>-5364591986.0516872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-5364591986.0516872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-22352466.608548697</v>
      </c>
      <c r="L2276" s="444">
        <f t="shared" ca="1" si="124"/>
        <v>-5386944452.6602364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-5386944452.6602364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-22445601.886084318</v>
      </c>
      <c r="L2277" s="444">
        <f t="shared" ca="1" si="124"/>
        <v>-5409390054.5463209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-5409390054.5463209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-22539125.227276336</v>
      </c>
      <c r="L2278" s="444">
        <f t="shared" ca="1" si="124"/>
        <v>-5431929179.7735977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-5431929179.7735977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-22633038.249056656</v>
      </c>
      <c r="L2279" s="444">
        <f t="shared" ca="1" si="124"/>
        <v>-5454562218.0226545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-5454562218.0226545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-22727342.575094394</v>
      </c>
      <c r="L2280" s="444">
        <f t="shared" ca="1" si="124"/>
        <v>-5477289560.5977488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-5477289560.5977488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-22822039.835823953</v>
      </c>
      <c r="L2281" s="444">
        <f t="shared" ca="1" si="124"/>
        <v>-5500111600.4335728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-5500111600.4335728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-22917131.668473221</v>
      </c>
      <c r="L2282" s="444">
        <f t="shared" ca="1" si="124"/>
        <v>-5523028732.102046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-5523028732.102046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-23012619.717091858</v>
      </c>
      <c r="L2283" s="444">
        <f t="shared" ca="1" si="124"/>
        <v>-5546041351.8191376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-5546041351.8191376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-23108505.63257974</v>
      </c>
      <c r="L2284" s="444">
        <f t="shared" ca="1" si="124"/>
        <v>-5569149857.4517174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-5569149857.4517174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-23204791.072715487</v>
      </c>
      <c r="L2285" s="444">
        <f t="shared" ca="1" si="124"/>
        <v>-5592354648.5244331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-5592354648.5244331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-23301477.702185139</v>
      </c>
      <c r="L2286" s="444">
        <f t="shared" ca="1" si="124"/>
        <v>-5615656126.2266178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-5615656126.2266178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-23398567.192610908</v>
      </c>
      <c r="L2287" s="444">
        <f t="shared" ca="1" si="124"/>
        <v>-5639054693.4192286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-5639054693.4192286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-23496061.22258012</v>
      </c>
      <c r="L2288" s="444">
        <f t="shared" ca="1" si="124"/>
        <v>-5662550754.6418085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-5662550754.6418085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-23593961.477674201</v>
      </c>
      <c r="L2289" s="444">
        <f t="shared" ca="1" si="124"/>
        <v>-5686144716.119483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-5686144716.119483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-23692269.650497846</v>
      </c>
      <c r="L2290" s="444">
        <f t="shared" ca="1" si="124"/>
        <v>-5709836985.7699804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-5709836985.7699804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-23790987.44070825</v>
      </c>
      <c r="L2291" s="444">
        <f t="shared" ca="1" si="124"/>
        <v>-5733627973.2106886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-5733627973.2106886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-23890116.555044536</v>
      </c>
      <c r="L2292" s="444">
        <f t="shared" ca="1" si="124"/>
        <v>-5757518089.7657328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-5757518089.7657328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-23989658.70735722</v>
      </c>
      <c r="L2293" s="444">
        <f t="shared" ca="1" si="124"/>
        <v>-5781507748.4730902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-5781507748.4730902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-24089615.618637875</v>
      </c>
      <c r="L2294" s="444">
        <f t="shared" ca="1" si="124"/>
        <v>-5805597364.0917282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-5805597364.0917282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-24189989.017048866</v>
      </c>
      <c r="L2295" s="444">
        <f t="shared" ca="1" si="124"/>
        <v>-5829787353.108777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-5829787353.108777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-24290780.637953237</v>
      </c>
      <c r="L2296" s="444">
        <f t="shared" ca="1" si="124"/>
        <v>-5854078133.7467299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-5854078133.7467299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-24391992.223944709</v>
      </c>
      <c r="L2297" s="444">
        <f t="shared" ca="1" si="124"/>
        <v>-5878470125.9706745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-5878470125.9706745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-24493625.524877809</v>
      </c>
      <c r="L2298" s="444">
        <f t="shared" ca="1" si="124"/>
        <v>-5902963751.4955521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-5902963751.4955521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-24595682.297898132</v>
      </c>
      <c r="L2299" s="444">
        <f t="shared" ca="1" si="124"/>
        <v>-5927559433.7934504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-5927559433.7934504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-24698164.30747271</v>
      </c>
      <c r="L2300" s="444">
        <f t="shared" ca="1" si="124"/>
        <v>-5952257598.1009235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-5952257598.1009235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-24801073.325420514</v>
      </c>
      <c r="L2301" s="444">
        <f t="shared" ca="1" si="124"/>
        <v>-5977058671.4263439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-5977058671.4263439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-24904411.130943101</v>
      </c>
      <c r="L2302" s="444">
        <f t="shared" ca="1" si="124"/>
        <v>-6001963082.5572872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-6001963082.5572872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-25008179.510655362</v>
      </c>
      <c r="L2303" s="444">
        <f t="shared" ref="L2303:L2557" ca="1" si="129">I2303-J2303+K2303</f>
        <v>-6026971262.0679426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-6026971262.0679426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-25112380.258616429</v>
      </c>
      <c r="L2304" s="444">
        <f t="shared" ca="1" si="129"/>
        <v>-6052083642.3265591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-6052083642.3265591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-25217015.176360663</v>
      </c>
      <c r="L2305" s="444">
        <f t="shared" ca="1" si="129"/>
        <v>-6077300657.5029202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-6077300657.5029202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-25322086.072928835</v>
      </c>
      <c r="L2306" s="444">
        <f t="shared" ca="1" si="129"/>
        <v>-6102622743.5758486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-6102622743.5758486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-25427594.764899369</v>
      </c>
      <c r="L2307" s="444">
        <f t="shared" ca="1" si="129"/>
        <v>-6128050338.3407478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-6128050338.3407478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-25533543.076419782</v>
      </c>
      <c r="L2308" s="444">
        <f t="shared" ca="1" si="129"/>
        <v>-6153583881.4171677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-6153583881.4171677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-25639932.839238197</v>
      </c>
      <c r="L2309" s="444">
        <f t="shared" ca="1" si="129"/>
        <v>-6179223814.2564058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-6179223814.2564058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-25746765.892735023</v>
      </c>
      <c r="L2310" s="444">
        <f t="shared" ca="1" si="129"/>
        <v>-6204970580.1491413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-6204970580.1491413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-25854044.083954755</v>
      </c>
      <c r="L2311" s="444">
        <f t="shared" ca="1" si="129"/>
        <v>-6230824624.2330961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-6230824624.2330961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-25961769.267637901</v>
      </c>
      <c r="L2312" s="444">
        <f t="shared" ca="1" si="129"/>
        <v>-6256786393.5007343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-6256786393.5007343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-26069943.306253061</v>
      </c>
      <c r="L2313" s="444">
        <f t="shared" ca="1" si="129"/>
        <v>-6282856336.8069878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-6282856336.8069878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-26178568.070029117</v>
      </c>
      <c r="L2314" s="444">
        <f t="shared" ca="1" si="129"/>
        <v>-6309034904.877017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-6309034904.877017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-26287645.436987571</v>
      </c>
      <c r="L2315" s="444">
        <f t="shared" ca="1" si="129"/>
        <v>-6335322550.3140049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-6335322550.3140049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-26397177.29297502</v>
      </c>
      <c r="L2316" s="444">
        <f t="shared" ca="1" si="129"/>
        <v>-6361719727.6069803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-6361719727.6069803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-26507165.53169575</v>
      </c>
      <c r="L2317" s="444">
        <f t="shared" ca="1" si="129"/>
        <v>-6388226893.1386757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-6388226893.1386757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-26617612.054744482</v>
      </c>
      <c r="L2318" s="444">
        <f t="shared" ca="1" si="129"/>
        <v>-6414844505.1934204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-6414844505.1934204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-26728518.77163925</v>
      </c>
      <c r="L2319" s="444">
        <f t="shared" ca="1" si="129"/>
        <v>-6441573023.9650593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-6441573023.9650593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-26839887.599854413</v>
      </c>
      <c r="L2320" s="444">
        <f t="shared" ca="1" si="129"/>
        <v>-6468412911.5649137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-6468412911.5649137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-26951720.464853808</v>
      </c>
      <c r="L2321" s="444">
        <f t="shared" ca="1" si="129"/>
        <v>-6495364632.029768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-6495364632.029768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-27064019.300124034</v>
      </c>
      <c r="L2322" s="444">
        <f t="shared" ca="1" si="129"/>
        <v>-6522428651.3298922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-6522428651.3298922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-27176786.047207884</v>
      </c>
      <c r="L2323" s="444">
        <f t="shared" ca="1" si="129"/>
        <v>-6549605437.3771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-6549605437.3771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-27290022.655737918</v>
      </c>
      <c r="L2324" s="444">
        <f t="shared" ca="1" si="129"/>
        <v>-6576895460.0328379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-6576895460.0328379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-27403731.083470158</v>
      </c>
      <c r="L2325" s="444">
        <f t="shared" ca="1" si="129"/>
        <v>-6604299191.1163082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-6604299191.1163082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-27517913.29631795</v>
      </c>
      <c r="L2326" s="444">
        <f t="shared" ca="1" si="129"/>
        <v>-6631817104.4126263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-6631817104.4126263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-27632571.268385943</v>
      </c>
      <c r="L2327" s="444">
        <f t="shared" ca="1" si="129"/>
        <v>-6659449675.6810122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-6659449675.6810122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-27747706.982004218</v>
      </c>
      <c r="L2328" s="444">
        <f t="shared" ca="1" si="129"/>
        <v>-6687197382.6630163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-6687197382.6630163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-27863322.427762568</v>
      </c>
      <c r="L2329" s="444">
        <f t="shared" ca="1" si="129"/>
        <v>-6715060705.0907793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-6715060705.0907793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-27979419.604544912</v>
      </c>
      <c r="L2330" s="444">
        <f t="shared" ca="1" si="129"/>
        <v>-6743040124.6953239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-6743040124.6953239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-28096000.51956385</v>
      </c>
      <c r="L2331" s="444">
        <f t="shared" ca="1" si="129"/>
        <v>-6771136125.2148876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-6771136125.2148876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-28213067.18839537</v>
      </c>
      <c r="L2332" s="444">
        <f t="shared" ca="1" si="129"/>
        <v>-6799349192.4032831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-6799349192.4032831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-28330621.635013681</v>
      </c>
      <c r="L2333" s="444">
        <f t="shared" ca="1" si="129"/>
        <v>-6827679814.0382967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-6827679814.0382967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-28448665.891826238</v>
      </c>
      <c r="L2334" s="444">
        <f t="shared" ca="1" si="129"/>
        <v>-6856128479.9301233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-6856128479.9301233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-28567201.999708846</v>
      </c>
      <c r="L2335" s="444">
        <f t="shared" ca="1" si="129"/>
        <v>-6884695681.9298325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-6884695681.9298325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-28686232.008040968</v>
      </c>
      <c r="L2336" s="444">
        <f t="shared" ca="1" si="129"/>
        <v>-6913381913.9378738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-6913381913.9378738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-28805757.974741146</v>
      </c>
      <c r="L2337" s="444">
        <f t="shared" ca="1" si="129"/>
        <v>-6942187671.9126148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-6942187671.9126148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-28925781.966302559</v>
      </c>
      <c r="L2338" s="444">
        <f t="shared" ca="1" si="129"/>
        <v>-6971113453.8789177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-6971113453.8789177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-29046306.057828825</v>
      </c>
      <c r="L2339" s="444">
        <f t="shared" ca="1" si="129"/>
        <v>-7000159759.9367466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-7000159759.9367466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-29167332.333069775</v>
      </c>
      <c r="L2340" s="444">
        <f t="shared" ca="1" si="129"/>
        <v>-7029327092.2698164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-7029327092.2698164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-29288862.88445757</v>
      </c>
      <c r="L2341" s="444">
        <f t="shared" ca="1" si="129"/>
        <v>-7058615955.154274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-7058615955.154274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-29410899.813142806</v>
      </c>
      <c r="L2342" s="444">
        <f t="shared" ca="1" si="129"/>
        <v>-7088026854.9674168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-7088026854.9674168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-29533445.229030903</v>
      </c>
      <c r="L2343" s="444">
        <f t="shared" ca="1" si="129"/>
        <v>-7117560300.1964474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-7117560300.1964474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-29656501.250818536</v>
      </c>
      <c r="L2344" s="444">
        <f t="shared" ca="1" si="129"/>
        <v>-7147216801.4472656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-7147216801.4472656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-29780070.006030273</v>
      </c>
      <c r="L2345" s="444">
        <f t="shared" ca="1" si="129"/>
        <v>-7176996871.4532957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-7176996871.4532957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-29904153.631055404</v>
      </c>
      <c r="L2346" s="444">
        <f t="shared" ca="1" si="129"/>
        <v>-7206901025.0843515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-7206901025.0843515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-30028754.271184795</v>
      </c>
      <c r="L2347" s="444">
        <f t="shared" ca="1" si="129"/>
        <v>-7236929779.3555365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-7236929779.3555365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-30153874.080648065</v>
      </c>
      <c r="L2348" s="444">
        <f t="shared" ca="1" si="129"/>
        <v>-7267083653.4361849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-7267083653.4361849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-30279515.22265077</v>
      </c>
      <c r="L2349" s="444">
        <f t="shared" ca="1" si="129"/>
        <v>-7297363168.6588354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-7297363168.6588354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-30405679.869411815</v>
      </c>
      <c r="L2350" s="444">
        <f t="shared" ca="1" si="129"/>
        <v>-7327768848.5282469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-7327768848.5282469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-30532370.202201027</v>
      </c>
      <c r="L2351" s="444">
        <f t="shared" ca="1" si="129"/>
        <v>-7358301218.7304478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-7358301218.7304478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-30659588.411376864</v>
      </c>
      <c r="L2352" s="444">
        <f t="shared" ca="1" si="129"/>
        <v>-7388960807.1418247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-7388960807.1418247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-30787336.696424264</v>
      </c>
      <c r="L2353" s="444">
        <f t="shared" ca="1" si="129"/>
        <v>-7419748143.8382492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-7419748143.8382492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-30915617.265992701</v>
      </c>
      <c r="L2354" s="444">
        <f t="shared" ca="1" si="129"/>
        <v>-7450663761.1042423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-7450663761.1042423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-31044432.337934341</v>
      </c>
      <c r="L2355" s="444">
        <f t="shared" ca="1" si="129"/>
        <v>-7481708193.4421768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-7481708193.4421768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-31173784.139342401</v>
      </c>
      <c r="L2356" s="444">
        <f t="shared" ca="1" si="129"/>
        <v>-7512881977.5815191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-7512881977.5815191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-31303674.906589657</v>
      </c>
      <c r="L2357" s="444">
        <f t="shared" ca="1" si="129"/>
        <v>-7544185652.4881086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-7544185652.4881086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-31434106.885367122</v>
      </c>
      <c r="L2358" s="444">
        <f t="shared" ca="1" si="129"/>
        <v>-7575619759.373476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-7575619759.373476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-31565082.330722816</v>
      </c>
      <c r="L2359" s="444">
        <f t="shared" ca="1" si="129"/>
        <v>-7607184841.7041988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-7607184841.7041988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-31696603.507100828</v>
      </c>
      <c r="L2360" s="444">
        <f t="shared" ca="1" si="129"/>
        <v>-7638881445.2112999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-7638881445.2112999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-31828672.688380416</v>
      </c>
      <c r="L2361" s="444">
        <f t="shared" ca="1" si="129"/>
        <v>-7670710117.8996801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-7670710117.8996801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-31961292.157915328</v>
      </c>
      <c r="L2362" s="444">
        <f t="shared" ca="1" si="129"/>
        <v>-7702671410.0575953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-7702671410.0575953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-32094464.208573312</v>
      </c>
      <c r="L2363" s="444">
        <f t="shared" ca="1" si="129"/>
        <v>-7734765874.2661686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-7734765874.2661686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-32228191.142775703</v>
      </c>
      <c r="L2364" s="444">
        <f t="shared" ca="1" si="129"/>
        <v>-7766994065.4089441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-7766994065.4089441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-32362475.272537265</v>
      </c>
      <c r="L2365" s="444">
        <f t="shared" ca="1" si="129"/>
        <v>-7799356540.6814814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-7799356540.6814814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-32497318.919506166</v>
      </c>
      <c r="L2366" s="444">
        <f t="shared" ca="1" si="129"/>
        <v>-7831853859.6009874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-7831853859.6009874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-32632724.415004116</v>
      </c>
      <c r="L2367" s="444">
        <f t="shared" ca="1" si="129"/>
        <v>-7864486584.0159912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-7864486584.0159912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-32768694.100066628</v>
      </c>
      <c r="L2368" s="444">
        <f t="shared" ca="1" si="129"/>
        <v>-7897255278.1160574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-7897255278.1160574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-32905230.325483572</v>
      </c>
      <c r="L2369" s="444">
        <f t="shared" ca="1" si="129"/>
        <v>-7930160508.4415407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-7930160508.4415407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-33042335.451839752</v>
      </c>
      <c r="L2370" s="444">
        <f t="shared" ca="1" si="129"/>
        <v>-7963202843.8933802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-7963202843.8933802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-33180011.849555749</v>
      </c>
      <c r="L2371" s="444">
        <f t="shared" ca="1" si="129"/>
        <v>-7996382855.7429361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-7996382855.7429361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-33318261.898928896</v>
      </c>
      <c r="L2372" s="444">
        <f t="shared" ca="1" si="129"/>
        <v>-8029701117.6418648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-8029701117.6418648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-33457087.990174435</v>
      </c>
      <c r="L2373" s="444">
        <f t="shared" ca="1" si="129"/>
        <v>-8063158205.6320391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-8063158205.6320391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-33596492.523466825</v>
      </c>
      <c r="L2374" s="444">
        <f t="shared" ca="1" si="129"/>
        <v>-8096754698.1555061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-8096754698.1555061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-33736477.908981279</v>
      </c>
      <c r="L2375" s="444">
        <f t="shared" ca="1" si="129"/>
        <v>-8130491176.0644875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-8130491176.0644875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-33877046.56693536</v>
      </c>
      <c r="L2376" s="444">
        <f t="shared" ca="1" si="129"/>
        <v>-8164368222.631423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-8164368222.631423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-34018200.927630931</v>
      </c>
      <c r="L2377" s="444">
        <f t="shared" ca="1" si="129"/>
        <v>-8198386423.5590544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-8198386423.5590544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-34159943.431496061</v>
      </c>
      <c r="L2378" s="444">
        <f t="shared" ca="1" si="129"/>
        <v>-8232546366.99055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-8232546366.99055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-34302276.529127292</v>
      </c>
      <c r="L2379" s="444">
        <f t="shared" ca="1" si="129"/>
        <v>-8266848643.5196772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-8266848643.5196772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-34445202.681331985</v>
      </c>
      <c r="L2380" s="444">
        <f t="shared" ca="1" si="129"/>
        <v>-8301293846.2010088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-8301293846.2010088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-34588724.359170869</v>
      </c>
      <c r="L2381" s="444">
        <f t="shared" ca="1" si="129"/>
        <v>-8335882570.5601797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-8335882570.5601797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-34732844.044000745</v>
      </c>
      <c r="L2382" s="444">
        <f t="shared" ca="1" si="129"/>
        <v>-8370615414.6041803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-8370615414.6041803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-34877564.227517419</v>
      </c>
      <c r="L2383" s="444">
        <f t="shared" ca="1" si="129"/>
        <v>-8405492978.8316975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-8405492978.8316975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-35022887.411798738</v>
      </c>
      <c r="L2384" s="444">
        <f t="shared" ca="1" si="129"/>
        <v>-8440515866.2434959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-8440515866.2434959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-35168816.109347902</v>
      </c>
      <c r="L2385" s="444">
        <f t="shared" ca="1" si="129"/>
        <v>-8475684682.3528442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-8475684682.3528442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-35315352.843136854</v>
      </c>
      <c r="L2386" s="444">
        <f t="shared" ca="1" si="129"/>
        <v>-8511000035.195981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-8511000035.195981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-35462500.146649919</v>
      </c>
      <c r="L2387" s="444">
        <f t="shared" ca="1" si="129"/>
        <v>-8546462535.3426313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-8546462535.3426313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-35610260.563927636</v>
      </c>
      <c r="L2388" s="444">
        <f t="shared" ca="1" si="129"/>
        <v>-8582072795.906559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-8582072795.906559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-35758636.649610668</v>
      </c>
      <c r="L2389" s="444">
        <f t="shared" ca="1" si="129"/>
        <v>-8617831432.5561695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-8617831432.5561695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-35907630.968984038</v>
      </c>
      <c r="L2390" s="444">
        <f t="shared" ca="1" si="129"/>
        <v>-8653739063.5251541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-8653739063.5251541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-36057246.098021477</v>
      </c>
      <c r="L2391" s="444">
        <f t="shared" ca="1" si="129"/>
        <v>-8689796309.6231747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-8689796309.6231747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-36207484.623429894</v>
      </c>
      <c r="L2392" s="444">
        <f t="shared" ca="1" si="129"/>
        <v>-8726003794.2466049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-8726003794.2466049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-36358349.14269419</v>
      </c>
      <c r="L2393" s="444">
        <f t="shared" ca="1" si="129"/>
        <v>-8762362143.3892994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-8762362143.3892994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-36509842.264122084</v>
      </c>
      <c r="L2394" s="444">
        <f t="shared" ca="1" si="129"/>
        <v>-8798871985.6534214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-8798871985.6534214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-36661966.606889255</v>
      </c>
      <c r="L2395" s="444">
        <f t="shared" ca="1" si="129"/>
        <v>-8835533952.2603111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-8835533952.2603111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-36814724.80108463</v>
      </c>
      <c r="L2396" s="444">
        <f t="shared" ca="1" si="129"/>
        <v>-8872348677.0613956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-8872348677.0613956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-36968119.487755813</v>
      </c>
      <c r="L2397" s="444">
        <f t="shared" ca="1" si="129"/>
        <v>-8909316796.5491524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-8909316796.5491524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-37122153.318954803</v>
      </c>
      <c r="L2398" s="444">
        <f t="shared" ca="1" si="129"/>
        <v>-8946438949.8681068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-8946438949.8681068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-37276828.957783781</v>
      </c>
      <c r="L2399" s="444">
        <f t="shared" ca="1" si="129"/>
        <v>-8983715778.8258915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-8983715778.8258915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-37432149.078441218</v>
      </c>
      <c r="L2400" s="444">
        <f t="shared" ca="1" si="129"/>
        <v>-9021147927.9043331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-9021147927.9043331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-37588116.366268054</v>
      </c>
      <c r="L2401" s="444">
        <f t="shared" ca="1" si="129"/>
        <v>-9058736044.2706013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-9058736044.2706013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-37744733.517794169</v>
      </c>
      <c r="L2402" s="444">
        <f t="shared" ca="1" si="129"/>
        <v>-9096480777.7883949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-9096480777.7883949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-37902003.24078498</v>
      </c>
      <c r="L2403" s="444">
        <f t="shared" ca="1" si="129"/>
        <v>-9134382781.0291805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-9134382781.0291805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-38059928.254288249</v>
      </c>
      <c r="L2404" s="444">
        <f t="shared" ca="1" si="129"/>
        <v>-9172442709.2834682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-9172442709.2834682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-38218511.28868112</v>
      </c>
      <c r="L2405" s="444">
        <f t="shared" ca="1" si="129"/>
        <v>-9210661220.5721493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-9210661220.5721493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-38377755.085717291</v>
      </c>
      <c r="L2406" s="444">
        <f t="shared" ca="1" si="129"/>
        <v>-9249038975.6578674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-9249038975.6578674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-38537662.398574449</v>
      </c>
      <c r="L2407" s="444">
        <f t="shared" ca="1" si="129"/>
        <v>-9287576638.0564423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-9287576638.0564423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-38698235.991901845</v>
      </c>
      <c r="L2408" s="444">
        <f t="shared" ca="1" si="129"/>
        <v>-9326274874.0483437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-9326274874.0483437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-38859478.6418681</v>
      </c>
      <c r="L2409" s="444">
        <f t="shared" ca="1" si="129"/>
        <v>-9365134352.6902122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-9365134352.6902122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-39021393.13620922</v>
      </c>
      <c r="L2410" s="444">
        <f t="shared" ca="1" si="129"/>
        <v>-9404155745.8264217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-9404155745.8264217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-39183982.274276756</v>
      </c>
      <c r="L2411" s="444">
        <f t="shared" ca="1" si="129"/>
        <v>-9443339728.1006985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-9443339728.1006985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-39347248.867086247</v>
      </c>
      <c r="L2412" s="444">
        <f t="shared" ca="1" si="129"/>
        <v>-9482686976.9677849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-9482686976.9677849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-39511195.737365767</v>
      </c>
      <c r="L2413" s="444">
        <f t="shared" ca="1" si="129"/>
        <v>-9522198172.7051506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-9522198172.7051506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-39675825.71960479</v>
      </c>
      <c r="L2414" s="444">
        <f t="shared" ca="1" si="129"/>
        <v>-9561873998.4247551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-9561873998.4247551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-39841141.660103142</v>
      </c>
      <c r="L2415" s="444">
        <f t="shared" ca="1" si="129"/>
        <v>-9601715140.0848579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-9601715140.0848579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-40007146.417020239</v>
      </c>
      <c r="L2416" s="444">
        <f t="shared" ca="1" si="129"/>
        <v>-9641722286.5018787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-9641722286.5018787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-40173842.860424496</v>
      </c>
      <c r="L2417" s="444">
        <f t="shared" ca="1" si="129"/>
        <v>-9681896129.3623028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-9681896129.3623028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-40341233.872342929</v>
      </c>
      <c r="L2418" s="444">
        <f t="shared" ca="1" si="129"/>
        <v>-9722237363.2346458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-9722237363.2346458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-40509322.346811026</v>
      </c>
      <c r="L2419" s="444">
        <f t="shared" ca="1" si="129"/>
        <v>-9762746685.5814571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-9762746685.5814571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-40678111.189922735</v>
      </c>
      <c r="L2420" s="444">
        <f t="shared" ca="1" si="129"/>
        <v>-9803424796.7713795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-9803424796.7713795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-40847603.319880746</v>
      </c>
      <c r="L2421" s="444">
        <f t="shared" ca="1" si="129"/>
        <v>-9844272400.0912609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-9844272400.0912609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-41017801.667046919</v>
      </c>
      <c r="L2422" s="444">
        <f t="shared" ca="1" si="129"/>
        <v>-9885290201.7583084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-9885290201.7583084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-41188709.173992954</v>
      </c>
      <c r="L2423" s="444">
        <f t="shared" ca="1" si="129"/>
        <v>-9926478910.9323006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-9926478910.9323006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-41360328.795551255</v>
      </c>
      <c r="L2424" s="444">
        <f t="shared" ca="1" si="129"/>
        <v>-9967839239.7278519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-9967839239.7278519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-41532663.498866051</v>
      </c>
      <c r="L2425" s="444">
        <f t="shared" ca="1" si="129"/>
        <v>-10009371903.226717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-10009371903.226717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-41705716.263444655</v>
      </c>
      <c r="L2426" s="444">
        <f t="shared" ca="1" si="129"/>
        <v>-10051077619.490162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-10051077619.490162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-41879490.081209004</v>
      </c>
      <c r="L2427" s="444">
        <f t="shared" ca="1" si="129"/>
        <v>-10092957109.571371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-10092957109.571371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-42053987.956547379</v>
      </c>
      <c r="L2428" s="444">
        <f t="shared" ca="1" si="129"/>
        <v>-10135011097.527918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-10135011097.527918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-42229212.906366326</v>
      </c>
      <c r="L2429" s="444">
        <f t="shared" ca="1" si="129"/>
        <v>-10177240310.434284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-10177240310.434284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-42405167.960142851</v>
      </c>
      <c r="L2430" s="444">
        <f t="shared" ca="1" si="129"/>
        <v>-10219645478.394426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-10219645478.394426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-42581856.159976773</v>
      </c>
      <c r="L2431" s="444">
        <f t="shared" ca="1" si="129"/>
        <v>-10262227334.554403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-10262227334.554403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-42759280.560643345</v>
      </c>
      <c r="L2432" s="444">
        <f t="shared" ca="1" si="129"/>
        <v>-10304986615.115047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-10304986615.115047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-42937444.229646027</v>
      </c>
      <c r="L2433" s="444">
        <f t="shared" ca="1" si="129"/>
        <v>-10347924059.344694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-10347924059.344694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-43116350.247269556</v>
      </c>
      <c r="L2434" s="444">
        <f t="shared" ca="1" si="129"/>
        <v>-10391040409.591963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-10391040409.591963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-43296001.70663318</v>
      </c>
      <c r="L2435" s="444">
        <f t="shared" ca="1" si="129"/>
        <v>-10434336411.298595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-10434336411.298595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-43476401.713744149</v>
      </c>
      <c r="L2436" s="444">
        <f t="shared" ca="1" si="129"/>
        <v>-10477812813.012339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-10477812813.012339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-43657553.387551412</v>
      </c>
      <c r="L2437" s="444">
        <f t="shared" ca="1" si="129"/>
        <v>-10521470366.399891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-10521470366.399891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-43839459.859999545</v>
      </c>
      <c r="L2438" s="444">
        <f t="shared" ca="1" si="129"/>
        <v>-10565309826.25989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-10565309826.25989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-44022124.276082873</v>
      </c>
      <c r="L2439" s="444">
        <f t="shared" ca="1" si="129"/>
        <v>-10609331950.535973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-10609331950.535973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-44205549.793899886</v>
      </c>
      <c r="L2440" s="444">
        <f t="shared" ca="1" si="129"/>
        <v>-10653537500.329872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-10653537500.329872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-44389739.584707797</v>
      </c>
      <c r="L2441" s="444">
        <f t="shared" ca="1" si="129"/>
        <v>-10697927239.914579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-10697927239.914579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-44574696.832977414</v>
      </c>
      <c r="L2442" s="444">
        <f t="shared" ca="1" si="129"/>
        <v>-10742501936.747557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-10742501936.747557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-44760424.736448154</v>
      </c>
      <c r="L2443" s="444">
        <f t="shared" ca="1" si="129"/>
        <v>-10787262361.484005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-10787262361.484005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-44946926.506183356</v>
      </c>
      <c r="L2444" s="444">
        <f t="shared" ca="1" si="129"/>
        <v>-10832209287.990189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-10832209287.990189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-45134205.366625786</v>
      </c>
      <c r="L2445" s="444">
        <f t="shared" ca="1" si="129"/>
        <v>-10877343493.356815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-10877343493.356815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-45322264.555653393</v>
      </c>
      <c r="L2446" s="444">
        <f t="shared" ca="1" si="129"/>
        <v>-10922665757.912468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-10922665757.912468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-45511107.324635282</v>
      </c>
      <c r="L2447" s="444">
        <f t="shared" ca="1" si="129"/>
        <v>-10968176865.237103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-10968176865.237103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-45700736.938487925</v>
      </c>
      <c r="L2448" s="444">
        <f t="shared" ca="1" si="129"/>
        <v>-11013877602.175591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-11013877602.175591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-45891156.675731629</v>
      </c>
      <c r="L2449" s="444">
        <f t="shared" ca="1" si="129"/>
        <v>-11059768758.851322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-11059768758.851322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-46082369.828547172</v>
      </c>
      <c r="L2450" s="444">
        <f t="shared" ca="1" si="129"/>
        <v>-11105851128.679869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-11105851128.679869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-46274379.702832788</v>
      </c>
      <c r="L2451" s="444">
        <f t="shared" ca="1" si="129"/>
        <v>-11152125508.382702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-11152125508.382702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-46467189.618261255</v>
      </c>
      <c r="L2452" s="444">
        <f t="shared" ca="1" si="129"/>
        <v>-11198592698.000963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-11198592698.000963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-46660802.908337347</v>
      </c>
      <c r="L2453" s="444">
        <f t="shared" ca="1" si="129"/>
        <v>-11245253500.9093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-11245253500.9093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-46855222.920455419</v>
      </c>
      <c r="L2454" s="444">
        <f t="shared" ca="1" si="129"/>
        <v>-11292108723.829756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-11292108723.829756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-47050453.015957318</v>
      </c>
      <c r="L2455" s="444">
        <f t="shared" ca="1" si="129"/>
        <v>-11339159176.845713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-11339159176.845713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-47246496.570190467</v>
      </c>
      <c r="L2456" s="444">
        <f t="shared" ca="1" si="129"/>
        <v>-11386405673.415903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-11386405673.415903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-47443356.972566262</v>
      </c>
      <c r="L2457" s="444">
        <f t="shared" ca="1" si="129"/>
        <v>-11433849030.38847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-11433849030.38847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-47641037.626618624</v>
      </c>
      <c r="L2458" s="444">
        <f t="shared" ca="1" si="129"/>
        <v>-11481490068.015089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-11481490068.015089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-47839541.950062871</v>
      </c>
      <c r="L2459" s="444">
        <f t="shared" ca="1" si="129"/>
        <v>-11529329609.965153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-11529329609.965153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-48038873.374854803</v>
      </c>
      <c r="L2460" s="444">
        <f t="shared" ca="1" si="129"/>
        <v>-11577368483.340008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-11577368483.340008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-48239035.347250029</v>
      </c>
      <c r="L2461" s="444">
        <f t="shared" ca="1" si="129"/>
        <v>-11625607518.687258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-11625607518.687258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-48440031.327863574</v>
      </c>
      <c r="L2462" s="444">
        <f t="shared" ca="1" si="129"/>
        <v>-11674047550.015121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-11674047550.015121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-48641864.791729674</v>
      </c>
      <c r="L2463" s="444">
        <f t="shared" ca="1" si="129"/>
        <v>-11722689414.80685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-11722689414.80685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-48844539.228361875</v>
      </c>
      <c r="L2464" s="444">
        <f t="shared" ca="1" si="129"/>
        <v>-11771533954.035212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-11771533954.035212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-49048058.141813383</v>
      </c>
      <c r="L2465" s="444">
        <f t="shared" ca="1" si="129"/>
        <v>-11820582012.177025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-11820582012.177025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-49252425.050737604</v>
      </c>
      <c r="L2466" s="444">
        <f t="shared" ca="1" si="129"/>
        <v>-11869834437.227762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-11869834437.227762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-49457643.488449007</v>
      </c>
      <c r="L2467" s="444">
        <f t="shared" ca="1" si="129"/>
        <v>-11919292080.716211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-11919292080.716211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-49663717.002984211</v>
      </c>
      <c r="L2468" s="444">
        <f t="shared" ca="1" si="129"/>
        <v>-11968955797.719196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-11968955797.719196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-49870649.157163315</v>
      </c>
      <c r="L2469" s="444">
        <f t="shared" ca="1" si="129"/>
        <v>-12018826446.87636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-12018826446.87636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-50078443.528651498</v>
      </c>
      <c r="L2470" s="444">
        <f t="shared" ca="1" si="129"/>
        <v>-12068904890.405012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-12068904890.405012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-50287103.710020885</v>
      </c>
      <c r="L2471" s="444">
        <f t="shared" ca="1" si="129"/>
        <v>-12119191994.115032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-12119191994.115032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-50496633.308812633</v>
      </c>
      <c r="L2472" s="444">
        <f t="shared" ca="1" si="129"/>
        <v>-12169688627.423845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-12169688627.423845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-50707035.947599351</v>
      </c>
      <c r="L2473" s="444">
        <f t="shared" ca="1" si="129"/>
        <v>-12220395663.371445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-12220395663.371445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-50918315.264047682</v>
      </c>
      <c r="L2474" s="444">
        <f t="shared" ca="1" si="129"/>
        <v>-12271313978.635492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-12271313978.635492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-51130474.910981216</v>
      </c>
      <c r="L2475" s="444">
        <f t="shared" ca="1" si="129"/>
        <v>-12322444453.546474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-12322444453.546474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-51343518.556443647</v>
      </c>
      <c r="L2476" s="444">
        <f t="shared" ca="1" si="129"/>
        <v>-12373787972.102919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-12373787972.102919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-51557449.883762158</v>
      </c>
      <c r="L2477" s="444">
        <f t="shared" ca="1" si="129"/>
        <v>-12425345421.986681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-12425345421.986681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-51772272.591611169</v>
      </c>
      <c r="L2478" s="444">
        <f t="shared" ca="1" si="129"/>
        <v>-12477117694.578293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-12477117694.578293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-51987990.394076221</v>
      </c>
      <c r="L2479" s="444">
        <f t="shared" ca="1" si="129"/>
        <v>-12529105684.972368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-12529105684.972368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-52204607.020718202</v>
      </c>
      <c r="L2480" s="444">
        <f t="shared" ca="1" si="129"/>
        <v>-12581310291.993086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-12581310291.993086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-52422126.216637857</v>
      </c>
      <c r="L2481" s="444">
        <f t="shared" ca="1" si="129"/>
        <v>-12633732418.209724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-12633732418.209724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-52640551.742540516</v>
      </c>
      <c r="L2482" s="444">
        <f t="shared" ca="1" si="129"/>
        <v>-12686372969.952265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-12686372969.952265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-52859887.374801099</v>
      </c>
      <c r="L2483" s="444">
        <f t="shared" ca="1" si="129"/>
        <v>-12739232857.327066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-12739232857.327066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-53080136.905529439</v>
      </c>
      <c r="L2484" s="444">
        <f t="shared" ca="1" si="129"/>
        <v>-12792312994.232595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-12792312994.232595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-53301304.142635815</v>
      </c>
      <c r="L2485" s="444">
        <f t="shared" ca="1" si="129"/>
        <v>-12845614298.375231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-12845614298.375231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-53523392.909896791</v>
      </c>
      <c r="L2486" s="444">
        <f t="shared" ca="1" si="129"/>
        <v>-12899137691.285128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-12899137691.285128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-53746407.047021367</v>
      </c>
      <c r="L2487" s="444">
        <f t="shared" ca="1" si="129"/>
        <v>-12952884098.33215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-12952884098.33215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-53970350.409717292</v>
      </c>
      <c r="L2488" s="444">
        <f t="shared" ca="1" si="129"/>
        <v>-13006854448.741867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-13006854448.741867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-54195226.869757779</v>
      </c>
      <c r="L2489" s="444">
        <f t="shared" ca="1" si="129"/>
        <v>-13061049675.611626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-13061049675.611626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-54421040.315048441</v>
      </c>
      <c r="L2490" s="444">
        <f t="shared" ca="1" si="129"/>
        <v>-13115470715.926674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-13115470715.926674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-54647794.649694473</v>
      </c>
      <c r="L2491" s="444">
        <f t="shared" ca="1" si="129"/>
        <v>-13170118510.576368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-13170118510.576368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-54875493.794068202</v>
      </c>
      <c r="L2492" s="444">
        <f t="shared" ca="1" si="129"/>
        <v>-13224994004.370436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-13224994004.370436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-55104141.684876814</v>
      </c>
      <c r="L2493" s="444">
        <f t="shared" ca="1" si="129"/>
        <v>-13280098146.055313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-13280098146.055313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-55333742.275230467</v>
      </c>
      <c r="L2494" s="444">
        <f t="shared" ca="1" si="129"/>
        <v>-13335431888.330544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-13335431888.330544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-55564299.534710594</v>
      </c>
      <c r="L2495" s="444">
        <f t="shared" ca="1" si="129"/>
        <v>-13390996187.865253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-13390996187.865253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-55795817.449438564</v>
      </c>
      <c r="L2496" s="444">
        <f t="shared" ca="1" si="129"/>
        <v>-13446792005.314692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-13446792005.314692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-56028300.022144541</v>
      </c>
      <c r="L2497" s="444">
        <f t="shared" ca="1" si="129"/>
        <v>-13502820305.336836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-13502820305.336836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-56261751.272236817</v>
      </c>
      <c r="L2498" s="444">
        <f t="shared" ca="1" si="129"/>
        <v>-13559082056.609072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-13559082056.609072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-56496175.235871121</v>
      </c>
      <c r="L2499" s="444">
        <f t="shared" ca="1" si="129"/>
        <v>-13615578231.844942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-13615578231.844942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-56731575.966020592</v>
      </c>
      <c r="L2500" s="444">
        <f t="shared" ca="1" si="129"/>
        <v>-13672309807.810963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-13672309807.810963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-56967957.532545671</v>
      </c>
      <c r="L2501" s="444">
        <f t="shared" ca="1" si="129"/>
        <v>-13729277765.343508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-13729277765.343508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-57205324.022264615</v>
      </c>
      <c r="L2502" s="444">
        <f t="shared" ca="1" si="129"/>
        <v>-13786483089.365772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-13786483089.365772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-57443679.539024048</v>
      </c>
      <c r="L2503" s="444">
        <f t="shared" ca="1" si="129"/>
        <v>-13843926768.904797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-13843926768.904797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-57683028.203769974</v>
      </c>
      <c r="L2504" s="444">
        <f t="shared" ca="1" si="129"/>
        <v>-13901609797.108566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-13901609797.108566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-57923374.154619016</v>
      </c>
      <c r="L2505" s="444">
        <f t="shared" ca="1" si="129"/>
        <v>-13959533171.263186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-13959533171.263186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-58164721.546929941</v>
      </c>
      <c r="L2506" s="444">
        <f t="shared" ca="1" si="129"/>
        <v>-14017697892.810116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-14017697892.810116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-58407074.553375483</v>
      </c>
      <c r="L2507" s="444">
        <f t="shared" ca="1" si="129"/>
        <v>-14076104967.363491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-14076104967.363491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-58650437.364014544</v>
      </c>
      <c r="L2508" s="444">
        <f t="shared" ca="1" si="129"/>
        <v>-14134755404.727505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-14134755404.727505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-58894814.186364599</v>
      </c>
      <c r="L2509" s="444">
        <f t="shared" ca="1" si="129"/>
        <v>-14193650218.91387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-14193650218.91387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-59140209.245474458</v>
      </c>
      <c r="L2510" s="444">
        <f t="shared" ca="1" si="129"/>
        <v>-14252790428.159344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-14252790428.159344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-59386626.78399726</v>
      </c>
      <c r="L2511" s="444">
        <f t="shared" ca="1" si="129"/>
        <v>-14312177054.94334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-14312177054.94334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-59634071.062263913</v>
      </c>
      <c r="L2512" s="444">
        <f t="shared" ca="1" si="129"/>
        <v>-14371811126.005604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-14371811126.005604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-59882546.358356692</v>
      </c>
      <c r="L2513" s="444">
        <f t="shared" ca="1" si="129"/>
        <v>-14431693672.36396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-14431693672.36396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-60132056.96818316</v>
      </c>
      <c r="L2514" s="444">
        <f t="shared" ca="1" si="129"/>
        <v>-14491825729.332144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-14491825729.332144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-60382607.205550589</v>
      </c>
      <c r="L2515" s="444">
        <f t="shared" ca="1" si="129"/>
        <v>-14552208336.537695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-14552208336.537695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-60634201.402240403</v>
      </c>
      <c r="L2516" s="444">
        <f t="shared" ca="1" si="129"/>
        <v>-14612842537.939936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-14612842537.939936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-60886843.908083066</v>
      </c>
      <c r="L2517" s="444">
        <f t="shared" ca="1" si="129"/>
        <v>-14673729381.848019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-14673729381.848019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-61140539.091033421</v>
      </c>
      <c r="L2518" s="444">
        <f t="shared" ca="1" si="129"/>
        <v>-14734869920.939053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-14734869920.939053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-61395291.337246053</v>
      </c>
      <c r="L2519" s="444">
        <f t="shared" ca="1" si="129"/>
        <v>-14796265212.276299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-14796265212.276299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-61651105.051151246</v>
      </c>
      <c r="L2520" s="444">
        <f t="shared" ca="1" si="129"/>
        <v>-14857916317.32745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-14857916317.32745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-61907984.655531041</v>
      </c>
      <c r="L2521" s="444">
        <f t="shared" ca="1" si="129"/>
        <v>-14919824301.982981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-14919824301.982981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-62165934.591595754</v>
      </c>
      <c r="L2522" s="444">
        <f t="shared" ca="1" si="129"/>
        <v>-14981990236.574577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-14981990236.574577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-62424959.319060743</v>
      </c>
      <c r="L2523" s="444">
        <f t="shared" ca="1" si="129"/>
        <v>-15044415195.893639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-15044415195.893639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-62685063.316223487</v>
      </c>
      <c r="L2524" s="444">
        <f t="shared" ca="1" si="129"/>
        <v>-15107100259.209862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-15107100259.209862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-62946251.080041088</v>
      </c>
      <c r="L2525" s="444">
        <f t="shared" ca="1" si="129"/>
        <v>-15170046510.289904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-15170046510.289904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-63208527.126207925</v>
      </c>
      <c r="L2526" s="444">
        <f t="shared" ca="1" si="129"/>
        <v>-15233255037.416111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-15233255037.416111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-63471895.989233792</v>
      </c>
      <c r="L2527" s="444">
        <f t="shared" ca="1" si="129"/>
        <v>-15296726933.405344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-15296726933.405344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-63736362.222522266</v>
      </c>
      <c r="L2528" s="444">
        <f t="shared" ca="1" si="129"/>
        <v>-15360463295.627867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-15360463295.627867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-64001930.398449451</v>
      </c>
      <c r="L2529" s="444">
        <f t="shared" ca="1" si="129"/>
        <v>-15424465226.026316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-15424465226.026316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-64268605.108442985</v>
      </c>
      <c r="L2530" s="444">
        <f t="shared" ca="1" si="129"/>
        <v>-15488733831.134758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-15488733831.134758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-64536390.963061489</v>
      </c>
      <c r="L2531" s="444">
        <f t="shared" ca="1" si="129"/>
        <v>-15553270222.09782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-15553270222.09782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-64805292.592074253</v>
      </c>
      <c r="L2532" s="444">
        <f t="shared" ca="1" si="129"/>
        <v>-15618075514.689894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-15618075514.689894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-65075314.644541226</v>
      </c>
      <c r="L2533" s="444">
        <f t="shared" ca="1" si="129"/>
        <v>-15683150829.334435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-15683150829.334435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-65346461.788893476</v>
      </c>
      <c r="L2534" s="444">
        <f t="shared" ca="1" si="129"/>
        <v>-15748497291.123327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-15748497291.123327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-65618738.713013873</v>
      </c>
      <c r="L2535" s="444">
        <f t="shared" ca="1" si="129"/>
        <v>-15814116029.836342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-15814116029.836342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-65892150.124318086</v>
      </c>
      <c r="L2536" s="444">
        <f t="shared" ca="1" si="129"/>
        <v>-15880008179.960659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-15880008179.960659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-66166700.749836072</v>
      </c>
      <c r="L2537" s="444">
        <f t="shared" ca="1" si="129"/>
        <v>-15946174880.710495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-15946174880.710495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-66442395.336293727</v>
      </c>
      <c r="L2538" s="444">
        <f t="shared" ca="1" si="129"/>
        <v>-16012617276.046789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-16012617276.046789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-66719238.650194965</v>
      </c>
      <c r="L2539" s="444">
        <f t="shared" ca="1" si="129"/>
        <v>-16079336514.696983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-16079336514.696983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-66997235.477904104</v>
      </c>
      <c r="L2540" s="444">
        <f t="shared" ca="1" si="129"/>
        <v>-16146333750.174887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-16146333750.174887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-67276390.625728697</v>
      </c>
      <c r="L2541" s="444">
        <f t="shared" ca="1" si="129"/>
        <v>-16213610140.800615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-16213610140.800615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-67556708.92000255</v>
      </c>
      <c r="L2542" s="444">
        <f t="shared" ca="1" si="129"/>
        <v>-16281166849.720617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-16281166849.720617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-67838195.207169235</v>
      </c>
      <c r="L2543" s="444">
        <f t="shared" ca="1" si="129"/>
        <v>-16349005044.927786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-16349005044.927786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-68120854.353865772</v>
      </c>
      <c r="L2544" s="444">
        <f t="shared" ca="1" si="129"/>
        <v>-16417125899.281652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-16417125899.281652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-68404691.247006878</v>
      </c>
      <c r="L2545" s="444">
        <f t="shared" ca="1" si="129"/>
        <v>-16485530590.52866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-16485530590.52866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-68689710.793869421</v>
      </c>
      <c r="L2546" s="444">
        <f t="shared" ca="1" si="129"/>
        <v>-16554220301.322529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-16554220301.322529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-68975917.922177196</v>
      </c>
      <c r="L2547" s="444">
        <f t="shared" ca="1" si="129"/>
        <v>-16623196219.244705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-16623196219.244705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-69263317.580186278</v>
      </c>
      <c r="L2548" s="444">
        <f t="shared" ca="1" si="129"/>
        <v>-16692459536.824892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-16692459536.824892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-69551914.736770377</v>
      </c>
      <c r="L2549" s="444">
        <f t="shared" ca="1" si="129"/>
        <v>-16762011451.561663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-16762011451.561663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-69841714.38150692</v>
      </c>
      <c r="L2550" s="444">
        <f t="shared" ca="1" si="129"/>
        <v>-16831853165.943169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-16831853165.943169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-70132721.524763212</v>
      </c>
      <c r="L2551" s="444">
        <f t="shared" ca="1" si="129"/>
        <v>-16901985887.467932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-16901985887.467932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-70424941.197783053</v>
      </c>
      <c r="L2552" s="444">
        <f t="shared" ca="1" si="129"/>
        <v>-16972410828.665714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-16972410828.665714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-70718378.452773809</v>
      </c>
      <c r="L2553" s="444">
        <f t="shared" ca="1" si="129"/>
        <v>-17043129207.118488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-17043129207.118488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-71013038.362993702</v>
      </c>
      <c r="L2554" s="444">
        <f t="shared" ca="1" si="129"/>
        <v>-17114142245.481482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-17114142245.481482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-71308926.022839516</v>
      </c>
      <c r="L2555" s="444">
        <f t="shared" ca="1" si="129"/>
        <v>-17185451171.504322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-17185451171.504322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-71606046.547934681</v>
      </c>
      <c r="L2556" s="444">
        <f t="shared" ca="1" si="129"/>
        <v>-17257057218.052258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-17257057218.052258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-71904405.075217739</v>
      </c>
      <c r="L2557" s="444">
        <f t="shared" ca="1" si="129"/>
        <v>-17328961623.127476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-17328961623.127476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-72204006.763031155</v>
      </c>
      <c r="L2558" s="444">
        <f t="shared" ref="L2558:L2812" ca="1" si="134">I2558-J2558+K2558</f>
        <v>-17401165629.890507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-17401165629.890507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-72504856.791210443</v>
      </c>
      <c r="L2559" s="444">
        <f t="shared" ca="1" si="134"/>
        <v>-17473670486.681717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-17473670486.681717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-72806960.361173823</v>
      </c>
      <c r="L2560" s="444">
        <f t="shared" ca="1" si="134"/>
        <v>-17546477447.042892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-17546477447.042892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-73110322.69601205</v>
      </c>
      <c r="L2561" s="444">
        <f t="shared" ca="1" si="134"/>
        <v>-17619587769.738903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-17619587769.738903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-73414949.040578768</v>
      </c>
      <c r="L2562" s="444">
        <f t="shared" ca="1" si="134"/>
        <v>-17693002718.77948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-17693002718.77948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-73720844.661581159</v>
      </c>
      <c r="L2563" s="444">
        <f t="shared" ca="1" si="134"/>
        <v>-17766723563.441063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-17766723563.441063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-74028014.847671092</v>
      </c>
      <c r="L2564" s="444">
        <f t="shared" ca="1" si="134"/>
        <v>-17840751578.288734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-17840751578.288734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-74336464.909536391</v>
      </c>
      <c r="L2565" s="444">
        <f t="shared" ca="1" si="134"/>
        <v>-17915088043.198273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-17915088043.198273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-74646200.179992795</v>
      </c>
      <c r="L2566" s="444">
        <f t="shared" ca="1" si="134"/>
        <v>-17989734243.378265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-17989734243.378265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-74957226.014076099</v>
      </c>
      <c r="L2567" s="444">
        <f t="shared" ca="1" si="134"/>
        <v>-18064691469.392342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-18064691469.392342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-75269547.789134756</v>
      </c>
      <c r="L2568" s="444">
        <f t="shared" ca="1" si="134"/>
        <v>-18139961017.181477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-18139961017.181477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-75583170.904922813</v>
      </c>
      <c r="L2569" s="444">
        <f t="shared" ca="1" si="134"/>
        <v>-18215544188.086399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-18215544188.086399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-75898100.783693328</v>
      </c>
      <c r="L2570" s="444">
        <f t="shared" ca="1" si="134"/>
        <v>-18291442288.870094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-18291442288.870094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-76214342.870292053</v>
      </c>
      <c r="L2571" s="444">
        <f t="shared" ca="1" si="134"/>
        <v>-18367656631.740387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-18367656631.740387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-76531902.632251605</v>
      </c>
      <c r="L2572" s="444">
        <f t="shared" ca="1" si="134"/>
        <v>-18444188534.372639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-18444188534.372639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-76850785.559885994</v>
      </c>
      <c r="L2573" s="444">
        <f t="shared" ca="1" si="134"/>
        <v>-18521039319.932526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-18521039319.932526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-77170997.166385517</v>
      </c>
      <c r="L2574" s="444">
        <f t="shared" ca="1" si="134"/>
        <v>-18598210317.098911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-18598210317.098911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-77492542.987912133</v>
      </c>
      <c r="L2575" s="444">
        <f t="shared" ca="1" si="134"/>
        <v>-18675702860.086823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-18675702860.086823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-77815428.583695099</v>
      </c>
      <c r="L2576" s="444">
        <f t="shared" ca="1" si="134"/>
        <v>-18753518288.670517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-18753518288.670517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-78139659.53612715</v>
      </c>
      <c r="L2577" s="444">
        <f t="shared" ca="1" si="134"/>
        <v>-18831657948.206646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-18831657948.206646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-78465241.450861022</v>
      </c>
      <c r="L2578" s="444">
        <f t="shared" ca="1" si="134"/>
        <v>-18910123189.657509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-18910123189.657509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-78792179.956906289</v>
      </c>
      <c r="L2579" s="444">
        <f t="shared" ca="1" si="134"/>
        <v>-18988915369.614414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-18988915369.614414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-79120480.70672673</v>
      </c>
      <c r="L2580" s="444">
        <f t="shared" ca="1" si="134"/>
        <v>-19068035850.32114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-19068035850.32114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-79450149.37633808</v>
      </c>
      <c r="L2581" s="444">
        <f t="shared" ca="1" si="134"/>
        <v>-19147485999.697479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-19147485999.697479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-79781191.665406168</v>
      </c>
      <c r="L2582" s="444">
        <f t="shared" ca="1" si="134"/>
        <v>-19227267191.362885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-19227267191.362885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-80113613.297345355</v>
      </c>
      <c r="L2583" s="444">
        <f t="shared" ca="1" si="134"/>
        <v>-19307380804.660229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-19307380804.660229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-80447420.019417614</v>
      </c>
      <c r="L2584" s="444">
        <f t="shared" ca="1" si="134"/>
        <v>-19387828224.679646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-19387828224.679646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-80782617.602831855</v>
      </c>
      <c r="L2585" s="444">
        <f t="shared" ca="1" si="134"/>
        <v>-19468610842.282478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-19468610842.282478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-81119211.842843652</v>
      </c>
      <c r="L2586" s="444">
        <f t="shared" ca="1" si="134"/>
        <v>-19549730054.12532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-19549730054.12532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-81457208.558855504</v>
      </c>
      <c r="L2587" s="444">
        <f t="shared" ca="1" si="134"/>
        <v>-19631187262.684177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-19631187262.684177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-81796613.59451741</v>
      </c>
      <c r="L2588" s="444">
        <f t="shared" ca="1" si="134"/>
        <v>-19712983876.278694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-19712983876.278694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-82137432.817827895</v>
      </c>
      <c r="L2589" s="444">
        <f t="shared" ca="1" si="134"/>
        <v>-19795121309.096523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-19795121309.096523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-82479672.12123552</v>
      </c>
      <c r="L2590" s="444">
        <f t="shared" ca="1" si="134"/>
        <v>-19877600981.217758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-19877600981.217758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-82823337.421740651</v>
      </c>
      <c r="L2591" s="444">
        <f t="shared" ca="1" si="134"/>
        <v>-19960424318.6395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-19960424318.6395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-83168434.660997912</v>
      </c>
      <c r="L2592" s="444">
        <f t="shared" ca="1" si="134"/>
        <v>-20043592753.300499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-20043592753.300499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-83514969.805418745</v>
      </c>
      <c r="L2593" s="444">
        <f t="shared" ca="1" si="134"/>
        <v>-20127107723.105919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-20127107723.105919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-83862948.846274659</v>
      </c>
      <c r="L2594" s="444">
        <f t="shared" ca="1" si="134"/>
        <v>-20210970671.952194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-20210970671.952194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-84212377.799800813</v>
      </c>
      <c r="L2595" s="444">
        <f t="shared" ca="1" si="134"/>
        <v>-20295183049.751995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-20295183049.751995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-84563262.707299978</v>
      </c>
      <c r="L2596" s="444">
        <f t="shared" ca="1" si="134"/>
        <v>-20379746312.459293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-20379746312.459293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-84915609.635247052</v>
      </c>
      <c r="L2597" s="444">
        <f t="shared" ca="1" si="134"/>
        <v>-20464661922.09454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-20464661922.09454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-85269424.675393909</v>
      </c>
      <c r="L2598" s="444">
        <f t="shared" ca="1" si="134"/>
        <v>-20549931346.769932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-20549931346.769932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-85624713.944874719</v>
      </c>
      <c r="L2599" s="444">
        <f t="shared" ca="1" si="134"/>
        <v>-20635556060.714806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-20635556060.714806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-85981483.586311683</v>
      </c>
      <c r="L2600" s="444">
        <f t="shared" ca="1" si="134"/>
        <v>-20721537544.301117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-20721537544.301117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-86339739.767921314</v>
      </c>
      <c r="L2601" s="444">
        <f t="shared" ca="1" si="134"/>
        <v>-20807877284.069038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-20807877284.069038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-86699488.683620989</v>
      </c>
      <c r="L2602" s="444">
        <f t="shared" ca="1" si="134"/>
        <v>-20894576772.752659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-20894576772.752659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-87060736.553136081</v>
      </c>
      <c r="L2603" s="444">
        <f t="shared" ca="1" si="134"/>
        <v>-20981637509.305794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-20981637509.305794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-87423489.622107476</v>
      </c>
      <c r="L2604" s="444">
        <f t="shared" ca="1" si="134"/>
        <v>-21069060998.927902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-21069060998.927902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-87787754.162199587</v>
      </c>
      <c r="L2605" s="444">
        <f t="shared" ca="1" si="134"/>
        <v>-21156848753.090103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-21156848753.090103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-88153536.471208766</v>
      </c>
      <c r="L2606" s="444">
        <f t="shared" ca="1" si="134"/>
        <v>-21245002289.561314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-21245002289.561314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-88520842.873172134</v>
      </c>
      <c r="L2607" s="444">
        <f t="shared" ca="1" si="134"/>
        <v>-21333523132.434486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-21333523132.434486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-88889679.718477026</v>
      </c>
      <c r="L2608" s="444">
        <f t="shared" ca="1" si="134"/>
        <v>-21422412812.152962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-21422412812.152962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-89260053.383970678</v>
      </c>
      <c r="L2609" s="444">
        <f t="shared" ca="1" si="134"/>
        <v>-21511672865.536934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-21511672865.536934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-89631970.273070559</v>
      </c>
      <c r="L2610" s="444">
        <f t="shared" ca="1" si="134"/>
        <v>-21601304835.810005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-21601304835.810005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-90005436.815875024</v>
      </c>
      <c r="L2611" s="444">
        <f t="shared" ca="1" si="134"/>
        <v>-21691310272.625881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-21691310272.625881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-90380459.469274506</v>
      </c>
      <c r="L2612" s="444">
        <f t="shared" ca="1" si="134"/>
        <v>-21781690732.095154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-21781690732.095154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-90757044.717063144</v>
      </c>
      <c r="L2613" s="444">
        <f t="shared" ca="1" si="134"/>
        <v>-21872447776.812218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-21872447776.812218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-91135199.07005091</v>
      </c>
      <c r="L2614" s="444">
        <f t="shared" ca="1" si="134"/>
        <v>-21963582975.882267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-21963582975.882267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-91514929.066176116</v>
      </c>
      <c r="L2615" s="444">
        <f t="shared" ca="1" si="134"/>
        <v>-22055097904.948444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-22055097904.948444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-91896241.270618513</v>
      </c>
      <c r="L2616" s="444">
        <f t="shared" ca="1" si="134"/>
        <v>-22146994146.219063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-22146994146.219063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-92279142.275912762</v>
      </c>
      <c r="L2617" s="444">
        <f t="shared" ca="1" si="134"/>
        <v>-22239273288.494976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-22239273288.494976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-92663638.702062398</v>
      </c>
      <c r="L2618" s="444">
        <f t="shared" ca="1" si="134"/>
        <v>-22331936927.197037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-22331936927.197037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-93049737.19665432</v>
      </c>
      <c r="L2619" s="444">
        <f t="shared" ca="1" si="134"/>
        <v>-22424986664.393692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-22424986664.393692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-93437444.434973717</v>
      </c>
      <c r="L2620" s="444">
        <f t="shared" ca="1" si="134"/>
        <v>-22518424108.828667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-22518424108.828667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-93826767.120119438</v>
      </c>
      <c r="L2621" s="444">
        <f t="shared" ca="1" si="134"/>
        <v>-22612250875.948788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-22612250875.948788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-94217711.98311995</v>
      </c>
      <c r="L2622" s="444">
        <f t="shared" ca="1" si="134"/>
        <v>-22706468587.931908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-22706468587.931908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-94610285.783049613</v>
      </c>
      <c r="L2623" s="444">
        <f t="shared" ca="1" si="134"/>
        <v>-22801078873.714958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-22801078873.714958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-95004495.307145655</v>
      </c>
      <c r="L2624" s="444">
        <f t="shared" ca="1" si="134"/>
        <v>-22896083369.022102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-22896083369.022102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-95400347.370925426</v>
      </c>
      <c r="L2625" s="444">
        <f t="shared" ca="1" si="134"/>
        <v>-22991483716.393028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-22991483716.393028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-95797848.818304285</v>
      </c>
      <c r="L2626" s="444">
        <f t="shared" ca="1" si="134"/>
        <v>-23087281565.211334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-23087281565.211334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-96197006.521713898</v>
      </c>
      <c r="L2627" s="444">
        <f t="shared" ca="1" si="134"/>
        <v>-23183478571.733047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-23183478571.733047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-96597827.382221028</v>
      </c>
      <c r="L2628" s="444">
        <f t="shared" ca="1" si="134"/>
        <v>-23280076399.115269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-23280076399.115269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-97000318.329646945</v>
      </c>
      <c r="L2629" s="444">
        <f t="shared" ca="1" si="134"/>
        <v>-23377076717.444916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-23377076717.444916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-97404486.322687149</v>
      </c>
      <c r="L2630" s="444">
        <f t="shared" ca="1" si="134"/>
        <v>-23474481203.767601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-23474481203.767601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-97810338.349031672</v>
      </c>
      <c r="L2631" s="444">
        <f t="shared" ca="1" si="134"/>
        <v>-23572291542.116634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-23572291542.116634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-98217881.425485969</v>
      </c>
      <c r="L2632" s="444">
        <f t="shared" ca="1" si="134"/>
        <v>-23670509423.542122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-23670509423.542122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-98627122.598092169</v>
      </c>
      <c r="L2633" s="444">
        <f t="shared" ca="1" si="134"/>
        <v>-23769136546.140213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-23769136546.140213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-99038068.942250893</v>
      </c>
      <c r="L2634" s="444">
        <f t="shared" ca="1" si="134"/>
        <v>-23868174615.082462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-23868174615.082462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-99450727.562843591</v>
      </c>
      <c r="L2635" s="444">
        <f t="shared" ca="1" si="134"/>
        <v>-23967625342.645306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-23967625342.645306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-99865105.594355434</v>
      </c>
      <c r="L2636" s="444">
        <f t="shared" ca="1" si="134"/>
        <v>-24067490448.239662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-24067490448.239662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-100281210.20099859</v>
      </c>
      <c r="L2637" s="444">
        <f t="shared" ca="1" si="134"/>
        <v>-24167771658.440662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-24167771658.440662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-100699048.57683609</v>
      </c>
      <c r="L2638" s="444">
        <f t="shared" ca="1" si="134"/>
        <v>-24268470707.017498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-24268470707.017498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-101118627.94590624</v>
      </c>
      <c r="L2639" s="444">
        <f t="shared" ca="1" si="134"/>
        <v>-24369589334.963406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-24369589334.963406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-101539955.56234752</v>
      </c>
      <c r="L2640" s="444">
        <f t="shared" ca="1" si="134"/>
        <v>-24471129290.525753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-24471129290.525753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-101963038.71052396</v>
      </c>
      <c r="L2641" s="444">
        <f t="shared" ca="1" si="134"/>
        <v>-24573092329.236279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-24573092329.236279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-102387884.70515116</v>
      </c>
      <c r="L2642" s="444">
        <f t="shared" ca="1" si="134"/>
        <v>-24675480213.941429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-24675480213.941429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-102814500.89142261</v>
      </c>
      <c r="L2643" s="444">
        <f t="shared" ca="1" si="134"/>
        <v>-24778294714.832851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-24778294714.832851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-103242894.64513688</v>
      </c>
      <c r="L2644" s="444">
        <f t="shared" ca="1" si="134"/>
        <v>-24881537609.477989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-24881537609.477989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-103673073.37282495</v>
      </c>
      <c r="L2645" s="444">
        <f t="shared" ca="1" si="134"/>
        <v>-24985210682.850815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-24985210682.850815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-104105044.5118784</v>
      </c>
      <c r="L2646" s="444">
        <f t="shared" ca="1" si="134"/>
        <v>-25089315727.362694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-25089315727.362694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-104538815.53067788</v>
      </c>
      <c r="L2647" s="444">
        <f t="shared" ca="1" si="134"/>
        <v>-25193854542.893372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-25193854542.893372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-104974393.92872238</v>
      </c>
      <c r="L2648" s="444">
        <f t="shared" ca="1" si="134"/>
        <v>-25298828936.822094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-25298828936.822094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-105411787.23675872</v>
      </c>
      <c r="L2649" s="444">
        <f t="shared" ca="1" si="134"/>
        <v>-25404240724.058853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-25404240724.058853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-105851003.01691189</v>
      </c>
      <c r="L2650" s="444">
        <f t="shared" ca="1" si="134"/>
        <v>-25510091727.075764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-25510091727.075764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-106292048.86281568</v>
      </c>
      <c r="L2651" s="444">
        <f t="shared" ca="1" si="134"/>
        <v>-25616383775.93858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-25616383775.93858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-106734932.39974408</v>
      </c>
      <c r="L2652" s="444">
        <f t="shared" ca="1" si="134"/>
        <v>-25723118708.338326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-25723118708.338326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-107179661.28474303</v>
      </c>
      <c r="L2653" s="444">
        <f t="shared" ca="1" si="134"/>
        <v>-25830298369.62307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-25830298369.62307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-107626243.20676279</v>
      </c>
      <c r="L2654" s="444">
        <f t="shared" ca="1" si="134"/>
        <v>-25937924612.829834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-25937924612.829834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-108074685.88679098</v>
      </c>
      <c r="L2655" s="444">
        <f t="shared" ca="1" si="134"/>
        <v>-26045999298.716625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-26045999298.716625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-108524997.07798594</v>
      </c>
      <c r="L2656" s="444">
        <f t="shared" ca="1" si="134"/>
        <v>-26154524295.794613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-26154524295.794613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-108977184.56581089</v>
      </c>
      <c r="L2657" s="444">
        <f t="shared" ca="1" si="134"/>
        <v>-26263501480.360424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-26263501480.360424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-109431256.16816843</v>
      </c>
      <c r="L2658" s="444">
        <f t="shared" ca="1" si="134"/>
        <v>-26372932736.528591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-26372932736.528591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-109887219.7355358</v>
      </c>
      <c r="L2659" s="444">
        <f t="shared" ca="1" si="134"/>
        <v>-26482819956.264126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-26482819956.264126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-110345083.15110052</v>
      </c>
      <c r="L2660" s="444">
        <f t="shared" ca="1" si="134"/>
        <v>-26593165039.415226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-26593165039.415226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-110804854.33089678</v>
      </c>
      <c r="L2661" s="444">
        <f t="shared" ca="1" si="134"/>
        <v>-26703969893.746124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-26703969893.746124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-111266541.22394218</v>
      </c>
      <c r="L2662" s="444">
        <f t="shared" ca="1" si="134"/>
        <v>-26815236434.970066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-26815236434.970066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-111730151.81237526</v>
      </c>
      <c r="L2663" s="444">
        <f t="shared" ca="1" si="134"/>
        <v>-26926966586.78244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-26926966586.78244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-112195694.1115935</v>
      </c>
      <c r="L2664" s="444">
        <f t="shared" ca="1" si="134"/>
        <v>-27039162280.894035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-27039162280.894035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-112663176.1703918</v>
      </c>
      <c r="L2665" s="444">
        <f t="shared" ca="1" si="134"/>
        <v>-27151825457.064426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-27151825457.064426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-113132606.07110177</v>
      </c>
      <c r="L2666" s="444">
        <f t="shared" ca="1" si="134"/>
        <v>-27264958063.135529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-27264958063.135529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-113603991.92973137</v>
      </c>
      <c r="L2667" s="444">
        <f t="shared" ca="1" si="134"/>
        <v>-27378562055.065262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-27378562055.065262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-114077341.89610526</v>
      </c>
      <c r="L2668" s="444">
        <f t="shared" ca="1" si="134"/>
        <v>-27492639396.961369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-27492639396.961369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-114552664.15400571</v>
      </c>
      <c r="L2669" s="444">
        <f t="shared" ca="1" si="134"/>
        <v>-27607192061.115376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-27607192061.115376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-115029966.92131406</v>
      </c>
      <c r="L2670" s="444">
        <f t="shared" ca="1" si="134"/>
        <v>-27722222028.03669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-27722222028.03669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-115509258.45015287</v>
      </c>
      <c r="L2671" s="444">
        <f t="shared" ca="1" si="134"/>
        <v>-27837731286.486843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-27837731286.486843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-115990547.02702852</v>
      </c>
      <c r="L2672" s="444">
        <f t="shared" ca="1" si="134"/>
        <v>-27953721833.51387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-27953721833.51387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-116473840.97297446</v>
      </c>
      <c r="L2673" s="444">
        <f t="shared" ca="1" si="134"/>
        <v>-28070195674.486843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-28070195674.486843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-116959148.64369518</v>
      </c>
      <c r="L2674" s="444">
        <f t="shared" ca="1" si="134"/>
        <v>-28187154823.130539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-28187154823.130539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-117446478.42971058</v>
      </c>
      <c r="L2675" s="444">
        <f t="shared" ca="1" si="134"/>
        <v>-28304601301.560249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-28304601301.560249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-117935838.75650105</v>
      </c>
      <c r="L2676" s="444">
        <f t="shared" ca="1" si="134"/>
        <v>-28422537140.31675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-28422537140.31675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-118427238.08465314</v>
      </c>
      <c r="L2677" s="444">
        <f t="shared" ca="1" si="134"/>
        <v>-28540964378.401402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-28540964378.401402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-118920684.91000584</v>
      </c>
      <c r="L2678" s="444">
        <f t="shared" ca="1" si="134"/>
        <v>-28659885063.311409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-28659885063.311409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-119416187.76379754</v>
      </c>
      <c r="L2679" s="444">
        <f t="shared" ca="1" si="134"/>
        <v>-28779301251.075207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-28779301251.075207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-119913755.21281336</v>
      </c>
      <c r="L2680" s="444">
        <f t="shared" ca="1" si="134"/>
        <v>-28899215006.288021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-28899215006.288021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-120413395.85953343</v>
      </c>
      <c r="L2681" s="444">
        <f t="shared" ca="1" si="134"/>
        <v>-29019628402.147556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-29019628402.147556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-120915118.34228148</v>
      </c>
      <c r="L2682" s="444">
        <f t="shared" ca="1" si="134"/>
        <v>-29140543520.489838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-29140543520.489838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-121418931.33537434</v>
      </c>
      <c r="L2683" s="444">
        <f t="shared" ca="1" si="134"/>
        <v>-29261962451.825211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-29261962451.825211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-121924843.54927172</v>
      </c>
      <c r="L2684" s="444">
        <f t="shared" ca="1" si="134"/>
        <v>-29383887295.374481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-29383887295.374481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-122432863.73072699</v>
      </c>
      <c r="L2685" s="444">
        <f t="shared" ca="1" si="134"/>
        <v>-29506320159.105209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-29506320159.105209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-122943000.66293837</v>
      </c>
      <c r="L2686" s="444">
        <f t="shared" ca="1" si="134"/>
        <v>-29629263159.768147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-29629263159.768147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-123455263.16570061</v>
      </c>
      <c r="L2687" s="444">
        <f t="shared" ca="1" si="134"/>
        <v>-29752718422.933846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-29752718422.933846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-123969660.09555767</v>
      </c>
      <c r="L2688" s="444">
        <f t="shared" ca="1" si="134"/>
        <v>-29876688083.029404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-29876688083.029404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-124486200.34595583</v>
      </c>
      <c r="L2689" s="444">
        <f t="shared" ca="1" si="134"/>
        <v>-30001174283.375359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-30001174283.375359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-125004892.84739733</v>
      </c>
      <c r="L2690" s="444">
        <f t="shared" ca="1" si="134"/>
        <v>-30126179176.222755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-30126179176.222755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-125525746.56759481</v>
      </c>
      <c r="L2691" s="444">
        <f t="shared" ca="1" si="134"/>
        <v>-30251704922.790352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-30251704922.790352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-126048770.51162648</v>
      </c>
      <c r="L2692" s="444">
        <f t="shared" ca="1" si="134"/>
        <v>-30377753693.301979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-30377753693.301979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-126573973.72209157</v>
      </c>
      <c r="L2693" s="444">
        <f t="shared" ca="1" si="134"/>
        <v>-30504327667.024071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-30504327667.024071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-127101365.27926694</v>
      </c>
      <c r="L2694" s="444">
        <f t="shared" ca="1" si="134"/>
        <v>-30631429032.303337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-30631429032.303337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-127630954.3012639</v>
      </c>
      <c r="L2695" s="444">
        <f t="shared" ca="1" si="134"/>
        <v>-30759059986.604603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-30759059986.604603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-128162749.94418585</v>
      </c>
      <c r="L2696" s="444">
        <f t="shared" ca="1" si="134"/>
        <v>-30887222736.54879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-30887222736.54879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-128696761.4022866</v>
      </c>
      <c r="L2697" s="444">
        <f t="shared" ca="1" si="134"/>
        <v>-31015919497.951077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-31015919497.951077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-129232997.9081295</v>
      </c>
      <c r="L2698" s="444">
        <f t="shared" ca="1" si="134"/>
        <v>-31145152495.859207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-31145152495.859207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-129771468.73274669</v>
      </c>
      <c r="L2699" s="444">
        <f t="shared" ca="1" si="134"/>
        <v>-31274923964.591953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-31274923964.591953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-130312183.18579979</v>
      </c>
      <c r="L2700" s="444">
        <f t="shared" ca="1" si="134"/>
        <v>-31405236147.777752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-31405236147.777752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-130855150.61574063</v>
      </c>
      <c r="L2701" s="444">
        <f t="shared" ca="1" si="134"/>
        <v>-31536091298.393494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-31536091298.393494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-131400380.40997291</v>
      </c>
      <c r="L2702" s="444">
        <f t="shared" ca="1" si="134"/>
        <v>-31667491678.803467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-31667491678.803467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-131947881.99501444</v>
      </c>
      <c r="L2703" s="444">
        <f t="shared" ca="1" si="134"/>
        <v>-31799439560.798481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-31799439560.798481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-132497664.83666033</v>
      </c>
      <c r="L2704" s="444">
        <f t="shared" ca="1" si="134"/>
        <v>-31931937225.635139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-31931937225.635139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-133049738.4401464</v>
      </c>
      <c r="L2705" s="444">
        <f t="shared" ca="1" si="134"/>
        <v>-32064986964.075287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-32064986964.075287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-133604112.35031371</v>
      </c>
      <c r="L2706" s="444">
        <f t="shared" ca="1" si="134"/>
        <v>-32198591076.425602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-32198591076.425602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-134160796.15177333</v>
      </c>
      <c r="L2707" s="444">
        <f t="shared" ca="1" si="134"/>
        <v>-32332751872.577374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-32332751872.577374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-134719799.4690724</v>
      </c>
      <c r="L2708" s="444">
        <f t="shared" ca="1" si="134"/>
        <v>-32467471672.046448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-32467471672.046448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-135281131.9668602</v>
      </c>
      <c r="L2709" s="444">
        <f t="shared" ca="1" si="134"/>
        <v>-32602752804.013309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-32602752804.013309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-135844803.35005546</v>
      </c>
      <c r="L2710" s="444">
        <f t="shared" ca="1" si="134"/>
        <v>-32738597607.363365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-32738597607.363365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-136410823.36401403</v>
      </c>
      <c r="L2711" s="444">
        <f t="shared" ca="1" si="134"/>
        <v>-32875008430.727379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-32875008430.727379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-136979201.7946974</v>
      </c>
      <c r="L2712" s="444">
        <f t="shared" ca="1" si="134"/>
        <v>-33011987632.522076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-33011987632.522076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-137549948.468842</v>
      </c>
      <c r="L2713" s="444">
        <f t="shared" ca="1" si="134"/>
        <v>-33149537580.990917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-33149537580.990917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-138123073.25412881</v>
      </c>
      <c r="L2714" s="444">
        <f t="shared" ca="1" si="134"/>
        <v>-33287660654.245045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-33287660654.245045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-138698586.05935436</v>
      </c>
      <c r="L2715" s="444">
        <f t="shared" ca="1" si="134"/>
        <v>-33426359240.304398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-33426359240.304398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-139276496.83460164</v>
      </c>
      <c r="L2716" s="444">
        <f t="shared" ca="1" si="134"/>
        <v>-33565635737.139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-33565635737.139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-139856815.57141247</v>
      </c>
      <c r="L2717" s="444">
        <f t="shared" ca="1" si="134"/>
        <v>-33705492552.710411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-33705492552.710411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-140439552.30296004</v>
      </c>
      <c r="L2718" s="444">
        <f t="shared" ca="1" si="134"/>
        <v>-33845932105.013371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-33845932105.013371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-141024717.10422239</v>
      </c>
      <c r="L2719" s="444">
        <f t="shared" ca="1" si="134"/>
        <v>-33986956822.117592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-33986956822.117592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-141612320.09215662</v>
      </c>
      <c r="L2720" s="444">
        <f t="shared" ca="1" si="134"/>
        <v>-34128569142.209747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-34128569142.209747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-142202371.42587397</v>
      </c>
      <c r="L2721" s="444">
        <f t="shared" ca="1" si="134"/>
        <v>-34270771513.63562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-34270771513.63562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-142794881.30681509</v>
      </c>
      <c r="L2722" s="444">
        <f t="shared" ca="1" si="134"/>
        <v>-34413566394.942436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-34413566394.942436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-143389859.97892681</v>
      </c>
      <c r="L2723" s="444">
        <f t="shared" ca="1" si="134"/>
        <v>-34556956254.921364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-34556956254.921364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-143987317.72883901</v>
      </c>
      <c r="L2724" s="444">
        <f t="shared" ca="1" si="134"/>
        <v>-34700943572.6502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-34700943572.6502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-144587264.88604251</v>
      </c>
      <c r="L2725" s="444">
        <f t="shared" ca="1" si="134"/>
        <v>-34845530837.53624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-34845530837.53624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-145189711.82306767</v>
      </c>
      <c r="L2726" s="444">
        <f t="shared" ca="1" si="134"/>
        <v>-34990720549.359306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-34990720549.359306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-145794668.95566377</v>
      </c>
      <c r="L2727" s="444">
        <f t="shared" ca="1" si="134"/>
        <v>-35136515218.314972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-35136515218.314972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-146402146.74297905</v>
      </c>
      <c r="L2728" s="444">
        <f t="shared" ca="1" si="134"/>
        <v>-35282917365.057953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-35282917365.057953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-147012155.68774146</v>
      </c>
      <c r="L2729" s="444">
        <f t="shared" ca="1" si="134"/>
        <v>-35429929520.745697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-35429929520.745697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-147624706.33644041</v>
      </c>
      <c r="L2730" s="444">
        <f t="shared" ca="1" si="134"/>
        <v>-35577554227.082138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-35577554227.082138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-148239809.27950892</v>
      </c>
      <c r="L2731" s="444">
        <f t="shared" ca="1" si="134"/>
        <v>-35725794036.361649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-35725794036.361649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-148857475.15150687</v>
      </c>
      <c r="L2732" s="444">
        <f t="shared" ca="1" si="134"/>
        <v>-35874651511.513153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-35874651511.513153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-149477714.6313048</v>
      </c>
      <c r="L2733" s="444">
        <f t="shared" ca="1" si="134"/>
        <v>-36024129226.144455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-36024129226.144455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-150100538.44226855</v>
      </c>
      <c r="L2734" s="444">
        <f t="shared" ca="1" si="134"/>
        <v>-36174229764.586723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-36174229764.586723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-150725957.35244468</v>
      </c>
      <c r="L2735" s="444">
        <f t="shared" ca="1" si="134"/>
        <v>-36324955721.939171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-36324955721.939171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-151353982.17474654</v>
      </c>
      <c r="L2736" s="444">
        <f t="shared" ca="1" si="134"/>
        <v>-36476309704.113914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-36476309704.113914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-151984623.76714131</v>
      </c>
      <c r="L2737" s="444">
        <f t="shared" ca="1" si="134"/>
        <v>-36628294327.881058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-36628294327.881058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-152617893.03283775</v>
      </c>
      <c r="L2738" s="444">
        <f t="shared" ca="1" si="134"/>
        <v>-36780912220.913895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-36780912220.913895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-153253800.92047456</v>
      </c>
      <c r="L2739" s="444">
        <f t="shared" ca="1" si="134"/>
        <v>-36934166021.834366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-36934166021.834366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-153892358.42430985</v>
      </c>
      <c r="L2740" s="444">
        <f t="shared" ca="1" si="134"/>
        <v>-37088058380.258675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-37088058380.258675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-154533576.58441114</v>
      </c>
      <c r="L2741" s="444">
        <f t="shared" ca="1" si="134"/>
        <v>-37242591956.843086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-37242591956.843086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-155177466.48684618</v>
      </c>
      <c r="L2742" s="444">
        <f t="shared" ca="1" si="134"/>
        <v>-37397769423.329933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-37397769423.329933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-155824039.26387471</v>
      </c>
      <c r="L2743" s="444">
        <f t="shared" ca="1" si="134"/>
        <v>-37553593462.593811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-37553593462.593811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-156473306.09414089</v>
      </c>
      <c r="L2744" s="444">
        <f t="shared" ca="1" si="134"/>
        <v>-37710066768.68795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-37710066768.68795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-157125278.20286646</v>
      </c>
      <c r="L2745" s="444">
        <f t="shared" ca="1" si="134"/>
        <v>-37867192046.890816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-37867192046.890816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-157779966.86204505</v>
      </c>
      <c r="L2746" s="444">
        <f t="shared" ca="1" si="134"/>
        <v>-38024972013.752861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-38024972013.752861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-158437383.39063692</v>
      </c>
      <c r="L2747" s="444">
        <f t="shared" ca="1" si="134"/>
        <v>-38183409397.143501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-38183409397.143501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-159097539.15476459</v>
      </c>
      <c r="L2748" s="444">
        <f t="shared" ca="1" si="134"/>
        <v>-38342506936.298264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-38342506936.298264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-159760445.56790942</v>
      </c>
      <c r="L2749" s="444">
        <f t="shared" ca="1" si="134"/>
        <v>-38502267381.866173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-38502267381.866173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-160426114.09110904</v>
      </c>
      <c r="L2750" s="444">
        <f t="shared" ca="1" si="134"/>
        <v>-38662693495.957283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-38662693495.957283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-161094556.23315534</v>
      </c>
      <c r="L2751" s="444">
        <f t="shared" ca="1" si="134"/>
        <v>-38823788052.190437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-38823788052.190437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-161765783.5507935</v>
      </c>
      <c r="L2752" s="444">
        <f t="shared" ca="1" si="134"/>
        <v>-38985553835.741234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-38985553835.741234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-162439807.64892182</v>
      </c>
      <c r="L2753" s="444">
        <f t="shared" ca="1" si="134"/>
        <v>-39147993643.390152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-39147993643.390152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-163116640.1807923</v>
      </c>
      <c r="L2754" s="444">
        <f t="shared" ca="1" si="134"/>
        <v>-39311110283.570946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-39311110283.570946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-163796292.84821227</v>
      </c>
      <c r="L2755" s="444">
        <f t="shared" ca="1" si="134"/>
        <v>-39474906576.419159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-39474906576.419159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-164478777.40174648</v>
      </c>
      <c r="L2756" s="444">
        <f t="shared" ca="1" si="134"/>
        <v>-39639385353.820908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-39639385353.820908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-165164105.64092046</v>
      </c>
      <c r="L2757" s="444">
        <f t="shared" ca="1" si="134"/>
        <v>-39804549459.46183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-39804549459.46183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-165852289.4144243</v>
      </c>
      <c r="L2758" s="444">
        <f t="shared" ca="1" si="134"/>
        <v>-39970401748.876251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-39970401748.876251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-166543340.6203177</v>
      </c>
      <c r="L2759" s="444">
        <f t="shared" ca="1" si="134"/>
        <v>-40136945089.496567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-40136945089.496567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-167237271.20623571</v>
      </c>
      <c r="L2760" s="444">
        <f t="shared" ca="1" si="134"/>
        <v>-40304182360.702805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-40304182360.702805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-167934093.169595</v>
      </c>
      <c r="L2761" s="444">
        <f t="shared" ca="1" si="134"/>
        <v>-40472116453.872398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-40472116453.872398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-168633818.55780166</v>
      </c>
      <c r="L2762" s="444">
        <f t="shared" ca="1" si="134"/>
        <v>-40640750272.430199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-40640750272.430199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-169336459.46845916</v>
      </c>
      <c r="L2763" s="444">
        <f t="shared" ca="1" si="134"/>
        <v>-40810086731.898659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-40810086731.898659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-170042028.04957774</v>
      </c>
      <c r="L2764" s="444">
        <f t="shared" ca="1" si="134"/>
        <v>-40980128759.948235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-40980128759.948235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-170750536.49978432</v>
      </c>
      <c r="L2765" s="444">
        <f t="shared" ca="1" si="134"/>
        <v>-41150879296.448021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-41150879296.448021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-171461997.06853342</v>
      </c>
      <c r="L2766" s="444">
        <f t="shared" ca="1" si="134"/>
        <v>-41322341293.516556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-41322341293.516556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-172176422.05631897</v>
      </c>
      <c r="L2767" s="444">
        <f t="shared" ca="1" si="134"/>
        <v>-41494517715.572876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-41494517715.572876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-172893823.81488699</v>
      </c>
      <c r="L2768" s="444">
        <f t="shared" ca="1" si="134"/>
        <v>-41667411539.387764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-41667411539.387764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-173614214.74744901</v>
      </c>
      <c r="L2769" s="444">
        <f t="shared" ca="1" si="134"/>
        <v>-41841025754.135216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-41841025754.135216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-174337607.30889672</v>
      </c>
      <c r="L2770" s="444">
        <f t="shared" ca="1" si="134"/>
        <v>-42015363361.444115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-42015363361.444115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-175064014.00601715</v>
      </c>
      <c r="L2771" s="444">
        <f t="shared" ca="1" si="134"/>
        <v>-42190427375.450134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-42190427375.450134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-175793447.39770889</v>
      </c>
      <c r="L2772" s="444">
        <f t="shared" ca="1" si="134"/>
        <v>-42366220822.847839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-42366220822.847839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-176525920.09519932</v>
      </c>
      <c r="L2773" s="444">
        <f t="shared" ca="1" si="134"/>
        <v>-42542746742.943039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-42542746742.943039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-177261444.76226267</v>
      </c>
      <c r="L2774" s="444">
        <f t="shared" ca="1" si="134"/>
        <v>-42720008187.705299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-42720008187.705299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-178000034.11543876</v>
      </c>
      <c r="L2775" s="444">
        <f t="shared" ca="1" si="134"/>
        <v>-42898008221.82074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-42898008221.82074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-178741700.92425308</v>
      </c>
      <c r="L2776" s="444">
        <f t="shared" ca="1" si="134"/>
        <v>-43076749922.744995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-43076749922.744995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-179486458.01143748</v>
      </c>
      <c r="L2777" s="444">
        <f t="shared" ca="1" si="134"/>
        <v>-43256236380.756432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-43256236380.756432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-180234318.2531518</v>
      </c>
      <c r="L2778" s="444">
        <f t="shared" ca="1" si="134"/>
        <v>-43436470699.009583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-43436470699.009583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-180985294.57920659</v>
      </c>
      <c r="L2779" s="444">
        <f t="shared" ca="1" si="134"/>
        <v>-43617455993.588791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-43617455993.588791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-181739399.97328663</v>
      </c>
      <c r="L2780" s="444">
        <f t="shared" ca="1" si="134"/>
        <v>-43799195393.56208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-43799195393.56208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-182496647.47317535</v>
      </c>
      <c r="L2781" s="444">
        <f t="shared" ca="1" si="134"/>
        <v>-43981692041.035255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-43981692041.035255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-183257050.17098022</v>
      </c>
      <c r="L2782" s="444">
        <f t="shared" ca="1" si="134"/>
        <v>-44164949091.206238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-44164949091.206238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-184020621.21335933</v>
      </c>
      <c r="L2783" s="444">
        <f t="shared" ca="1" si="134"/>
        <v>-44348969712.419594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-44348969712.419594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-184787373.80174831</v>
      </c>
      <c r="L2784" s="444">
        <f t="shared" ca="1" si="134"/>
        <v>-44533757086.221344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-44533757086.221344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-185557321.19258893</v>
      </c>
      <c r="L2785" s="444">
        <f t="shared" ca="1" si="134"/>
        <v>-44719314407.413933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-44719314407.413933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-186330476.69755805</v>
      </c>
      <c r="L2786" s="444">
        <f t="shared" ca="1" si="134"/>
        <v>-44905644884.111488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-44905644884.111488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-187106853.68379787</v>
      </c>
      <c r="L2787" s="444">
        <f t="shared" ca="1" si="134"/>
        <v>-45092751737.795288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-45092751737.795288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-187886465.57414705</v>
      </c>
      <c r="L2788" s="444">
        <f t="shared" ca="1" si="134"/>
        <v>-45280638203.369438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-45280638203.369438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-188669325.84737265</v>
      </c>
      <c r="L2789" s="444">
        <f t="shared" ca="1" si="134"/>
        <v>-45469307529.216812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-45469307529.216812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-189455448.03840339</v>
      </c>
      <c r="L2790" s="444">
        <f t="shared" ca="1" si="134"/>
        <v>-45658762977.255219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-45658762977.255219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-190244845.73856342</v>
      </c>
      <c r="L2791" s="444">
        <f t="shared" ca="1" si="134"/>
        <v>-45849007822.993782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-45849007822.993782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-191037532.59580743</v>
      </c>
      <c r="L2792" s="444">
        <f t="shared" ca="1" si="134"/>
        <v>-46040045355.589592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-46040045355.589592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-191833522.31495664</v>
      </c>
      <c r="L2793" s="444">
        <f t="shared" ca="1" si="134"/>
        <v>-46231878877.904549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-46231878877.904549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-192632828.65793562</v>
      </c>
      <c r="L2794" s="444">
        <f t="shared" ca="1" si="134"/>
        <v>-46424511706.562485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-46424511706.562485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-193435465.44401035</v>
      </c>
      <c r="L2795" s="444">
        <f t="shared" ca="1" si="134"/>
        <v>-46617947172.006493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-46617947172.006493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-194241446.55002704</v>
      </c>
      <c r="L2796" s="444">
        <f t="shared" ca="1" si="134"/>
        <v>-46812188618.556519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-46812188618.556519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-195050785.91065216</v>
      </c>
      <c r="L2797" s="444">
        <f t="shared" ca="1" si="134"/>
        <v>-47007239404.467171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-47007239404.467171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-195863497.51861322</v>
      </c>
      <c r="L2798" s="444">
        <f t="shared" ca="1" si="134"/>
        <v>-47203102901.985786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-47203102901.985786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-196679595.42494076</v>
      </c>
      <c r="L2799" s="444">
        <f t="shared" ca="1" si="134"/>
        <v>-47399782497.410728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-47399782497.410728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-197499093.73921138</v>
      </c>
      <c r="L2800" s="444">
        <f t="shared" ca="1" si="134"/>
        <v>-47597281591.14994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-47597281591.14994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-198322006.62979141</v>
      </c>
      <c r="L2801" s="444">
        <f t="shared" ca="1" si="134"/>
        <v>-47795603597.779732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-47795603597.779732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-199148348.32408223</v>
      </c>
      <c r="L2802" s="444">
        <f t="shared" ca="1" si="134"/>
        <v>-47994751946.103813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-47994751946.103813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-199978133.1087659</v>
      </c>
      <c r="L2803" s="444">
        <f t="shared" ca="1" si="134"/>
        <v>-48194730079.212578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-48194730079.212578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-200811375.33005241</v>
      </c>
      <c r="L2804" s="444">
        <f t="shared" ca="1" si="134"/>
        <v>-48395541454.542633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-48395541454.542633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-201648089.39392763</v>
      </c>
      <c r="L2805" s="444">
        <f t="shared" ca="1" si="134"/>
        <v>-48597189543.936562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-48597189543.936562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-202488289.76640233</v>
      </c>
      <c r="L2806" s="444">
        <f t="shared" ca="1" si="134"/>
        <v>-48799677833.702965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-48799677833.702965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-203331990.97376236</v>
      </c>
      <c r="L2807" s="444">
        <f t="shared" ca="1" si="134"/>
        <v>-49003009824.676727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-49003009824.676727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-204179207.60281968</v>
      </c>
      <c r="L2808" s="444">
        <f t="shared" ca="1" si="134"/>
        <v>-49207189032.279549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-49207189032.279549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-205029954.30116478</v>
      </c>
      <c r="L2809" s="444">
        <f t="shared" ca="1" si="134"/>
        <v>-49412218986.580711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-49412218986.580711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-205884245.77741963</v>
      </c>
      <c r="L2810" s="444">
        <f t="shared" ca="1" si="134"/>
        <v>-49618103232.358131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-49618103232.358131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-206742096.80149221</v>
      </c>
      <c r="L2811" s="444">
        <f t="shared" ca="1" si="134"/>
        <v>-49824845329.159622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-49824845329.159622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-207603522.20483175</v>
      </c>
      <c r="L2812" s="444">
        <f t="shared" ca="1" si="134"/>
        <v>-50032448851.364456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-50032448851.364456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-208468536.88068524</v>
      </c>
      <c r="L2813" s="444">
        <f t="shared" ref="L2813:L3067" ca="1" si="139">I2813-J2813+K2813</f>
        <v>-50240917388.24514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-50240917388.24514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-209337155.78435475</v>
      </c>
      <c r="L2814" s="444">
        <f t="shared" ca="1" si="139"/>
        <v>-50450254544.029495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-50450254544.029495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-210209393.93345624</v>
      </c>
      <c r="L2815" s="444">
        <f t="shared" ca="1" si="139"/>
        <v>-50660463937.962952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-50660463937.962952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-211085266.40817896</v>
      </c>
      <c r="L2816" s="444">
        <f t="shared" ca="1" si="139"/>
        <v>-50871549204.371132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-50871549204.371132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-211964788.35154638</v>
      </c>
      <c r="L2817" s="444">
        <f t="shared" ca="1" si="139"/>
        <v>-51083513992.722679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-51083513992.722679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-212847974.96967784</v>
      </c>
      <c r="L2818" s="444">
        <f t="shared" ca="1" si="139"/>
        <v>-51296361967.69236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-51296361967.69236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-213734841.5320515</v>
      </c>
      <c r="L2819" s="444">
        <f t="shared" ca="1" si="139"/>
        <v>-51510096809.224411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-51510096809.224411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-214625403.37176839</v>
      </c>
      <c r="L2820" s="444">
        <f t="shared" ca="1" si="139"/>
        <v>-51724722212.596176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-51724722212.596176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-215519675.88581741</v>
      </c>
      <c r="L2821" s="444">
        <f t="shared" ca="1" si="139"/>
        <v>-51940241888.481995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-51940241888.481995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-216417674.53534165</v>
      </c>
      <c r="L2822" s="444">
        <f t="shared" ca="1" si="139"/>
        <v>-52156659563.017334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-52156659563.017334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-217319414.84590554</v>
      </c>
      <c r="L2823" s="444">
        <f t="shared" ca="1" si="139"/>
        <v>-52373978977.863243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-52373978977.863243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-218224912.40776351</v>
      </c>
      <c r="L2824" s="444">
        <f t="shared" ca="1" si="139"/>
        <v>-52592203890.271004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-52592203890.271004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-219134182.87612918</v>
      </c>
      <c r="L2825" s="444">
        <f t="shared" ca="1" si="139"/>
        <v>-52811338073.147133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-52811338073.147133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-220047241.97144639</v>
      </c>
      <c r="L2826" s="444">
        <f t="shared" ca="1" si="139"/>
        <v>-53031385315.118576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-53031385315.118576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-220964105.47966072</v>
      </c>
      <c r="L2827" s="444">
        <f t="shared" ca="1" si="139"/>
        <v>-53252349420.598236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-53252349420.598236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-221884789.25249264</v>
      </c>
      <c r="L2828" s="444">
        <f t="shared" ca="1" si="139"/>
        <v>-53474234209.850731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-53474234209.850731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-222809309.20771137</v>
      </c>
      <c r="L2829" s="444">
        <f t="shared" ca="1" si="139"/>
        <v>-53697043519.058441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-53697043519.058441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-223737681.32941017</v>
      </c>
      <c r="L2830" s="444">
        <f t="shared" ca="1" si="139"/>
        <v>-53920781200.387848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-53920781200.387848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-224669921.66828272</v>
      </c>
      <c r="L2831" s="444">
        <f t="shared" ca="1" si="139"/>
        <v>-54145451122.056129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-54145451122.056129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-225606046.34190053</v>
      </c>
      <c r="L2832" s="444">
        <f t="shared" ca="1" si="139"/>
        <v>-54371057168.398033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-54371057168.398033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-226546071.53499183</v>
      </c>
      <c r="L2833" s="444">
        <f t="shared" ca="1" si="139"/>
        <v>-54597603239.933022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-54597603239.933022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-227490013.49972096</v>
      </c>
      <c r="L2834" s="444">
        <f t="shared" ca="1" si="139"/>
        <v>-54825093253.432739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-54825093253.432739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-228437888.55596974</v>
      </c>
      <c r="L2835" s="444">
        <f t="shared" ca="1" si="139"/>
        <v>-55053531141.988708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-55053531141.988708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-229389713.09161961</v>
      </c>
      <c r="L2836" s="444">
        <f t="shared" ca="1" si="139"/>
        <v>-55282920855.08033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-55282920855.08033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-230345503.56283471</v>
      </c>
      <c r="L2837" s="444">
        <f t="shared" ca="1" si="139"/>
        <v>-55513266358.643166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-55513266358.643166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-231305276.49434656</v>
      </c>
      <c r="L2838" s="444">
        <f t="shared" ca="1" si="139"/>
        <v>-55744571635.137512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-55744571635.137512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-232269048.47973961</v>
      </c>
      <c r="L2839" s="444">
        <f t="shared" ca="1" si="139"/>
        <v>-55976840683.617249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-55976840683.617249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-233236836.18173853</v>
      </c>
      <c r="L2840" s="444">
        <f t="shared" ca="1" si="139"/>
        <v>-56210077519.798988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-56210077519.798988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-234208656.33249578</v>
      </c>
      <c r="L2841" s="444">
        <f t="shared" ca="1" si="139"/>
        <v>-56444286176.131485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-56444286176.131485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-235184525.73388118</v>
      </c>
      <c r="L2842" s="444">
        <f t="shared" ca="1" si="139"/>
        <v>-56679470701.865364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-56679470701.865364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-236164461.25777236</v>
      </c>
      <c r="L2843" s="444">
        <f t="shared" ca="1" si="139"/>
        <v>-56915635163.123138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-56915635163.123138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-237148479.84634641</v>
      </c>
      <c r="L2844" s="444">
        <f t="shared" ca="1" si="139"/>
        <v>-57152783642.969482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-57152783642.969482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-238136598.51237285</v>
      </c>
      <c r="L2845" s="444">
        <f t="shared" ca="1" si="139"/>
        <v>-57390920241.481857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-57390920241.481857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-239128834.33950773</v>
      </c>
      <c r="L2846" s="444">
        <f t="shared" ca="1" si="139"/>
        <v>-57630049075.821365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-57630049075.821365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-240125204.48258901</v>
      </c>
      <c r="L2847" s="444">
        <f t="shared" ca="1" si="139"/>
        <v>-57870174280.303955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-57870174280.303955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-241125726.16793311</v>
      </c>
      <c r="L2848" s="444">
        <f t="shared" ca="1" si="139"/>
        <v>-58111300006.471886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-58111300006.471886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-242130416.69363284</v>
      </c>
      <c r="L2849" s="444">
        <f t="shared" ca="1" si="139"/>
        <v>-58353430423.16552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-58353430423.16552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-243139293.4298563</v>
      </c>
      <c r="L2850" s="444">
        <f t="shared" ca="1" si="139"/>
        <v>-58596569716.595375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-58596569716.595375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-244152373.81914738</v>
      </c>
      <c r="L2851" s="444">
        <f t="shared" ca="1" si="139"/>
        <v>-58840722090.41452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-58840722090.41452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-245169675.37672719</v>
      </c>
      <c r="L2852" s="444">
        <f t="shared" ca="1" si="139"/>
        <v>-59085891765.791245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-59085891765.791245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-246191215.69079682</v>
      </c>
      <c r="L2853" s="444">
        <f t="shared" ca="1" si="139"/>
        <v>-59332082981.48204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-59332082981.48204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-247217012.42284182</v>
      </c>
      <c r="L2854" s="444">
        <f t="shared" ca="1" si="139"/>
        <v>-59579299993.904884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-59579299993.904884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-248247083.30793703</v>
      </c>
      <c r="L2855" s="444">
        <f t="shared" ca="1" si="139"/>
        <v>-59827547077.212822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-59827547077.212822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-249281446.15505341</v>
      </c>
      <c r="L2856" s="444">
        <f t="shared" ca="1" si="139"/>
        <v>-60076828523.367874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-60076828523.367874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-250320118.84736609</v>
      </c>
      <c r="L2857" s="444">
        <f t="shared" ca="1" si="139"/>
        <v>-60327148642.21524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-60327148642.21524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-251363119.34256351</v>
      </c>
      <c r="L2858" s="444">
        <f t="shared" ca="1" si="139"/>
        <v>-60578511761.5578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-60578511761.5578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-252410465.67315748</v>
      </c>
      <c r="L2859" s="444">
        <f t="shared" ca="1" si="139"/>
        <v>-60830922227.230957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-60830922227.230957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-253462175.94679567</v>
      </c>
      <c r="L2860" s="444">
        <f t="shared" ca="1" si="139"/>
        <v>-61084384403.17775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-61084384403.17775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-254518268.34657395</v>
      </c>
      <c r="L2861" s="444">
        <f t="shared" ca="1" si="139"/>
        <v>-61338902671.524323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-61338902671.524323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-255578761.13135135</v>
      </c>
      <c r="L2862" s="444">
        <f t="shared" ca="1" si="139"/>
        <v>-61594481432.65567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-61594481432.65567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-256643672.63606527</v>
      </c>
      <c r="L2863" s="444">
        <f t="shared" ca="1" si="139"/>
        <v>-61851125105.291733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-61851125105.291733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-257713021.27204889</v>
      </c>
      <c r="L2864" s="444">
        <f t="shared" ca="1" si="139"/>
        <v>-62108838126.563782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-62108838126.563782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-258786825.52734911</v>
      </c>
      <c r="L2865" s="444">
        <f t="shared" ca="1" si="139"/>
        <v>-62367624952.091133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-62367624952.091133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-259865103.96704638</v>
      </c>
      <c r="L2866" s="444">
        <f t="shared" ca="1" si="139"/>
        <v>-62627490056.058182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-62627490056.058182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-260947875.23357573</v>
      </c>
      <c r="L2867" s="444">
        <f t="shared" ca="1" si="139"/>
        <v>-62888437931.291756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-62888437931.291756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-262035158.04704899</v>
      </c>
      <c r="L2868" s="444">
        <f t="shared" ca="1" si="139"/>
        <v>-63150473089.338806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-63150473089.338806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-263126971.20557833</v>
      </c>
      <c r="L2869" s="444">
        <f t="shared" ca="1" si="139"/>
        <v>-63413600060.544388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-63413600060.544388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-264223333.58560157</v>
      </c>
      <c r="L2870" s="444">
        <f t="shared" ca="1" si="139"/>
        <v>-63677823394.12999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-63677823394.12999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-265324264.14220825</v>
      </c>
      <c r="L2871" s="444">
        <f t="shared" ca="1" si="139"/>
        <v>-63943147658.272202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-63943147658.272202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-266429781.90946755</v>
      </c>
      <c r="L2872" s="444">
        <f t="shared" ca="1" si="139"/>
        <v>-64209577440.181671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-64209577440.181671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-267539906.00075698</v>
      </c>
      <c r="L2873" s="444">
        <f t="shared" ca="1" si="139"/>
        <v>-64477117346.182426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-64477117346.182426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-268654655.60909349</v>
      </c>
      <c r="L2874" s="444">
        <f t="shared" ca="1" si="139"/>
        <v>-64745772001.791519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-64745772001.791519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-269774050.00746465</v>
      </c>
      <c r="L2875" s="444">
        <f t="shared" ca="1" si="139"/>
        <v>-65015546051.798981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-65015546051.798981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-270898108.54916239</v>
      </c>
      <c r="L2876" s="444">
        <f t="shared" ca="1" si="139"/>
        <v>-65286444160.348145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-65286444160.348145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-272026850.66811723</v>
      </c>
      <c r="L2877" s="444">
        <f t="shared" ca="1" si="139"/>
        <v>-65558471011.016258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-65558471011.016258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-273160295.87923443</v>
      </c>
      <c r="L2878" s="444">
        <f t="shared" ca="1" si="139"/>
        <v>-65831631306.895493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-65831631306.895493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-274298463.77873117</v>
      </c>
      <c r="L2879" s="444">
        <f t="shared" ca="1" si="139"/>
        <v>-66105929770.674225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-66105929770.674225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-275441374.04447591</v>
      </c>
      <c r="L2880" s="444">
        <f t="shared" ca="1" si="139"/>
        <v>-66381371144.718704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-66381371144.718704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-276589046.43632793</v>
      </c>
      <c r="L2881" s="444">
        <f t="shared" ca="1" si="139"/>
        <v>-66657960191.155029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-66657960191.155029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-277741500.79647923</v>
      </c>
      <c r="L2882" s="444">
        <f t="shared" ca="1" si="139"/>
        <v>-66935701691.951508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-66935701691.951508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-278898757.04979795</v>
      </c>
      <c r="L2883" s="444">
        <f t="shared" ca="1" si="139"/>
        <v>-67214600449.001305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-67214600449.001305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-280060835.20417207</v>
      </c>
      <c r="L2884" s="444">
        <f t="shared" ca="1" si="139"/>
        <v>-67494661284.205475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-67494661284.205475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-281227755.35085613</v>
      </c>
      <c r="L2885" s="444">
        <f t="shared" ca="1" si="139"/>
        <v>-67775889039.556328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-67775889039.556328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-282399537.66481805</v>
      </c>
      <c r="L2886" s="444">
        <f t="shared" ca="1" si="139"/>
        <v>-68058288577.221146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-68058288577.221146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-283576202.40508813</v>
      </c>
      <c r="L2887" s="444">
        <f t="shared" ca="1" si="139"/>
        <v>-68341864779.626236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-68341864779.626236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-284757769.91510934</v>
      </c>
      <c r="L2888" s="444">
        <f t="shared" ca="1" si="139"/>
        <v>-68626622549.541344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-68626622549.541344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-285944260.62308896</v>
      </c>
      <c r="L2889" s="444">
        <f t="shared" ca="1" si="139"/>
        <v>-68912566810.164429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-68912566810.164429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-287135695.04235178</v>
      </c>
      <c r="L2890" s="444">
        <f t="shared" ca="1" si="139"/>
        <v>-69199702505.206787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-69199702505.206787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-288332093.77169496</v>
      </c>
      <c r="L2891" s="444">
        <f t="shared" ca="1" si="139"/>
        <v>-69488034598.978485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-69488034598.978485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-289533477.49574369</v>
      </c>
      <c r="L2892" s="444">
        <f t="shared" ca="1" si="139"/>
        <v>-69777568076.474228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-69777568076.474228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-290739866.9853093</v>
      </c>
      <c r="L2893" s="444">
        <f t="shared" ca="1" si="139"/>
        <v>-70068307943.459534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-70068307943.459534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-291951283.09774804</v>
      </c>
      <c r="L2894" s="444">
        <f t="shared" ca="1" si="139"/>
        <v>-70360259226.557281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-70360259226.557281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-293167746.77732199</v>
      </c>
      <c r="L2895" s="444">
        <f t="shared" ca="1" si="139"/>
        <v>-70653426973.33461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-70653426973.33461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-294389279.05556089</v>
      </c>
      <c r="L2896" s="444">
        <f t="shared" ca="1" si="139"/>
        <v>-70947816252.390167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-70947816252.390167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-295615901.05162567</v>
      </c>
      <c r="L2897" s="444">
        <f t="shared" ca="1" si="139"/>
        <v>-71243432153.441788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-71243432153.441788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-296847633.97267413</v>
      </c>
      <c r="L2898" s="444">
        <f t="shared" ca="1" si="139"/>
        <v>-71540279787.414459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-71540279787.414459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-298084499.11422694</v>
      </c>
      <c r="L2899" s="444">
        <f t="shared" ca="1" si="139"/>
        <v>-71838364286.528687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-71838364286.528687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-299326517.86053622</v>
      </c>
      <c r="L2900" s="444">
        <f t="shared" ca="1" si="139"/>
        <v>-72137690804.389221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-72137690804.389221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-300573711.68495506</v>
      </c>
      <c r="L2901" s="444">
        <f t="shared" ca="1" si="139"/>
        <v>-72438264516.074173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-72438264516.074173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-301826102.15030903</v>
      </c>
      <c r="L2902" s="444">
        <f t="shared" ca="1" si="139"/>
        <v>-72740090618.224487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-72740090618.224487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-303083710.90926868</v>
      </c>
      <c r="L2903" s="444">
        <f t="shared" ca="1" si="139"/>
        <v>-73043174329.133759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-73043174329.133759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-304346559.70472401</v>
      </c>
      <c r="L2904" s="444">
        <f t="shared" ca="1" si="139"/>
        <v>-73347520888.838486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-73347520888.838486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-305614670.37016034</v>
      </c>
      <c r="L2905" s="444">
        <f t="shared" ca="1" si="139"/>
        <v>-73653135559.208649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-73653135559.208649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-306888064.83003604</v>
      </c>
      <c r="L2906" s="444">
        <f t="shared" ca="1" si="139"/>
        <v>-73960023624.038681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-73960023624.038681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-308166765.10016119</v>
      </c>
      <c r="L2907" s="444">
        <f t="shared" ca="1" si="139"/>
        <v>-74268190389.13884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-74268190389.13884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-309450793.28807849</v>
      </c>
      <c r="L2908" s="444">
        <f t="shared" ca="1" si="139"/>
        <v>-74577641182.426926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-74577641182.426926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-310740171.59344554</v>
      </c>
      <c r="L2909" s="444">
        <f t="shared" ca="1" si="139"/>
        <v>-74888381354.02037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-74888381354.02037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-312034922.30841821</v>
      </c>
      <c r="L2910" s="444">
        <f t="shared" ca="1" si="139"/>
        <v>-75200416276.328781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-75200416276.328781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-313335067.81803656</v>
      </c>
      <c r="L2911" s="444">
        <f t="shared" ca="1" si="139"/>
        <v>-75513751344.14682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-75513751344.14682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-314640630.60061175</v>
      </c>
      <c r="L2912" s="444">
        <f t="shared" ca="1" si="139"/>
        <v>-75828391974.747437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-75828391974.747437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-315951633.22811431</v>
      </c>
      <c r="L2913" s="444">
        <f t="shared" ca="1" si="139"/>
        <v>-76144343607.975555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-76144343607.975555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-317268098.36656481</v>
      </c>
      <c r="L2914" s="444">
        <f t="shared" ca="1" si="139"/>
        <v>-76461611706.342117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-76461611706.342117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-318590048.77642548</v>
      </c>
      <c r="L2915" s="444">
        <f t="shared" ca="1" si="139"/>
        <v>-76780201755.118546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-76780201755.118546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-319917507.31299394</v>
      </c>
      <c r="L2916" s="444">
        <f t="shared" ca="1" si="139"/>
        <v>-77100119262.431534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-77100119262.431534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-321250496.92679805</v>
      </c>
      <c r="L2917" s="444">
        <f t="shared" ca="1" si="139"/>
        <v>-77421369759.358337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-77421369759.358337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-322589040.66399306</v>
      </c>
      <c r="L2918" s="444">
        <f t="shared" ca="1" si="139"/>
        <v>-77743958800.022324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-77743958800.022324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-323933161.66675967</v>
      </c>
      <c r="L2919" s="444">
        <f t="shared" ca="1" si="139"/>
        <v>-78067891961.689087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-78067891961.689087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-325282883.1737045</v>
      </c>
      <c r="L2920" s="444">
        <f t="shared" ca="1" si="139"/>
        <v>-78393174844.862793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-78393174844.862793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-326638228.52026165</v>
      </c>
      <c r="L2921" s="444">
        <f t="shared" ca="1" si="139"/>
        <v>-78719813073.383057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-78719813073.383057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-327999221.13909608</v>
      </c>
      <c r="L2922" s="444">
        <f t="shared" ca="1" si="139"/>
        <v>-79047812294.522156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-79047812294.522156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-329365884.56050897</v>
      </c>
      <c r="L2923" s="444">
        <f t="shared" ca="1" si="139"/>
        <v>-79377178179.082672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-79377178179.082672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-330738242.41284448</v>
      </c>
      <c r="L2924" s="444">
        <f t="shared" ca="1" si="139"/>
        <v>-79707916421.495514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-79707916421.495514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-332116318.42289799</v>
      </c>
      <c r="L2925" s="444">
        <f t="shared" ca="1" si="139"/>
        <v>-80040032739.918411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-80040032739.918411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-333500136.4163267</v>
      </c>
      <c r="L2926" s="444">
        <f t="shared" ca="1" si="139"/>
        <v>-80373532876.334732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-80373532876.334732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-334889720.31806135</v>
      </c>
      <c r="L2927" s="444">
        <f t="shared" ca="1" si="139"/>
        <v>-80708422596.652786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-80708422596.652786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-336285094.15271991</v>
      </c>
      <c r="L2928" s="444">
        <f t="shared" ca="1" si="139"/>
        <v>-81044707690.805511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-81044707690.805511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-337686282.04502296</v>
      </c>
      <c r="L2929" s="444">
        <f t="shared" ca="1" si="139"/>
        <v>-81382393972.85054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-81382393972.85054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-339093308.22021055</v>
      </c>
      <c r="L2930" s="444">
        <f t="shared" ca="1" si="139"/>
        <v>-81721487281.070755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-81721487281.070755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-340506197.00446147</v>
      </c>
      <c r="L2931" s="444">
        <f t="shared" ca="1" si="139"/>
        <v>-82061993478.075211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-82061993478.075211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-341924972.82531339</v>
      </c>
      <c r="L2932" s="444">
        <f t="shared" ca="1" si="139"/>
        <v>-82403918450.900528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-82403918450.900528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-343349660.21208555</v>
      </c>
      <c r="L2933" s="444">
        <f t="shared" ca="1" si="139"/>
        <v>-82747268111.11261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-82747268111.11261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-344780283.79630256</v>
      </c>
      <c r="L2934" s="444">
        <f t="shared" ca="1" si="139"/>
        <v>-83092048394.908905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-83092048394.908905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-346216868.31212044</v>
      </c>
      <c r="L2935" s="444">
        <f t="shared" ca="1" si="139"/>
        <v>-83438265263.221024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-83438265263.221024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-347659438.59675425</v>
      </c>
      <c r="L2936" s="444">
        <f t="shared" ca="1" si="139"/>
        <v>-83785924701.81778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-83785924701.81778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-349108019.59090739</v>
      </c>
      <c r="L2937" s="444">
        <f t="shared" ca="1" si="139"/>
        <v>-84135032721.408691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-84135032721.408691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-350562636.33920288</v>
      </c>
      <c r="L2938" s="444">
        <f t="shared" ca="1" si="139"/>
        <v>-84485595357.747894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-84485595357.747894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-352023313.9906162</v>
      </c>
      <c r="L2939" s="444">
        <f t="shared" ca="1" si="139"/>
        <v>-84837618671.73851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-84837618671.73851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-353490077.79891044</v>
      </c>
      <c r="L2940" s="444">
        <f t="shared" ca="1" si="139"/>
        <v>-85191108749.537415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-85191108749.537415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-354962953.12307256</v>
      </c>
      <c r="L2941" s="444">
        <f t="shared" ca="1" si="139"/>
        <v>-85546071702.660492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-85546071702.660492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-356441965.42775202</v>
      </c>
      <c r="L2942" s="444">
        <f t="shared" ca="1" si="139"/>
        <v>-85902513668.088242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-85902513668.088242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-357927140.283701</v>
      </c>
      <c r="L2943" s="444">
        <f t="shared" ca="1" si="139"/>
        <v>-86260440808.371948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-86260440808.371948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-359418503.36821645</v>
      </c>
      <c r="L2944" s="444">
        <f t="shared" ca="1" si="139"/>
        <v>-86619859311.740158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-86619859311.740158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-360916080.46558398</v>
      </c>
      <c r="L2945" s="444">
        <f t="shared" ca="1" si="139"/>
        <v>-86980775392.20575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-86980775392.20575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-362419897.46752393</v>
      </c>
      <c r="L2946" s="444">
        <f t="shared" ca="1" si="139"/>
        <v>-87343195289.673279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-87343195289.673279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-363929980.37363863</v>
      </c>
      <c r="L2947" s="444">
        <f t="shared" ca="1" si="139"/>
        <v>-87707125270.046921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-87707125270.046921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-365446355.29186219</v>
      </c>
      <c r="L2948" s="444">
        <f t="shared" ca="1" si="139"/>
        <v>-88072571625.338776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-88072571625.338776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-366969048.43891156</v>
      </c>
      <c r="L2949" s="444">
        <f t="shared" ca="1" si="139"/>
        <v>-88439540673.777695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-88439540673.777695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-368498086.14074039</v>
      </c>
      <c r="L2950" s="444">
        <f t="shared" ca="1" si="139"/>
        <v>-88808038759.918442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-88808038759.918442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-370033494.83299351</v>
      </c>
      <c r="L2951" s="444">
        <f t="shared" ca="1" si="139"/>
        <v>-89178072254.751434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-89178072254.751434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-371575301.06146431</v>
      </c>
      <c r="L2952" s="444">
        <f t="shared" ca="1" si="139"/>
        <v>-89549647555.812897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-89549647555.812897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-373123531.48255372</v>
      </c>
      <c r="L2953" s="444">
        <f t="shared" ca="1" si="139"/>
        <v>-89922771087.295456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-89922771087.295456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-374678212.86373109</v>
      </c>
      <c r="L2954" s="444">
        <f t="shared" ca="1" si="139"/>
        <v>-90297449300.15918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-90297449300.15918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-376239372.08399659</v>
      </c>
      <c r="L2955" s="444">
        <f t="shared" ca="1" si="139"/>
        <v>-90673688672.243179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-90673688672.243179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-377807036.1343466</v>
      </c>
      <c r="L2956" s="444">
        <f t="shared" ca="1" si="139"/>
        <v>-91051495708.377533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-91051495708.377533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-379381232.1182397</v>
      </c>
      <c r="L2957" s="444">
        <f t="shared" ca="1" si="139"/>
        <v>-91430876940.495773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-91430876940.495773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-380961987.25206572</v>
      </c>
      <c r="L2958" s="444">
        <f t="shared" ca="1" si="139"/>
        <v>-91811838927.747833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-91811838927.747833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-382549328.86561596</v>
      </c>
      <c r="L2959" s="444">
        <f t="shared" ca="1" si="139"/>
        <v>-92194388256.613449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-92194388256.613449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-384143284.40255606</v>
      </c>
      <c r="L2960" s="444">
        <f t="shared" ca="1" si="139"/>
        <v>-92578531541.016006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-92578531541.016006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-385743881.42090005</v>
      </c>
      <c r="L2961" s="444">
        <f t="shared" ca="1" si="139"/>
        <v>-92964275422.436905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-92964275422.436905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-387351147.59348708</v>
      </c>
      <c r="L2962" s="444">
        <f t="shared" ca="1" si="139"/>
        <v>-93351626570.030396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-93351626570.030396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-388965110.70845997</v>
      </c>
      <c r="L2963" s="444">
        <f t="shared" ca="1" si="139"/>
        <v>-93740591680.738861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-93740591680.738861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-390585798.66974527</v>
      </c>
      <c r="L2964" s="444">
        <f t="shared" ca="1" si="139"/>
        <v>-94131177479.4086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-94131177479.4086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-392213239.49753582</v>
      </c>
      <c r="L2965" s="444">
        <f t="shared" ca="1" si="139"/>
        <v>-94523390718.906143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-94523390718.906143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-393847461.32877558</v>
      </c>
      <c r="L2966" s="444">
        <f t="shared" ca="1" si="139"/>
        <v>-94917238180.234924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-94917238180.234924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-395488492.41764551</v>
      </c>
      <c r="L2967" s="444">
        <f t="shared" ca="1" si="139"/>
        <v>-95312726672.652573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-95312726672.652573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-397136361.13605237</v>
      </c>
      <c r="L2968" s="444">
        <f t="shared" ca="1" si="139"/>
        <v>-95709863033.78862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-95709863033.78862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-398791095.97411925</v>
      </c>
      <c r="L2969" s="444">
        <f t="shared" ca="1" si="139"/>
        <v>-96108654129.762741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-96108654129.762741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-400452725.54067808</v>
      </c>
      <c r="L2970" s="444">
        <f t="shared" ca="1" si="139"/>
        <v>-96509106855.303421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-96509106855.303421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-402121278.56376427</v>
      </c>
      <c r="L2971" s="444">
        <f t="shared" ca="1" si="139"/>
        <v>-96911228133.867188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-96911228133.867188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-403796783.89111328</v>
      </c>
      <c r="L2972" s="444">
        <f t="shared" ca="1" si="139"/>
        <v>-97315024917.758301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-97315024917.758301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-405479270.49065959</v>
      </c>
      <c r="L2973" s="444">
        <f t="shared" ca="1" si="139"/>
        <v>-97720504188.248962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-97720504188.248962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-407168767.45103735</v>
      </c>
      <c r="L2974" s="444">
        <f t="shared" ca="1" si="139"/>
        <v>-98127672955.699997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-98127672955.699997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-408865303.98208332</v>
      </c>
      <c r="L2975" s="444">
        <f t="shared" ca="1" si="139"/>
        <v>-98536538259.682083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-98536538259.682083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-410568909.41534203</v>
      </c>
      <c r="L2976" s="444">
        <f t="shared" ca="1" si="139"/>
        <v>-98947107169.097427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-98947107169.097427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-412279613.20457262</v>
      </c>
      <c r="L2977" s="444">
        <f t="shared" ca="1" si="139"/>
        <v>-99359386782.302002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-99359386782.302002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-413997444.92625833</v>
      </c>
      <c r="L2978" s="444">
        <f t="shared" ca="1" si="139"/>
        <v>-99773384227.228256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-99773384227.228256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-415722434.28011775</v>
      </c>
      <c r="L2979" s="444">
        <f t="shared" ca="1" si="139"/>
        <v>-100189106661.50838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-100189106661.50838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-417454611.08961821</v>
      </c>
      <c r="L2980" s="444">
        <f t="shared" ca="1" si="139"/>
        <v>-100606561272.59799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-100606561272.59799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-419194005.30249161</v>
      </c>
      <c r="L2981" s="444">
        <f t="shared" ca="1" si="139"/>
        <v>-101025755277.90048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-101025755277.90048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-420940646.99125201</v>
      </c>
      <c r="L2982" s="444">
        <f t="shared" ca="1" si="139"/>
        <v>-101446695924.89174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-101446695924.89174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-422694566.3537156</v>
      </c>
      <c r="L2983" s="444">
        <f t="shared" ca="1" si="139"/>
        <v>-101869390491.24545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-101869390491.24545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-424455793.71352273</v>
      </c>
      <c r="L2984" s="444">
        <f t="shared" ca="1" si="139"/>
        <v>-102293846284.95897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-102293846284.95897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-426224359.52066237</v>
      </c>
      <c r="L2985" s="444">
        <f t="shared" ca="1" si="139"/>
        <v>-102720070644.47963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-102720070644.47963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-428000294.35199845</v>
      </c>
      <c r="L2986" s="444">
        <f t="shared" ca="1" si="139"/>
        <v>-103148070938.83163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-103148070938.83163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-429783628.91179848</v>
      </c>
      <c r="L2987" s="444">
        <f t="shared" ca="1" si="139"/>
        <v>-103577854567.74344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-103577854567.74344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-431574394.03226429</v>
      </c>
      <c r="L2988" s="444">
        <f t="shared" ca="1" si="139"/>
        <v>-104009428961.7757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-104009428961.7757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-433372620.67406541</v>
      </c>
      <c r="L2989" s="444">
        <f t="shared" ca="1" si="139"/>
        <v>-104442801582.44977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-104442801582.44977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-435178339.92687404</v>
      </c>
      <c r="L2990" s="444">
        <f t="shared" ca="1" si="139"/>
        <v>-104877979922.37665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-104877979922.37665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-436991583.00990272</v>
      </c>
      <c r="L2991" s="444">
        <f t="shared" ca="1" si="139"/>
        <v>-105314971505.38655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-105314971505.38655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-438812381.27244395</v>
      </c>
      <c r="L2992" s="444">
        <f t="shared" ca="1" si="139"/>
        <v>-105753783886.659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-105753783886.659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-440640766.19441247</v>
      </c>
      <c r="L2993" s="444">
        <f t="shared" ca="1" si="139"/>
        <v>-106194424652.85341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-106194424652.85341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-442476769.38688922</v>
      </c>
      <c r="L2994" s="444">
        <f t="shared" ca="1" si="139"/>
        <v>-106636901422.2403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-106636901422.2403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-444320422.59266788</v>
      </c>
      <c r="L2995" s="444">
        <f t="shared" ca="1" si="139"/>
        <v>-107081221844.83296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-107081221844.83296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-446171757.68680406</v>
      </c>
      <c r="L2996" s="444">
        <f t="shared" ca="1" si="139"/>
        <v>-107527393602.51976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-107527393602.51976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-448030806.67716575</v>
      </c>
      <c r="L2997" s="444">
        <f t="shared" ca="1" si="139"/>
        <v>-107975424409.19693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-107975424409.19693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-449897601.70498723</v>
      </c>
      <c r="L2998" s="444">
        <f t="shared" ca="1" si="139"/>
        <v>-108425322010.90192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-108425322010.90192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-451772175.04542464</v>
      </c>
      <c r="L2999" s="444">
        <f t="shared" ca="1" si="139"/>
        <v>-108877094185.94734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-108877094185.94734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-453654559.10811394</v>
      </c>
      <c r="L3000" s="444">
        <f t="shared" ca="1" si="139"/>
        <v>-109330748745.05545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-109330748745.05545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-455544786.43773103</v>
      </c>
      <c r="L3001" s="444">
        <f t="shared" ca="1" si="139"/>
        <v>-109786293531.49318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-109786293531.49318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-457442889.71455491</v>
      </c>
      <c r="L3002" s="444">
        <f t="shared" ca="1" si="139"/>
        <v>-110243736421.20773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-110243736421.20773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-459348901.7550323</v>
      </c>
      <c r="L3003" s="444">
        <f t="shared" ca="1" si="139"/>
        <v>-110703085322.96277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-110703085322.96277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-461262855.5123449</v>
      </c>
      <c r="L3004" s="444">
        <f t="shared" ca="1" si="139"/>
        <v>-111164348178.47511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-111164348178.47511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-463184784.07697964</v>
      </c>
      <c r="L3005" s="444">
        <f t="shared" ca="1" si="139"/>
        <v>-111627532962.55209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-111627532962.55209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-465114720.67730039</v>
      </c>
      <c r="L3006" s="444">
        <f t="shared" ca="1" si="139"/>
        <v>-112092647683.2294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-112092647683.2294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-467052698.68012249</v>
      </c>
      <c r="L3007" s="444">
        <f t="shared" ca="1" si="139"/>
        <v>-112559700381.90953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-112559700381.90953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-468998751.59128976</v>
      </c>
      <c r="L3008" s="444">
        <f t="shared" ca="1" si="139"/>
        <v>-113028699133.50082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-113028699133.50082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-470952913.05625343</v>
      </c>
      <c r="L3009" s="444">
        <f t="shared" ca="1" si="139"/>
        <v>-113499652046.55708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-113499652046.55708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-472915216.86065453</v>
      </c>
      <c r="L3010" s="444">
        <f t="shared" ca="1" si="139"/>
        <v>-113972567263.41774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-113972567263.41774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-474885696.93090719</v>
      </c>
      <c r="L3011" s="444">
        <f t="shared" ca="1" si="139"/>
        <v>-114447452960.34865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-114447452960.34865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-476864387.334786</v>
      </c>
      <c r="L3012" s="444">
        <f t="shared" ca="1" si="139"/>
        <v>-114924317347.68344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-114924317347.68344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-478851322.28201431</v>
      </c>
      <c r="L3013" s="444">
        <f t="shared" ca="1" si="139"/>
        <v>-115403168669.96545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-115403168669.96545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-480846536.124856</v>
      </c>
      <c r="L3014" s="444">
        <f t="shared" ca="1" si="139"/>
        <v>-115884015206.09032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-115884015206.09032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-482850063.35870957</v>
      </c>
      <c r="L3015" s="444">
        <f t="shared" ca="1" si="139"/>
        <v>-116366865269.44902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-116366865269.44902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-484861938.62270433</v>
      </c>
      <c r="L3016" s="444">
        <f t="shared" ca="1" si="139"/>
        <v>-116851727208.07173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-116851727208.07173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-486882196.70029885</v>
      </c>
      <c r="L3017" s="444">
        <f t="shared" ca="1" si="139"/>
        <v>-117338609404.77203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-117338609404.77203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-488910872.51988345</v>
      </c>
      <c r="L3018" s="444">
        <f t="shared" ca="1" si="139"/>
        <v>-117827520277.29192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-117827520277.29192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-490948001.15538305</v>
      </c>
      <c r="L3019" s="444">
        <f t="shared" ca="1" si="139"/>
        <v>-118318468278.4473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-118318468278.4473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-492993617.82686371</v>
      </c>
      <c r="L3020" s="444">
        <f t="shared" ca="1" si="139"/>
        <v>-118811461896.27415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-118811461896.27415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-495047757.9011423</v>
      </c>
      <c r="L3021" s="444">
        <f t="shared" ca="1" si="139"/>
        <v>-119306509654.17529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-119306509654.17529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-497110456.89239705</v>
      </c>
      <c r="L3022" s="444">
        <f t="shared" ca="1" si="139"/>
        <v>-119803620111.06769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-119803620111.06769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-499181750.46278203</v>
      </c>
      <c r="L3023" s="444">
        <f t="shared" ca="1" si="139"/>
        <v>-120302801861.53047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-120302801861.53047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-501261674.42304355</v>
      </c>
      <c r="L3024" s="444">
        <f t="shared" ca="1" si="139"/>
        <v>-120804063535.95352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-120804063535.95352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-503350264.73313969</v>
      </c>
      <c r="L3025" s="444">
        <f t="shared" ca="1" si="139"/>
        <v>-121307413800.68666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-121307413800.68666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-505447557.50286108</v>
      </c>
      <c r="L3026" s="444">
        <f t="shared" ca="1" si="139"/>
        <v>-121812861358.18953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-121812861358.18953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-507553588.99245638</v>
      </c>
      <c r="L3027" s="444">
        <f t="shared" ca="1" si="139"/>
        <v>-122320414947.18199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-122320414947.18199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-509668395.6132583</v>
      </c>
      <c r="L3028" s="444">
        <f t="shared" ca="1" si="139"/>
        <v>-122830083342.79524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-122830083342.79524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-511792013.92831355</v>
      </c>
      <c r="L3029" s="444">
        <f t="shared" ca="1" si="139"/>
        <v>-123341875356.72356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-123341875356.72356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-513924480.6530149</v>
      </c>
      <c r="L3030" s="444">
        <f t="shared" ca="1" si="139"/>
        <v>-123855799837.37657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-123855799837.37657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-516065832.65573573</v>
      </c>
      <c r="L3031" s="444">
        <f t="shared" ca="1" si="139"/>
        <v>-124371865670.0323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-124371865670.0323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-518216106.9584679</v>
      </c>
      <c r="L3032" s="444">
        <f t="shared" ca="1" si="139"/>
        <v>-124890081776.99077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-124890081776.99077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-520375340.73746145</v>
      </c>
      <c r="L3033" s="444">
        <f t="shared" ca="1" si="139"/>
        <v>-125410457117.72823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-125410457117.72823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-522543571.32386768</v>
      </c>
      <c r="L3034" s="444">
        <f t="shared" ca="1" si="139"/>
        <v>-125933000689.05209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-125933000689.05209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-524720836.20438373</v>
      </c>
      <c r="L3035" s="444">
        <f t="shared" ca="1" si="139"/>
        <v>-126457721525.25647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-126457721525.25647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-526907173.02190191</v>
      </c>
      <c r="L3036" s="444">
        <f t="shared" ca="1" si="139"/>
        <v>-126984628698.27837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-126984628698.27837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-529102619.57615983</v>
      </c>
      <c r="L3037" s="444">
        <f t="shared" ca="1" si="139"/>
        <v>-127513731317.85452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-127513731317.85452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-531307213.82439381</v>
      </c>
      <c r="L3038" s="444">
        <f t="shared" ca="1" si="139"/>
        <v>-128045038531.67891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-128045038531.67891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-533520993.88199544</v>
      </c>
      <c r="L3039" s="444">
        <f t="shared" ca="1" si="139"/>
        <v>-128578559525.5609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-128578559525.5609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-535743998.02317041</v>
      </c>
      <c r="L3040" s="444">
        <f t="shared" ca="1" si="139"/>
        <v>-129114303523.58406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-129114303523.58406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-537976264.68160021</v>
      </c>
      <c r="L3041" s="444">
        <f t="shared" ca="1" si="139"/>
        <v>-129652279788.26566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-129652279788.26566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-540217832.45110679</v>
      </c>
      <c r="L3042" s="444">
        <f t="shared" ca="1" si="139"/>
        <v>-130192497620.71677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-130192497620.71677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-542468740.0863198</v>
      </c>
      <c r="L3043" s="444">
        <f t="shared" ca="1" si="139"/>
        <v>-130734966360.80309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-130734966360.80309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-544729026.5033462</v>
      </c>
      <c r="L3044" s="444">
        <f t="shared" ca="1" si="139"/>
        <v>-131279695387.30643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-131279695387.30643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-546998730.78044343</v>
      </c>
      <c r="L3045" s="444">
        <f t="shared" ca="1" si="139"/>
        <v>-131826694118.08687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-131826694118.08687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-549277892.15869534</v>
      </c>
      <c r="L3046" s="444">
        <f t="shared" ca="1" si="139"/>
        <v>-132375972010.24556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-132375972010.24556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-551566550.0426898</v>
      </c>
      <c r="L3047" s="444">
        <f t="shared" ca="1" si="139"/>
        <v>-132927538560.28825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-132927538560.28825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-553864744.00120103</v>
      </c>
      <c r="L3048" s="444">
        <f t="shared" ca="1" si="139"/>
        <v>-133481403304.28946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-133481403304.28946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-556172513.76787269</v>
      </c>
      <c r="L3049" s="444">
        <f t="shared" ca="1" si="139"/>
        <v>-134037575818.05733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-134037575818.05733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-558489899.24190545</v>
      </c>
      <c r="L3050" s="444">
        <f t="shared" ca="1" si="139"/>
        <v>-134596065717.29924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-134596065717.29924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-560816940.48874688</v>
      </c>
      <c r="L3051" s="444">
        <f t="shared" ca="1" si="139"/>
        <v>-135156882657.78799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-135156882657.78799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-563153677.74078333</v>
      </c>
      <c r="L3052" s="444">
        <f t="shared" ca="1" si="139"/>
        <v>-135720036335.52878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-135720036335.52878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-565500151.3980366</v>
      </c>
      <c r="L3053" s="444">
        <f t="shared" ca="1" si="139"/>
        <v>-136285536486.92682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-136285536486.92682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-567856402.02886176</v>
      </c>
      <c r="L3054" s="444">
        <f t="shared" ca="1" si="139"/>
        <v>-136853392888.95567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-136853392888.95567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-570222470.37064862</v>
      </c>
      <c r="L3055" s="444">
        <f t="shared" ca="1" si="139"/>
        <v>-137423615359.32632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-137423615359.32632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-572598397.33052623</v>
      </c>
      <c r="L3056" s="444">
        <f t="shared" ca="1" si="139"/>
        <v>-137996213756.65686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-137996213756.65686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-574984223.98607028</v>
      </c>
      <c r="L3057" s="444">
        <f t="shared" ca="1" si="139"/>
        <v>-138571197980.64294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-138571197980.64294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-577379991.58601224</v>
      </c>
      <c r="L3058" s="444">
        <f t="shared" ca="1" si="139"/>
        <v>-139148577972.22894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-139148577972.22894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-579785741.55095387</v>
      </c>
      <c r="L3059" s="444">
        <f t="shared" ca="1" si="139"/>
        <v>-139728363713.77991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-139728363713.77991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-582201515.47408295</v>
      </c>
      <c r="L3060" s="444">
        <f t="shared" ca="1" si="139"/>
        <v>-140310565229.254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-140310565229.254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-584627355.12189162</v>
      </c>
      <c r="L3061" s="444">
        <f t="shared" ca="1" si="139"/>
        <v>-140895192584.37589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-140895192584.37589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-587063302.43489957</v>
      </c>
      <c r="L3062" s="444">
        <f t="shared" ca="1" si="139"/>
        <v>-141482255886.81079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-141482255886.81079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-589509399.52837825</v>
      </c>
      <c r="L3063" s="444">
        <f t="shared" ca="1" si="139"/>
        <v>-142071765286.33917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-142071765286.33917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-591965688.69307983</v>
      </c>
      <c r="L3064" s="444">
        <f t="shared" ca="1" si="139"/>
        <v>-142663730975.03226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-142663730975.03226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-594432212.39596772</v>
      </c>
      <c r="L3065" s="444">
        <f t="shared" ca="1" si="139"/>
        <v>-143258163187.42822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-143258163187.42822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-596909013.2809509</v>
      </c>
      <c r="L3066" s="444">
        <f t="shared" ca="1" si="139"/>
        <v>-143855072200.70917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-143855072200.70917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-599396134.16962147</v>
      </c>
      <c r="L3067" s="444">
        <f t="shared" ca="1" si="139"/>
        <v>-144454468334.87878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-144454468334.87878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-601893618.06199491</v>
      </c>
      <c r="L3068" s="444">
        <f t="shared" ref="L3068:L3322" ca="1" si="144">I3068-J3068+K3068</f>
        <v>-145056361952.94077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-145056361952.94077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-604401508.13725317</v>
      </c>
      <c r="L3069" s="444">
        <f t="shared" ca="1" si="144"/>
        <v>-145660763461.07803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-145660763461.07803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-606919847.75449181</v>
      </c>
      <c r="L3070" s="444">
        <f t="shared" ca="1" si="144"/>
        <v>-146267683308.83252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-146267683308.83252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-609448680.4534688</v>
      </c>
      <c r="L3071" s="444">
        <f t="shared" ca="1" si="144"/>
        <v>-146877131989.28598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-146877131989.28598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-611988049.95535827</v>
      </c>
      <c r="L3072" s="444">
        <f t="shared" ca="1" si="144"/>
        <v>-147489120039.24133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-147489120039.24133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-614538000.16350555</v>
      </c>
      <c r="L3073" s="444">
        <f t="shared" ca="1" si="144"/>
        <v>-148103658039.40485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-148103658039.40485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-617098575.16418684</v>
      </c>
      <c r="L3074" s="444">
        <f t="shared" ca="1" si="144"/>
        <v>-148720756614.56903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-148720756614.56903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-619669819.22737098</v>
      </c>
      <c r="L3075" s="444">
        <f t="shared" ca="1" si="144"/>
        <v>-149340426433.79639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-149340426433.79639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-622251776.80748498</v>
      </c>
      <c r="L3076" s="444">
        <f t="shared" ca="1" si="144"/>
        <v>-149962678210.60388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-149962678210.60388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-624844492.54418278</v>
      </c>
      <c r="L3077" s="444">
        <f t="shared" ca="1" si="144"/>
        <v>-150587522703.14807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-150587522703.14807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-627448011.26311696</v>
      </c>
      <c r="L3078" s="444">
        <f t="shared" ca="1" si="144"/>
        <v>-151214970714.41119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-151214970714.41119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-630062377.9767133</v>
      </c>
      <c r="L3079" s="444">
        <f t="shared" ca="1" si="144"/>
        <v>-151845033092.38791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-151845033092.38791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-632687637.88494956</v>
      </c>
      <c r="L3080" s="444">
        <f t="shared" ca="1" si="144"/>
        <v>-152477720730.27286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-152477720730.27286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-635323836.3761369</v>
      </c>
      <c r="L3081" s="444">
        <f t="shared" ca="1" si="144"/>
        <v>-153113044566.64899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-153113044566.64899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-637971019.02770412</v>
      </c>
      <c r="L3082" s="444">
        <f t="shared" ca="1" si="144"/>
        <v>-153751015585.6767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-153751015585.6767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-640629231.60698628</v>
      </c>
      <c r="L3083" s="444">
        <f t="shared" ca="1" si="144"/>
        <v>-154391644817.28369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-154391644817.28369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-643298520.0720154</v>
      </c>
      <c r="L3084" s="444">
        <f t="shared" ca="1" si="144"/>
        <v>-155034943337.35571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-155034943337.35571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-645978930.57231545</v>
      </c>
      <c r="L3085" s="444">
        <f t="shared" ca="1" si="144"/>
        <v>-155680922267.92804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-155680922267.92804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-648670509.44970012</v>
      </c>
      <c r="L3086" s="444">
        <f t="shared" ca="1" si="144"/>
        <v>-156329592777.37775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-156329592777.37775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-651373303.23907399</v>
      </c>
      <c r="L3087" s="444">
        <f t="shared" ca="1" si="144"/>
        <v>-156980966080.61682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-156980966080.61682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-654087358.66923678</v>
      </c>
      <c r="L3088" s="444">
        <f t="shared" ca="1" si="144"/>
        <v>-157635053439.28607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-157635053439.28607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-656812722.663692</v>
      </c>
      <c r="L3089" s="444">
        <f t="shared" ca="1" si="144"/>
        <v>-158291866161.94977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-158291866161.94977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-659549442.34145737</v>
      </c>
      <c r="L3090" s="444">
        <f t="shared" ca="1" si="144"/>
        <v>-158951415604.29123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-158951415604.29123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-662297565.01788008</v>
      </c>
      <c r="L3091" s="444">
        <f t="shared" ca="1" si="144"/>
        <v>-159613713169.30911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-159613713169.30911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-665057138.20545459</v>
      </c>
      <c r="L3092" s="444">
        <f t="shared" ca="1" si="144"/>
        <v>-160278770307.51456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-160278770307.51456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-667828209.61464393</v>
      </c>
      <c r="L3093" s="444">
        <f t="shared" ca="1" si="144"/>
        <v>-160946598517.12921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-160946598517.12921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-670610827.15470505</v>
      </c>
      <c r="L3094" s="444">
        <f t="shared" ca="1" si="144"/>
        <v>-161617209344.28391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-161617209344.28391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-673405038.93451631</v>
      </c>
      <c r="L3095" s="444">
        <f t="shared" ca="1" si="144"/>
        <v>-162290614383.21841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-162290614383.21841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-676210893.26341009</v>
      </c>
      <c r="L3096" s="444">
        <f t="shared" ca="1" si="144"/>
        <v>-162966825276.48181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-162966825276.48181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-679028438.65200758</v>
      </c>
      <c r="L3097" s="444">
        <f t="shared" ca="1" si="144"/>
        <v>-163645853715.13382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-163645853715.13382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-681857723.81305754</v>
      </c>
      <c r="L3098" s="444">
        <f t="shared" ca="1" si="144"/>
        <v>-164327711438.94687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-164327711438.94687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-684698797.66227865</v>
      </c>
      <c r="L3099" s="444">
        <f t="shared" ca="1" si="144"/>
        <v>-165012410236.60916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-165012410236.60916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-687551709.31920481</v>
      </c>
      <c r="L3100" s="444">
        <f t="shared" ca="1" si="144"/>
        <v>-165699961945.92838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-165699961945.92838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-690416508.10803485</v>
      </c>
      <c r="L3101" s="444">
        <f t="shared" ca="1" si="144"/>
        <v>-166390378454.03641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-166390378454.03641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-693293243.55848503</v>
      </c>
      <c r="L3102" s="444">
        <f t="shared" ca="1" si="144"/>
        <v>-167083671697.59488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-167083671697.59488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-696181965.4066453</v>
      </c>
      <c r="L3103" s="444">
        <f t="shared" ca="1" si="144"/>
        <v>-167779853663.00153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-167779853663.00153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-699082723.59583974</v>
      </c>
      <c r="L3104" s="444">
        <f t="shared" ca="1" si="144"/>
        <v>-168478936386.59735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-168478936386.59735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-701995568.27748895</v>
      </c>
      <c r="L3105" s="444">
        <f t="shared" ca="1" si="144"/>
        <v>-169180931954.87485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-169180931954.87485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-704920549.81197858</v>
      </c>
      <c r="L3106" s="444">
        <f t="shared" ca="1" si="144"/>
        <v>-169885852504.68683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-169885852504.68683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-707857718.76952839</v>
      </c>
      <c r="L3107" s="444">
        <f t="shared" ca="1" si="144"/>
        <v>-170593710223.45636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-170593710223.45636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-710807125.93106818</v>
      </c>
      <c r="L3108" s="444">
        <f t="shared" ca="1" si="144"/>
        <v>-171304517349.38742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-171304517349.38742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-713768822.28911424</v>
      </c>
      <c r="L3109" s="444">
        <f t="shared" ca="1" si="144"/>
        <v>-172018286171.67654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-172018286171.67654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-716742859.04865229</v>
      </c>
      <c r="L3110" s="444">
        <f t="shared" ca="1" si="144"/>
        <v>-172735029030.72519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-172735029030.72519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-719729287.6280216</v>
      </c>
      <c r="L3111" s="444">
        <f t="shared" ca="1" si="144"/>
        <v>-173454758318.35321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-173454758318.35321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-722728159.65980506</v>
      </c>
      <c r="L3112" s="444">
        <f t="shared" ca="1" si="144"/>
        <v>-174177486478.013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-174177486478.013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-725739526.9917208</v>
      </c>
      <c r="L3113" s="444">
        <f t="shared" ca="1" si="144"/>
        <v>-174903226005.00473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-174903226005.00473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-728763441.68751967</v>
      </c>
      <c r="L3114" s="444">
        <f t="shared" ca="1" si="144"/>
        <v>-175631989446.69226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-175631989446.69226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-731799956.02788436</v>
      </c>
      <c r="L3115" s="444">
        <f t="shared" ca="1" si="144"/>
        <v>-176363789402.72015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-176363789402.72015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-734849122.51133394</v>
      </c>
      <c r="L3116" s="444">
        <f t="shared" ca="1" si="144"/>
        <v>-177098638525.23148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-177098638525.23148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-737910993.85513115</v>
      </c>
      <c r="L3117" s="444">
        <f t="shared" ca="1" si="144"/>
        <v>-177836549519.08661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-177836549519.08661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-740985622.99619424</v>
      </c>
      <c r="L3118" s="444">
        <f t="shared" ca="1" si="144"/>
        <v>-178577535142.08279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-178577535142.08279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-744073063.09201169</v>
      </c>
      <c r="L3119" s="444">
        <f t="shared" ca="1" si="144"/>
        <v>-179321608205.1748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-179321608205.1748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-747173367.52156162</v>
      </c>
      <c r="L3120" s="444">
        <f t="shared" ca="1" si="144"/>
        <v>-180068781572.69638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-180068781572.69638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-750286589.88623488</v>
      </c>
      <c r="L3121" s="444">
        <f t="shared" ca="1" si="144"/>
        <v>-180819068162.58261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-180819068162.58261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-753412784.0107609</v>
      </c>
      <c r="L3122" s="444">
        <f t="shared" ca="1" si="144"/>
        <v>-181572480946.59338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-181572480946.59338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-756552003.94413912</v>
      </c>
      <c r="L3123" s="444">
        <f t="shared" ca="1" si="144"/>
        <v>-182329032950.53754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-182329032950.53754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-759704303.96057308</v>
      </c>
      <c r="L3124" s="444">
        <f t="shared" ca="1" si="144"/>
        <v>-183088737254.49811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-183088737254.49811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-762869738.56040883</v>
      </c>
      <c r="L3125" s="444">
        <f t="shared" ca="1" si="144"/>
        <v>-183851606993.0585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-183851606993.0585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-766048362.47107708</v>
      </c>
      <c r="L3126" s="444">
        <f t="shared" ca="1" si="144"/>
        <v>-184617655355.52957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-184617655355.52957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-769240230.64803982</v>
      </c>
      <c r="L3127" s="444">
        <f t="shared" ca="1" si="144"/>
        <v>-185386895586.17761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-185386895586.17761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-772445398.27574003</v>
      </c>
      <c r="L3128" s="444">
        <f t="shared" ca="1" si="144"/>
        <v>-186159340984.45334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-186159340984.45334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-775663920.76855552</v>
      </c>
      <c r="L3129" s="444">
        <f t="shared" ca="1" si="144"/>
        <v>-186935004905.22189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-186935004905.22189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-778895853.77175784</v>
      </c>
      <c r="L3130" s="444">
        <f t="shared" ca="1" si="144"/>
        <v>-187713900758.99365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-187713900758.99365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-782141253.16247356</v>
      </c>
      <c r="L3131" s="444">
        <f t="shared" ca="1" si="144"/>
        <v>-188496042012.15613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-188496042012.15613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-785400175.05065048</v>
      </c>
      <c r="L3132" s="444">
        <f t="shared" ca="1" si="144"/>
        <v>-189281442187.20679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-189281442187.20679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-788672675.78002822</v>
      </c>
      <c r="L3133" s="444">
        <f t="shared" ca="1" si="144"/>
        <v>-190070114862.98682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-190070114862.98682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-791958811.92911172</v>
      </c>
      <c r="L3134" s="444">
        <f t="shared" ca="1" si="144"/>
        <v>-190862073674.91592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-190862073674.91592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-795258640.31214964</v>
      </c>
      <c r="L3135" s="444">
        <f t="shared" ca="1" si="144"/>
        <v>-191657332315.22809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-191657332315.22809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-798572217.98011708</v>
      </c>
      <c r="L3136" s="444">
        <f t="shared" ca="1" si="144"/>
        <v>-192455904533.20819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-192455904533.20819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-801899602.22170079</v>
      </c>
      <c r="L3137" s="444">
        <f t="shared" ca="1" si="144"/>
        <v>-193257804135.4299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-193257804135.4299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-805240850.56429124</v>
      </c>
      <c r="L3138" s="444">
        <f t="shared" ca="1" si="144"/>
        <v>-194063044985.9942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-194063044985.9942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-808596020.77497578</v>
      </c>
      <c r="L3139" s="444">
        <f t="shared" ca="1" si="144"/>
        <v>-194871641006.76917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-194871641006.76917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-811965170.86153817</v>
      </c>
      <c r="L3140" s="444">
        <f t="shared" ca="1" si="144"/>
        <v>-195683606177.63071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-195683606177.63071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-815348359.07346129</v>
      </c>
      <c r="L3141" s="444">
        <f t="shared" ca="1" si="144"/>
        <v>-196498954536.70416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-196498954536.70416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-818745643.90293396</v>
      </c>
      <c r="L3142" s="444">
        <f t="shared" ca="1" si="144"/>
        <v>-197317700180.60709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-197317700180.60709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-822157084.08586287</v>
      </c>
      <c r="L3143" s="444">
        <f t="shared" ca="1" si="144"/>
        <v>-198139857264.69296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-198139857264.69296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-825582738.60288739</v>
      </c>
      <c r="L3144" s="444">
        <f t="shared" ca="1" si="144"/>
        <v>-198965440003.29584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-198965440003.29584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-829022666.6803993</v>
      </c>
      <c r="L3145" s="444">
        <f t="shared" ca="1" si="144"/>
        <v>-199794462669.97623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-199794462669.97623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-832476927.79156756</v>
      </c>
      <c r="L3146" s="444">
        <f t="shared" ca="1" si="144"/>
        <v>-200626939597.76779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-200626939597.76779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-835945581.6573658</v>
      </c>
      <c r="L3147" s="444">
        <f t="shared" ca="1" si="144"/>
        <v>-201462885179.42517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-201462885179.42517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-839428688.24760485</v>
      </c>
      <c r="L3148" s="444">
        <f t="shared" ca="1" si="144"/>
        <v>-202302313867.67279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-202302313867.67279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-842926307.7819699</v>
      </c>
      <c r="L3149" s="444">
        <f t="shared" ca="1" si="144"/>
        <v>-203145240175.45477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-203145240175.45477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-846438500.73106158</v>
      </c>
      <c r="L3150" s="444">
        <f t="shared" ca="1" si="144"/>
        <v>-203991678676.18582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-203991678676.18582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-849965327.81744087</v>
      </c>
      <c r="L3151" s="444">
        <f t="shared" ca="1" si="144"/>
        <v>-204841644004.00327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-204841644004.00327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-853506850.01668024</v>
      </c>
      <c r="L3152" s="444">
        <f t="shared" ca="1" si="144"/>
        <v>-205695150854.01996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-205695150854.01996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-857063128.55841649</v>
      </c>
      <c r="L3153" s="444">
        <f t="shared" ca="1" si="144"/>
        <v>-206552213982.57837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-206552213982.57837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-860634224.92740989</v>
      </c>
      <c r="L3154" s="444">
        <f t="shared" ca="1" si="144"/>
        <v>-207412848207.50577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-207412848207.50577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-864220200.86460733</v>
      </c>
      <c r="L3155" s="444">
        <f t="shared" ca="1" si="144"/>
        <v>-208277068408.37036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-208277068408.37036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-867821118.36820984</v>
      </c>
      <c r="L3156" s="444">
        <f t="shared" ca="1" si="144"/>
        <v>-209144889526.73859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-209144889526.73859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-871437039.69474411</v>
      </c>
      <c r="L3157" s="444">
        <f t="shared" ca="1" si="144"/>
        <v>-210016326566.43332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-210016326566.43332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-875068027.36013877</v>
      </c>
      <c r="L3158" s="444">
        <f t="shared" ca="1" si="144"/>
        <v>-210891394593.79346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-210891394593.79346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-878714144.14080608</v>
      </c>
      <c r="L3159" s="444">
        <f t="shared" ca="1" si="144"/>
        <v>-211770108737.93427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-211770108737.93427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-882375453.0747261</v>
      </c>
      <c r="L3160" s="444">
        <f t="shared" ca="1" si="144"/>
        <v>-212652484191.009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-212652484191.009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-886052017.46253753</v>
      </c>
      <c r="L3161" s="444">
        <f t="shared" ca="1" si="144"/>
        <v>-213538536208.47153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-213538536208.47153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-889743900.86863136</v>
      </c>
      <c r="L3162" s="444">
        <f t="shared" ca="1" si="144"/>
        <v>-214428280109.34015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-214428280109.34015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-893451167.12225044</v>
      </c>
      <c r="L3163" s="444">
        <f t="shared" ca="1" si="144"/>
        <v>-215321731276.4624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-215321731276.4624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-897173880.3185935</v>
      </c>
      <c r="L3164" s="444">
        <f t="shared" ca="1" si="144"/>
        <v>-216218905156.78101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-216218905156.78101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-900912104.81992102</v>
      </c>
      <c r="L3165" s="444">
        <f t="shared" ca="1" si="144"/>
        <v>-217119817261.60092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-217119817261.60092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-904665905.25667059</v>
      </c>
      <c r="L3166" s="444">
        <f t="shared" ca="1" si="144"/>
        <v>-218024483166.8576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-218024483166.8576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-908435346.52857339</v>
      </c>
      <c r="L3167" s="444">
        <f t="shared" ca="1" si="144"/>
        <v>-218932918513.38617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-218932918513.38617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-912220493.80577564</v>
      </c>
      <c r="L3168" s="444">
        <f t="shared" ca="1" si="144"/>
        <v>-219845139007.19196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-219845139007.19196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-916021412.52996647</v>
      </c>
      <c r="L3169" s="444">
        <f t="shared" ca="1" si="144"/>
        <v>-220761160419.72192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-220761160419.72192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-919838168.41550803</v>
      </c>
      <c r="L3170" s="444">
        <f t="shared" ca="1" si="144"/>
        <v>-221680998588.13742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-221680998588.13742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-923670827.45057261</v>
      </c>
      <c r="L3171" s="444">
        <f t="shared" ca="1" si="144"/>
        <v>-222604669415.58798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-222604669415.58798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-927519455.89828324</v>
      </c>
      <c r="L3172" s="444">
        <f t="shared" ca="1" si="144"/>
        <v>-223532188871.48627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-223532188871.48627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-931384120.29785955</v>
      </c>
      <c r="L3173" s="444">
        <f t="shared" ca="1" si="144"/>
        <v>-224463572991.78412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-224463572991.78412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-935264887.46576715</v>
      </c>
      <c r="L3174" s="444">
        <f t="shared" ca="1" si="144"/>
        <v>-225398837879.24988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-225398837879.24988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-939161824.49687445</v>
      </c>
      <c r="L3175" s="444">
        <f t="shared" ca="1" si="144"/>
        <v>-226337999703.74677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-226337999703.74677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-943074998.76561153</v>
      </c>
      <c r="L3176" s="444">
        <f t="shared" ca="1" si="144"/>
        <v>-227281074702.51239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-227281074702.51239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-947004477.92713487</v>
      </c>
      <c r="L3177" s="444">
        <f t="shared" ca="1" si="144"/>
        <v>-228228079180.43951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-228228079180.43951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-950950329.91849804</v>
      </c>
      <c r="L3178" s="444">
        <f t="shared" ca="1" si="144"/>
        <v>-229179029510.358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-229179029510.358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-954912622.95982504</v>
      </c>
      <c r="L3179" s="444">
        <f t="shared" ca="1" si="144"/>
        <v>-230133942133.31784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-230133942133.31784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-958891425.55549109</v>
      </c>
      <c r="L3180" s="444">
        <f t="shared" ca="1" si="144"/>
        <v>-231092833558.87332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-231092833558.87332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-962886806.49530566</v>
      </c>
      <c r="L3181" s="444">
        <f t="shared" ca="1" si="144"/>
        <v>-232055720365.36862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-232055720365.36862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-966898834.85570252</v>
      </c>
      <c r="L3182" s="444">
        <f t="shared" ca="1" si="144"/>
        <v>-233022619200.22433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-233022619200.22433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-970927580.00093472</v>
      </c>
      <c r="L3183" s="444">
        <f t="shared" ca="1" si="144"/>
        <v>-233993546780.22528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-233993546780.22528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-974973111.58427203</v>
      </c>
      <c r="L3184" s="444">
        <f t="shared" ca="1" si="144"/>
        <v>-234968519891.80954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-234968519891.80954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-979035499.54920626</v>
      </c>
      <c r="L3185" s="444">
        <f t="shared" ca="1" si="144"/>
        <v>-235947555391.35873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-235947555391.35873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-983114814.13066125</v>
      </c>
      <c r="L3186" s="444">
        <f t="shared" ca="1" si="144"/>
        <v>-236930670205.48941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-236930670205.48941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-987211125.85620594</v>
      </c>
      <c r="L3187" s="444">
        <f t="shared" ca="1" si="144"/>
        <v>-237917881331.34561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-237917881331.34561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-991324505.5472734</v>
      </c>
      <c r="L3188" s="444">
        <f t="shared" ca="1" si="144"/>
        <v>-238909205836.89288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-238909205836.89288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-995455024.32038689</v>
      </c>
      <c r="L3189" s="444">
        <f t="shared" ca="1" si="144"/>
        <v>-239904660861.21326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-239904660861.21326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-999602753.58838856</v>
      </c>
      <c r="L3190" s="444">
        <f t="shared" ca="1" si="144"/>
        <v>-240904263614.80164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-240904263614.80164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-1003767765.0616736</v>
      </c>
      <c r="L3191" s="444">
        <f t="shared" ca="1" si="144"/>
        <v>-241908031379.86331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-241908031379.86331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-1007950130.7494304</v>
      </c>
      <c r="L3192" s="444">
        <f t="shared" ca="1" si="144"/>
        <v>-242915981510.61273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-242915981510.61273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-1012149922.9608862</v>
      </c>
      <c r="L3193" s="444">
        <f t="shared" ca="1" si="144"/>
        <v>-243928131433.57361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-243928131433.57361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-1016367214.3065567</v>
      </c>
      <c r="L3194" s="444">
        <f t="shared" ca="1" si="144"/>
        <v>-244944498647.88016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-244944498647.88016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-1020602077.6995006</v>
      </c>
      <c r="L3195" s="444">
        <f t="shared" ca="1" si="144"/>
        <v>-245965100725.57965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-245965100725.57965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-1024854586.3565817</v>
      </c>
      <c r="L3196" s="444">
        <f t="shared" ca="1" si="144"/>
        <v>-246989955311.93622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-246989955311.93622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-1029124813.7997342</v>
      </c>
      <c r="L3197" s="444">
        <f t="shared" ca="1" si="144"/>
        <v>-248019080125.73596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-248019080125.73596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-1033412833.8572332</v>
      </c>
      <c r="L3198" s="444">
        <f t="shared" ca="1" si="144"/>
        <v>-249052492959.5932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-249052492959.5932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-1037718720.6649717</v>
      </c>
      <c r="L3199" s="444">
        <f t="shared" ca="1" si="144"/>
        <v>-250090211680.25818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-250090211680.25818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-1042042548.6677425</v>
      </c>
      <c r="L3200" s="444">
        <f t="shared" ca="1" si="144"/>
        <v>-251132254228.92593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-251132254228.92593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-1046384392.6205248</v>
      </c>
      <c r="L3201" s="444">
        <f t="shared" ca="1" si="144"/>
        <v>-252178638621.54645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-252178638621.54645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-1050744327.589777</v>
      </c>
      <c r="L3202" s="444">
        <f t="shared" ca="1" si="144"/>
        <v>-253229382949.13623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-253229382949.13623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-1055122428.9547343</v>
      </c>
      <c r="L3203" s="444">
        <f t="shared" ca="1" si="144"/>
        <v>-254284505378.09097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-254284505378.09097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-1059518772.4087124</v>
      </c>
      <c r="L3204" s="444">
        <f t="shared" ca="1" si="144"/>
        <v>-255344024150.49969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-255344024150.49969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-1063933433.9604154</v>
      </c>
      <c r="L3205" s="444">
        <f t="shared" ca="1" si="144"/>
        <v>-256407957584.46011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-256407957584.46011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-1068366489.9352504</v>
      </c>
      <c r="L3206" s="444">
        <f t="shared" ca="1" si="144"/>
        <v>-257476324074.39536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-257476324074.39536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-1072818016.9766473</v>
      </c>
      <c r="L3207" s="444">
        <f t="shared" ca="1" si="144"/>
        <v>-258549142091.37201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-258549142091.37201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-1077288092.0473833</v>
      </c>
      <c r="L3208" s="444">
        <f t="shared" ca="1" si="144"/>
        <v>-259626430183.4194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-259626430183.4194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-1081776792.4309139</v>
      </c>
      <c r="L3209" s="444">
        <f t="shared" ca="1" si="144"/>
        <v>-260708206975.85031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-260708206975.85031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-1086284195.7327096</v>
      </c>
      <c r="L3210" s="444">
        <f t="shared" ca="1" si="144"/>
        <v>-261794491171.58301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-261794491171.58301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-1090810379.8815956</v>
      </c>
      <c r="L3211" s="444">
        <f t="shared" ca="1" si="144"/>
        <v>-262885301551.4646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-262885301551.4646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-1095355423.1311026</v>
      </c>
      <c r="L3212" s="444">
        <f t="shared" ca="1" si="144"/>
        <v>-263980656974.5957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-263980656974.5957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-1099919404.0608153</v>
      </c>
      <c r="L3213" s="444">
        <f t="shared" ca="1" si="144"/>
        <v>-265080576378.65652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-265080576378.65652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-1104502401.5777354</v>
      </c>
      <c r="L3214" s="444">
        <f t="shared" ca="1" si="144"/>
        <v>-266185078780.23425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-266185078780.23425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-1109104494.9176426</v>
      </c>
      <c r="L3215" s="444">
        <f t="shared" ca="1" si="144"/>
        <v>-267294183275.15189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-267294183275.15189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-1113725763.6464663</v>
      </c>
      <c r="L3216" s="444">
        <f t="shared" ca="1" si="144"/>
        <v>-268407909038.79834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-268407909038.79834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-1118366287.6616597</v>
      </c>
      <c r="L3217" s="444">
        <f t="shared" ca="1" si="144"/>
        <v>-269526275326.45999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-269526275326.45999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-1123026147.1935833</v>
      </c>
      <c r="L3218" s="444">
        <f t="shared" ca="1" si="144"/>
        <v>-270649301473.65356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-270649301473.65356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-1127705422.8068898</v>
      </c>
      <c r="L3219" s="444">
        <f t="shared" ca="1" si="144"/>
        <v>-271777006896.46045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-271777006896.46045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-1132404195.4019184</v>
      </c>
      <c r="L3220" s="444">
        <f t="shared" ca="1" si="144"/>
        <v>-272909411091.86237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-272909411091.86237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-1137122546.2160931</v>
      </c>
      <c r="L3221" s="444">
        <f t="shared" ca="1" si="144"/>
        <v>-274046533638.07846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-274046533638.07846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-1141860556.8253269</v>
      </c>
      <c r="L3222" s="444">
        <f t="shared" ca="1" si="144"/>
        <v>-275188394194.90381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-275188394194.90381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-1146618309.1454325</v>
      </c>
      <c r="L3223" s="444">
        <f t="shared" ca="1" si="144"/>
        <v>-276335012504.04926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-276335012504.04926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-1151395885.4335384</v>
      </c>
      <c r="L3224" s="444">
        <f t="shared" ca="1" si="144"/>
        <v>-277486408389.48279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-277486408389.48279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-1156193368.2895117</v>
      </c>
      <c r="L3225" s="444">
        <f t="shared" ca="1" si="144"/>
        <v>-278642601757.77228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-278642601757.77228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-1161010840.6573844</v>
      </c>
      <c r="L3226" s="444">
        <f t="shared" ca="1" si="144"/>
        <v>-279803612598.42969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-279803612598.42969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-1165848385.8267903</v>
      </c>
      <c r="L3227" s="444">
        <f t="shared" ca="1" si="144"/>
        <v>-280969460984.25647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-280969460984.25647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-1170706087.434402</v>
      </c>
      <c r="L3228" s="444">
        <f t="shared" ca="1" si="144"/>
        <v>-282140167071.69086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-282140167071.69086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-1175584029.4653785</v>
      </c>
      <c r="L3229" s="444">
        <f t="shared" ca="1" si="144"/>
        <v>-283315751101.15625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-283315751101.15625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-1180482296.2548177</v>
      </c>
      <c r="L3230" s="444">
        <f t="shared" ca="1" si="144"/>
        <v>-284496233397.41107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-284496233397.41107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-1185400972.4892128</v>
      </c>
      <c r="L3231" s="444">
        <f t="shared" ca="1" si="144"/>
        <v>-285681634369.90027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-285681634369.90027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-1190340143.2079177</v>
      </c>
      <c r="L3232" s="444">
        <f t="shared" ca="1" si="144"/>
        <v>-286871974513.10822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-286871974513.10822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-1195299893.8046176</v>
      </c>
      <c r="L3233" s="444">
        <f t="shared" ca="1" si="144"/>
        <v>-288067274406.91284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-288067274406.91284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-1200280310.0288036</v>
      </c>
      <c r="L3234" s="444">
        <f t="shared" ca="1" si="144"/>
        <v>-289267554716.94165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-289267554716.94165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-1205281477.9872568</v>
      </c>
      <c r="L3235" s="444">
        <f t="shared" ca="1" si="144"/>
        <v>-290472836194.92889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-290472836194.92889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-1210303484.1455371</v>
      </c>
      <c r="L3236" s="444">
        <f t="shared" ca="1" si="144"/>
        <v>-291683139679.0744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-291683139679.0744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-1215346415.3294766</v>
      </c>
      <c r="L3237" s="444">
        <f t="shared" ca="1" si="144"/>
        <v>-292898486094.40387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-292898486094.40387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-1220410358.7266827</v>
      </c>
      <c r="L3238" s="444">
        <f t="shared" ca="1" si="144"/>
        <v>-294118896453.13055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-294118896453.13055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-1225495401.8880439</v>
      </c>
      <c r="L3239" s="444">
        <f t="shared" ca="1" si="144"/>
        <v>-295344391855.01862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-295344391855.01862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-1230601632.7292442</v>
      </c>
      <c r="L3240" s="444">
        <f t="shared" ca="1" si="144"/>
        <v>-296574993487.74786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-296574993487.74786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-1235729139.5322828</v>
      </c>
      <c r="L3241" s="444">
        <f t="shared" ca="1" si="144"/>
        <v>-297810722627.28015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-297810722627.28015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-1240878010.9470005</v>
      </c>
      <c r="L3242" s="444">
        <f t="shared" ca="1" si="144"/>
        <v>-299051600638.22717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-299051600638.22717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-1246048335.9926133</v>
      </c>
      <c r="L3243" s="444">
        <f t="shared" ca="1" si="144"/>
        <v>-300297648974.21979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-300297648974.21979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-1251240204.0592492</v>
      </c>
      <c r="L3244" s="444">
        <f t="shared" ca="1" si="144"/>
        <v>-301548889178.27905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-301548889178.27905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-1256453704.9094961</v>
      </c>
      <c r="L3245" s="444">
        <f t="shared" ca="1" si="144"/>
        <v>-302805342883.18854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-302805342883.18854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-1261688928.6799521</v>
      </c>
      <c r="L3246" s="444">
        <f t="shared" ca="1" si="144"/>
        <v>-304067031811.86847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-304067031811.86847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-1266945965.8827853</v>
      </c>
      <c r="L3247" s="444">
        <f t="shared" ca="1" si="144"/>
        <v>-305333977777.75128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-305333977777.75128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-1272224907.4072969</v>
      </c>
      <c r="L3248" s="444">
        <f t="shared" ca="1" si="144"/>
        <v>-306606202685.15857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-306606202685.15857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-1277525844.5214939</v>
      </c>
      <c r="L3249" s="444">
        <f t="shared" ca="1" si="144"/>
        <v>-307883728529.68005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-307883728529.68005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-1282848868.8736668</v>
      </c>
      <c r="L3250" s="444">
        <f t="shared" ca="1" si="144"/>
        <v>-309166577398.55371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-309166577398.55371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-1288194072.4939737</v>
      </c>
      <c r="L3251" s="444">
        <f t="shared" ca="1" si="144"/>
        <v>-310454771471.04767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-310454771471.04767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-1293561547.796032</v>
      </c>
      <c r="L3252" s="444">
        <f t="shared" ca="1" si="144"/>
        <v>-311748333018.84369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-311748333018.84369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-1298951387.5785153</v>
      </c>
      <c r="L3253" s="444">
        <f t="shared" ca="1" si="144"/>
        <v>-313047284406.42218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-313047284406.42218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-1304363685.0267591</v>
      </c>
      <c r="L3254" s="444">
        <f t="shared" ca="1" si="144"/>
        <v>-314351648091.44891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-314351648091.44891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-1309798533.7143705</v>
      </c>
      <c r="L3255" s="444">
        <f t="shared" ca="1" si="144"/>
        <v>-315661446625.16327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-315661446625.16327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-1315256027.604847</v>
      </c>
      <c r="L3256" s="444">
        <f t="shared" ca="1" si="144"/>
        <v>-316976702652.76813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-316976702652.76813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-1320736261.0532005</v>
      </c>
      <c r="L3257" s="444">
        <f t="shared" ca="1" si="144"/>
        <v>-318297438913.82135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-318297438913.82135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-1326239328.8075891</v>
      </c>
      <c r="L3258" s="444">
        <f t="shared" ca="1" si="144"/>
        <v>-319623678242.62897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-319623678242.62897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-1331765326.0109539</v>
      </c>
      <c r="L3259" s="444">
        <f t="shared" ca="1" si="144"/>
        <v>-320955443568.63989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-320955443568.63989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-1337314348.2026663</v>
      </c>
      <c r="L3260" s="444">
        <f t="shared" ca="1" si="144"/>
        <v>-322292757916.84253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-322292757916.84253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-1342886491.3201771</v>
      </c>
      <c r="L3261" s="444">
        <f t="shared" ca="1" si="144"/>
        <v>-323635644408.16272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-323635644408.16272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-1348481851.7006779</v>
      </c>
      <c r="L3262" s="444">
        <f t="shared" ca="1" si="144"/>
        <v>-324984126259.8634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-324984126259.8634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-1354100526.0827641</v>
      </c>
      <c r="L3263" s="444">
        <f t="shared" ca="1" si="144"/>
        <v>-326338226785.94617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-326338226785.94617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-1359742611.608109</v>
      </c>
      <c r="L3264" s="444">
        <f t="shared" ca="1" si="144"/>
        <v>-327697969397.55426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-327697969397.55426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-1365408205.8231428</v>
      </c>
      <c r="L3265" s="444">
        <f t="shared" ca="1" si="144"/>
        <v>-329063377603.37738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-329063377603.37738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-1371097406.6807392</v>
      </c>
      <c r="L3266" s="444">
        <f t="shared" ca="1" si="144"/>
        <v>-330434475010.05811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-330434475010.05811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-1376810312.5419087</v>
      </c>
      <c r="L3267" s="444">
        <f t="shared" ca="1" si="144"/>
        <v>-331811285322.60004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-331811285322.60004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-1382547022.1775002</v>
      </c>
      <c r="L3268" s="444">
        <f t="shared" ca="1" si="144"/>
        <v>-333193832344.77753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-333193832344.77753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-1388307634.7699063</v>
      </c>
      <c r="L3269" s="444">
        <f t="shared" ca="1" si="144"/>
        <v>-334582139979.54742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-334582139979.54742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-1394092249.9147809</v>
      </c>
      <c r="L3270" s="444">
        <f t="shared" ca="1" si="144"/>
        <v>-335976232229.46222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-335976232229.46222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-1399900967.6227593</v>
      </c>
      <c r="L3271" s="444">
        <f t="shared" ca="1" si="144"/>
        <v>-337376133197.08496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-337376133197.08496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-1405733888.3211873</v>
      </c>
      <c r="L3272" s="444">
        <f t="shared" ca="1" si="144"/>
        <v>-338781867085.40613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-338781867085.40613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-1411591112.8558588</v>
      </c>
      <c r="L3273" s="444">
        <f t="shared" ca="1" si="144"/>
        <v>-340193458198.26196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-340193458198.26196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-1417472742.4927583</v>
      </c>
      <c r="L3274" s="444">
        <f t="shared" ca="1" si="144"/>
        <v>-341610930940.7547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-341610930940.7547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-1423378878.9198112</v>
      </c>
      <c r="L3275" s="444">
        <f t="shared" ca="1" si="144"/>
        <v>-343034309819.6745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-343034309819.6745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-1429309624.2486436</v>
      </c>
      <c r="L3276" s="444">
        <f t="shared" ca="1" si="144"/>
        <v>-344463619443.92316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-344463619443.92316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-1435265081.0163465</v>
      </c>
      <c r="L3277" s="444">
        <f t="shared" ca="1" si="144"/>
        <v>-345898884524.93951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-345898884524.93951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-1441245352.187248</v>
      </c>
      <c r="L3278" s="444">
        <f t="shared" ca="1" si="144"/>
        <v>-347340129877.12677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-347340129877.12677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-1447250541.1546948</v>
      </c>
      <c r="L3279" s="444">
        <f t="shared" ca="1" si="144"/>
        <v>-348787380418.28149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-348787380418.28149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-1453280751.7428396</v>
      </c>
      <c r="L3280" s="444">
        <f t="shared" ca="1" si="144"/>
        <v>-350240661170.02435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-350240661170.02435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-1459336088.2084348</v>
      </c>
      <c r="L3281" s="444">
        <f t="shared" ca="1" si="144"/>
        <v>-351699997258.23279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-351699997258.23279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-1465416655.2426367</v>
      </c>
      <c r="L3282" s="444">
        <f t="shared" ca="1" si="144"/>
        <v>-353165413913.4754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-353165413913.4754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-1471522557.9728141</v>
      </c>
      <c r="L3283" s="444">
        <f t="shared" ca="1" si="144"/>
        <v>-354636936471.44824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-354636936471.44824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-1477653901.9643676</v>
      </c>
      <c r="L3284" s="444">
        <f t="shared" ca="1" si="144"/>
        <v>-356114590373.4126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-356114590373.4126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-1483810793.2225525</v>
      </c>
      <c r="L3285" s="444">
        <f t="shared" ca="1" si="144"/>
        <v>-357598401166.63513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-357598401166.63513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-1489993338.194313</v>
      </c>
      <c r="L3286" s="444">
        <f t="shared" ca="1" si="144"/>
        <v>-359088394504.82947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-359088394504.82947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-1496201643.7701228</v>
      </c>
      <c r="L3287" s="444">
        <f t="shared" ca="1" si="144"/>
        <v>-360584596148.59961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-360584596148.59961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-1502435817.2858317</v>
      </c>
      <c r="L3288" s="444">
        <f t="shared" ca="1" si="144"/>
        <v>-362087031965.88544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-362087031965.88544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-1508695966.5245225</v>
      </c>
      <c r="L3289" s="444">
        <f t="shared" ca="1" si="144"/>
        <v>-363595727932.40997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-363595727932.40997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-1514982199.718375</v>
      </c>
      <c r="L3290" s="444">
        <f t="shared" ca="1" si="144"/>
        <v>-365110710132.12836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-365110710132.12836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-1521294625.5505347</v>
      </c>
      <c r="L3291" s="444">
        <f t="shared" ca="1" si="144"/>
        <v>-366632004757.67889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-366632004757.67889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-1527633353.1569953</v>
      </c>
      <c r="L3292" s="444">
        <f t="shared" ca="1" si="144"/>
        <v>-368159638110.83588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-368159638110.83588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-1533998492.1284828</v>
      </c>
      <c r="L3293" s="444">
        <f t="shared" ca="1" si="144"/>
        <v>-369693636602.96436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-369693636602.96436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-1540390152.5123515</v>
      </c>
      <c r="L3294" s="444">
        <f t="shared" ca="1" si="144"/>
        <v>-371234026755.47668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-371234026755.47668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-1546808444.8144863</v>
      </c>
      <c r="L3295" s="444">
        <f t="shared" ca="1" si="144"/>
        <v>-372780835200.2912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-372780835200.2912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-1553253480.0012133</v>
      </c>
      <c r="L3296" s="444">
        <f t="shared" ca="1" si="144"/>
        <v>-374334088680.29242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-374334088680.29242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-1559725369.5012183</v>
      </c>
      <c r="L3297" s="444">
        <f t="shared" ca="1" si="144"/>
        <v>-375893814049.79364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-375893814049.79364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-1566224225.2074735</v>
      </c>
      <c r="L3298" s="444">
        <f t="shared" ca="1" si="144"/>
        <v>-377460038275.0011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-377460038275.0011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-1572750159.4791713</v>
      </c>
      <c r="L3299" s="444">
        <f t="shared" ca="1" si="144"/>
        <v>-379032788434.48029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-379032788434.48029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-1579303285.1436679</v>
      </c>
      <c r="L3300" s="444">
        <f t="shared" ca="1" si="144"/>
        <v>-380612091719.62396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-380612091719.62396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-1585883715.4984331</v>
      </c>
      <c r="L3301" s="444">
        <f t="shared" ca="1" si="144"/>
        <v>-382197975435.12238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-382197975435.12238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-1592491564.31301</v>
      </c>
      <c r="L3302" s="444">
        <f t="shared" ca="1" si="144"/>
        <v>-383790466999.43536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-383790466999.43536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-1599126945.8309808</v>
      </c>
      <c r="L3303" s="444">
        <f t="shared" ca="1" si="144"/>
        <v>-385389593945.26636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-385389593945.26636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-1605789974.7719431</v>
      </c>
      <c r="L3304" s="444">
        <f t="shared" ca="1" si="144"/>
        <v>-386995383920.03833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-386995383920.03833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-1612480766.333493</v>
      </c>
      <c r="L3305" s="444">
        <f t="shared" ca="1" si="144"/>
        <v>-388607864686.37183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-388607864686.37183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-1619199436.1932158</v>
      </c>
      <c r="L3306" s="444">
        <f t="shared" ca="1" si="144"/>
        <v>-390227064122.56506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-390227064122.56506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-1625946100.5106878</v>
      </c>
      <c r="L3307" s="444">
        <f t="shared" ca="1" si="144"/>
        <v>-391853010223.07574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-391853010223.07574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-1632720875.9294822</v>
      </c>
      <c r="L3308" s="444">
        <f t="shared" ca="1" si="144"/>
        <v>-393485731099.00525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-393485731099.00525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-1639523879.5791886</v>
      </c>
      <c r="L3309" s="444">
        <f t="shared" ca="1" si="144"/>
        <v>-395125254978.58441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-395125254978.58441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-1646355229.077435</v>
      </c>
      <c r="L3310" s="444">
        <f t="shared" ca="1" si="144"/>
        <v>-396771610207.66187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-396771610207.66187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-1653215042.5319245</v>
      </c>
      <c r="L3311" s="444">
        <f t="shared" ca="1" si="144"/>
        <v>-398424825250.19379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-398424825250.19379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-1660103438.542474</v>
      </c>
      <c r="L3312" s="444">
        <f t="shared" ca="1" si="144"/>
        <v>-400084928688.73627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-400084928688.73627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-1667020536.2030678</v>
      </c>
      <c r="L3313" s="444">
        <f t="shared" ca="1" si="144"/>
        <v>-401751949224.93933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-401751949224.93933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-1673966455.1039138</v>
      </c>
      <c r="L3314" s="444">
        <f t="shared" ca="1" si="144"/>
        <v>-403425915680.04327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-403425915680.04327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-1680941315.3335137</v>
      </c>
      <c r="L3315" s="444">
        <f t="shared" ca="1" si="144"/>
        <v>-405106856995.37677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-405106856995.37677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-1687945237.4807365</v>
      </c>
      <c r="L3316" s="444">
        <f t="shared" ca="1" si="144"/>
        <v>-406794802232.85748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-406794802232.85748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-1694978342.6369061</v>
      </c>
      <c r="L3317" s="444">
        <f t="shared" ca="1" si="144"/>
        <v>-408489780575.49438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-408489780575.49438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-1702040752.3978932</v>
      </c>
      <c r="L3318" s="444">
        <f t="shared" ca="1" si="144"/>
        <v>-410191821327.89227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-410191821327.89227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-1709132588.8662179</v>
      </c>
      <c r="L3319" s="444">
        <f t="shared" ca="1" si="144"/>
        <v>-411900953916.75848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-411900953916.75848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-1716253974.6531603</v>
      </c>
      <c r="L3320" s="444">
        <f t="shared" ca="1" si="144"/>
        <v>-413617207891.41162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-413617207891.41162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-1723405032.8808818</v>
      </c>
      <c r="L3321" s="444">
        <f t="shared" ca="1" si="144"/>
        <v>-415340612924.29248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-415340612924.29248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-1730585887.184552</v>
      </c>
      <c r="L3322" s="444">
        <f t="shared" ca="1" si="144"/>
        <v>-417071198811.47705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-417071198811.47705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-1737796661.7144878</v>
      </c>
      <c r="L3323" s="444">
        <f t="shared" ref="L3323:L3577" ca="1" si="149">I3323-J3323+K3323</f>
        <v>-418808995473.19153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-418808995473.19153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-1745037481.138298</v>
      </c>
      <c r="L3324" s="444">
        <f t="shared" ca="1" si="149"/>
        <v>-420554032954.32983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-420554032954.32983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-1752308470.6430409</v>
      </c>
      <c r="L3325" s="444">
        <f t="shared" ca="1" si="149"/>
        <v>-422306341424.9729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-422306341424.9729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-1759609755.937387</v>
      </c>
      <c r="L3326" s="444">
        <f t="shared" ca="1" si="149"/>
        <v>-424065951180.91028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-424065951180.91028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-1766941463.2537928</v>
      </c>
      <c r="L3327" s="444">
        <f t="shared" ca="1" si="149"/>
        <v>-425832892644.16406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-425832892644.16406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-1774303719.3506835</v>
      </c>
      <c r="L3328" s="444">
        <f t="shared" ca="1" si="149"/>
        <v>-427607196363.51477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-427607196363.51477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-1781696651.5146449</v>
      </c>
      <c r="L3329" s="444">
        <f t="shared" ca="1" si="149"/>
        <v>-429388893015.02942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-429388893015.02942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-1789120387.5626225</v>
      </c>
      <c r="L3330" s="444">
        <f t="shared" ca="1" si="149"/>
        <v>-431178013402.59204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-431178013402.59204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-1796575055.8441336</v>
      </c>
      <c r="L3331" s="444">
        <f t="shared" ca="1" si="149"/>
        <v>-432974588458.43616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-432974588458.43616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-1804060785.243484</v>
      </c>
      <c r="L3332" s="444">
        <f t="shared" ca="1" si="149"/>
        <v>-434778649243.67963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-434778649243.67963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-1811577705.1819985</v>
      </c>
      <c r="L3333" s="444">
        <f t="shared" ca="1" si="149"/>
        <v>-436590226948.86163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-436590226948.86163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-1819125945.6202567</v>
      </c>
      <c r="L3334" s="444">
        <f t="shared" ca="1" si="149"/>
        <v>-438409352894.48187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-438409352894.48187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-1826705637.0603411</v>
      </c>
      <c r="L3335" s="444">
        <f t="shared" ca="1" si="149"/>
        <v>-440236058531.54224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-440236058531.54224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-1834316910.5480926</v>
      </c>
      <c r="L3336" s="444">
        <f t="shared" ca="1" si="149"/>
        <v>-442070375442.09033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-442070375442.09033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-1841959897.6753764</v>
      </c>
      <c r="L3337" s="444">
        <f t="shared" ca="1" si="149"/>
        <v>-443912335339.76569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-443912335339.76569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-1849634730.5823569</v>
      </c>
      <c r="L3338" s="444">
        <f t="shared" ca="1" si="149"/>
        <v>-445761970070.34802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-445761970070.34802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-1857341541.9597833</v>
      </c>
      <c r="L3339" s="444">
        <f t="shared" ca="1" si="149"/>
        <v>-447619311612.3078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-447619311612.3078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-1865080465.0512822</v>
      </c>
      <c r="L3340" s="444">
        <f t="shared" ca="1" si="149"/>
        <v>-449484392077.35907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-449484392077.35907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-1872851633.6556628</v>
      </c>
      <c r="L3341" s="444">
        <f t="shared" ca="1" si="149"/>
        <v>-451357243711.01471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-451357243711.01471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-1880655182.1292281</v>
      </c>
      <c r="L3342" s="444">
        <f t="shared" ca="1" si="149"/>
        <v>-453237898893.14392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-453237898893.14392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-1888491245.3880997</v>
      </c>
      <c r="L3343" s="444">
        <f t="shared" ca="1" si="149"/>
        <v>-455126390138.53204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-455126390138.53204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-1896359958.9105499</v>
      </c>
      <c r="L3344" s="444">
        <f t="shared" ca="1" si="149"/>
        <v>-457022750097.44257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-457022750097.44257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-1904261458.7393444</v>
      </c>
      <c r="L3345" s="444">
        <f t="shared" ca="1" si="149"/>
        <v>-458927011556.18188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-458927011556.18188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-1912195881.484091</v>
      </c>
      <c r="L3346" s="444">
        <f t="shared" ca="1" si="149"/>
        <v>-460839207437.66595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-460839207437.66595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-1920163364.3236082</v>
      </c>
      <c r="L3347" s="444">
        <f t="shared" ca="1" si="149"/>
        <v>-462759370801.98956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-462759370801.98956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-1928164045.0082898</v>
      </c>
      <c r="L3348" s="444">
        <f t="shared" ca="1" si="149"/>
        <v>-464687534846.99786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-464687534846.99786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-1936198061.8624914</v>
      </c>
      <c r="L3349" s="444">
        <f t="shared" ca="1" si="149"/>
        <v>-466623732908.86035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-466623732908.86035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-1944265553.7869184</v>
      </c>
      <c r="L3350" s="444">
        <f t="shared" ca="1" si="149"/>
        <v>-468567998462.64728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-468567998462.64728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-1952366660.2610302</v>
      </c>
      <c r="L3351" s="444">
        <f t="shared" ca="1" si="149"/>
        <v>-470520365122.90833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-470520365122.90833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-1960501521.3454514</v>
      </c>
      <c r="L3352" s="444">
        <f t="shared" ca="1" si="149"/>
        <v>-472480866644.25378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-472480866644.25378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-1968670277.6843905</v>
      </c>
      <c r="L3353" s="444">
        <f t="shared" ca="1" si="149"/>
        <v>-474449536921.93817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-474449536921.93817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-1976873070.508076</v>
      </c>
      <c r="L3354" s="444">
        <f t="shared" ca="1" si="149"/>
        <v>-476426409992.44623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-476426409992.44623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-1985110041.6351926</v>
      </c>
      <c r="L3355" s="444">
        <f t="shared" ca="1" si="149"/>
        <v>-478411520034.08142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-478411520034.08142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-1993381333.4753394</v>
      </c>
      <c r="L3356" s="444">
        <f t="shared" ca="1" si="149"/>
        <v>-480404901367.55676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-480404901367.55676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-2001687089.0314863</v>
      </c>
      <c r="L3357" s="444">
        <f t="shared" ca="1" si="149"/>
        <v>-482406588456.58826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-482406588456.58826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-2010027451.902451</v>
      </c>
      <c r="L3358" s="444">
        <f t="shared" ca="1" si="149"/>
        <v>-484416615908.49072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-484416615908.49072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-2018402566.2853777</v>
      </c>
      <c r="L3359" s="444">
        <f t="shared" ca="1" si="149"/>
        <v>-486435018474.77612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-486435018474.77612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-2026812576.9782338</v>
      </c>
      <c r="L3360" s="444">
        <f t="shared" ca="1" si="149"/>
        <v>-488461831051.75433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-488461831051.75433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-2035257629.3823097</v>
      </c>
      <c r="L3361" s="444">
        <f t="shared" ca="1" si="149"/>
        <v>-490497088681.13666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-490497088681.13666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-2043737869.5047359</v>
      </c>
      <c r="L3362" s="444">
        <f t="shared" ca="1" si="149"/>
        <v>-492540826550.64142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-492540826550.64142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-2052253443.9610057</v>
      </c>
      <c r="L3363" s="444">
        <f t="shared" ca="1" si="149"/>
        <v>-494593079994.60242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-494593079994.60242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-2060804499.97751</v>
      </c>
      <c r="L3364" s="444">
        <f t="shared" ca="1" si="149"/>
        <v>-496653884494.57996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-496653884494.57996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-2069391185.394083</v>
      </c>
      <c r="L3365" s="444">
        <f t="shared" ca="1" si="149"/>
        <v>-498723275679.97406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-498723275679.97406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-2078013648.6665585</v>
      </c>
      <c r="L3366" s="444">
        <f t="shared" ca="1" si="149"/>
        <v>-500801289328.64063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-500801289328.64063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-2086672038.8693357</v>
      </c>
      <c r="L3367" s="444">
        <f t="shared" ca="1" si="149"/>
        <v>-502887961367.50995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-502887961367.50995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-2095366505.697958</v>
      </c>
      <c r="L3368" s="444">
        <f t="shared" ca="1" si="149"/>
        <v>-504983327873.20789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-504983327873.20789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-2104097199.4716997</v>
      </c>
      <c r="L3369" s="444">
        <f t="shared" ca="1" si="149"/>
        <v>-507087425072.67957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-507087425072.67957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-2112864271.1361651</v>
      </c>
      <c r="L3370" s="444">
        <f t="shared" ca="1" si="149"/>
        <v>-509200289343.81573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-509200289343.81573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-2121667872.2658992</v>
      </c>
      <c r="L3371" s="444">
        <f t="shared" ca="1" si="149"/>
        <v>-511321957216.0816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-511321957216.0816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-2130508155.0670066</v>
      </c>
      <c r="L3372" s="444">
        <f t="shared" ca="1" si="149"/>
        <v>-513452465371.14862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-513452465371.14862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-2139385272.3797863</v>
      </c>
      <c r="L3373" s="444">
        <f t="shared" ca="1" si="149"/>
        <v>-515591850643.52838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-515591850643.52838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-2148299377.6813679</v>
      </c>
      <c r="L3374" s="444">
        <f t="shared" ca="1" si="149"/>
        <v>-517740150021.20978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-517740150021.20978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-2157250625.0883741</v>
      </c>
      <c r="L3375" s="444">
        <f t="shared" ca="1" si="149"/>
        <v>-519897400646.29816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-519897400646.29816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-2166239169.3595753</v>
      </c>
      <c r="L3376" s="444">
        <f t="shared" ca="1" si="149"/>
        <v>-522063639815.65771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-522063639815.65771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-2175265165.8985739</v>
      </c>
      <c r="L3377" s="444">
        <f t="shared" ca="1" si="149"/>
        <v>-524238904981.55627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-524238904981.55627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-2184328770.7564845</v>
      </c>
      <c r="L3378" s="444">
        <f t="shared" ca="1" si="149"/>
        <v>-526423233752.31274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-526423233752.31274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-2193430140.6346369</v>
      </c>
      <c r="L3379" s="444">
        <f t="shared" ca="1" si="149"/>
        <v>-528616663892.94739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-528616663892.94739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-2202569432.8872809</v>
      </c>
      <c r="L3380" s="444">
        <f t="shared" ca="1" si="149"/>
        <v>-530819233325.83466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-530819233325.83466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-2211746805.5243111</v>
      </c>
      <c r="L3381" s="444">
        <f t="shared" ca="1" si="149"/>
        <v>-533030980131.35895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-533030980131.35895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-2220962417.2139959</v>
      </c>
      <c r="L3382" s="444">
        <f t="shared" ca="1" si="149"/>
        <v>-535251942548.57294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-535251942548.57294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-2230216427.2857203</v>
      </c>
      <c r="L3383" s="444">
        <f t="shared" ca="1" si="149"/>
        <v>-537482158975.85864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-537482158975.85864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-2239508995.7327442</v>
      </c>
      <c r="L3384" s="444">
        <f t="shared" ca="1" si="149"/>
        <v>-539721667971.59137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-539721667971.59137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-2248840283.2149639</v>
      </c>
      <c r="L3385" s="444">
        <f t="shared" ca="1" si="149"/>
        <v>-541970508254.80634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-541970508254.80634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-2258210451.0616932</v>
      </c>
      <c r="L3386" s="444">
        <f t="shared" ca="1" si="149"/>
        <v>-544228718705.86804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-544228718705.86804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-2267619661.2744503</v>
      </c>
      <c r="L3387" s="444">
        <f t="shared" ca="1" si="149"/>
        <v>-546496338367.14252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-546496338367.14252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-2277068076.5297608</v>
      </c>
      <c r="L3388" s="444">
        <f t="shared" ca="1" si="149"/>
        <v>-548773406443.6723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-548773406443.6723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-2286555860.1819677</v>
      </c>
      <c r="L3389" s="444">
        <f t="shared" ca="1" si="149"/>
        <v>-551059962303.85425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-551059962303.85425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-2296083176.2660594</v>
      </c>
      <c r="L3390" s="444">
        <f t="shared" ca="1" si="149"/>
        <v>-553356045480.12036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-553356045480.12036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-2305650189.5005016</v>
      </c>
      <c r="L3391" s="444">
        <f t="shared" ca="1" si="149"/>
        <v>-555661695669.62085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-555661695669.62085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-2315257065.2900867</v>
      </c>
      <c r="L3392" s="444">
        <f t="shared" ca="1" si="149"/>
        <v>-557976952734.91089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-557976952734.91089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-2324903969.7287955</v>
      </c>
      <c r="L3393" s="444">
        <f t="shared" ca="1" si="149"/>
        <v>-560301856704.63965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-560301856704.63965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-2334591069.6026649</v>
      </c>
      <c r="L3394" s="444">
        <f t="shared" ca="1" si="149"/>
        <v>-562636447774.24231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-562636447774.24231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-2344318532.3926764</v>
      </c>
      <c r="L3395" s="444">
        <f t="shared" ca="1" si="149"/>
        <v>-564980766306.63501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-564980766306.63501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-2354086526.2776461</v>
      </c>
      <c r="L3396" s="444">
        <f t="shared" ca="1" si="149"/>
        <v>-567334852832.9126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-567334852832.9126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-2363895220.137136</v>
      </c>
      <c r="L3397" s="444">
        <f t="shared" ca="1" si="149"/>
        <v>-569698748053.04968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-569698748053.04968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-2373744783.5543737</v>
      </c>
      <c r="L3398" s="444">
        <f t="shared" ca="1" si="149"/>
        <v>-572072492836.604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-572072492836.604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-2383635386.8191833</v>
      </c>
      <c r="L3399" s="444">
        <f t="shared" ca="1" si="149"/>
        <v>-574456128223.42322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-574456128223.42322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-2393567200.9309301</v>
      </c>
      <c r="L3400" s="444">
        <f t="shared" ca="1" si="149"/>
        <v>-576849695424.35413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-576849695424.35413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-2403540397.6014757</v>
      </c>
      <c r="L3401" s="444">
        <f t="shared" ca="1" si="149"/>
        <v>-579253235821.95557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-579253235821.95557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-2413555149.2581482</v>
      </c>
      <c r="L3402" s="444">
        <f t="shared" ca="1" si="149"/>
        <v>-581666790971.21375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-581666790971.21375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-2423611629.0467238</v>
      </c>
      <c r="L3403" s="444">
        <f t="shared" ca="1" si="149"/>
        <v>-584090402600.2605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-584090402600.2605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-2433710010.8344188</v>
      </c>
      <c r="L3404" s="444">
        <f t="shared" ca="1" si="149"/>
        <v>-586524112611.09497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-586524112611.09497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-2443850469.2128959</v>
      </c>
      <c r="L3405" s="444">
        <f t="shared" ca="1" si="149"/>
        <v>-588967963080.30786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-588967963080.30786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-2454033179.5012827</v>
      </c>
      <c r="L3406" s="444">
        <f t="shared" ca="1" si="149"/>
        <v>-591421996259.8092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-591421996259.8092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-2464258317.7492051</v>
      </c>
      <c r="L3407" s="444">
        <f t="shared" ca="1" si="149"/>
        <v>-593886254577.55835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-593886254577.55835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-2474526060.7398262</v>
      </c>
      <c r="L3408" s="444">
        <f t="shared" ca="1" si="149"/>
        <v>-596360780638.29822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-596360780638.29822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-2484836585.9929094</v>
      </c>
      <c r="L3409" s="444">
        <f t="shared" ca="1" si="149"/>
        <v>-598845617224.29114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-598845617224.29114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-2495190071.7678795</v>
      </c>
      <c r="L3410" s="444">
        <f t="shared" ca="1" si="149"/>
        <v>-601340807296.05896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-601340807296.05896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-2505586697.0669122</v>
      </c>
      <c r="L3411" s="444">
        <f t="shared" ca="1" si="149"/>
        <v>-603846393993.12585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-603846393993.12585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-2516026641.6380243</v>
      </c>
      <c r="L3412" s="444">
        <f t="shared" ca="1" si="149"/>
        <v>-606362420634.76392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-606362420634.76392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-2526510085.9781828</v>
      </c>
      <c r="L3413" s="444">
        <f t="shared" ca="1" si="149"/>
        <v>-608888930720.74207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-608888930720.74207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-2537037211.3364253</v>
      </c>
      <c r="L3414" s="444">
        <f t="shared" ca="1" si="149"/>
        <v>-611425967932.07849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-611425967932.07849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-2547608199.7169938</v>
      </c>
      <c r="L3415" s="444">
        <f t="shared" ca="1" si="149"/>
        <v>-613973576131.79553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-613973576131.79553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-2558223233.8824816</v>
      </c>
      <c r="L3416" s="444">
        <f t="shared" ca="1" si="149"/>
        <v>-616531799365.67798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-616531799365.67798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-2568882497.3569918</v>
      </c>
      <c r="L3417" s="444">
        <f t="shared" ca="1" si="149"/>
        <v>-619100681863.03491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-619100681863.03491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-2579586174.4293122</v>
      </c>
      <c r="L3418" s="444">
        <f t="shared" ca="1" si="149"/>
        <v>-621680268037.46423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-621680268037.46423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-2590334450.1561007</v>
      </c>
      <c r="L3419" s="444">
        <f t="shared" ca="1" si="149"/>
        <v>-624270602487.62036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-624270602487.62036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-2601127510.3650846</v>
      </c>
      <c r="L3420" s="444">
        <f t="shared" ca="1" si="149"/>
        <v>-626871729997.98547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-626871729997.98547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-2611965541.6582727</v>
      </c>
      <c r="L3421" s="444">
        <f t="shared" ca="1" si="149"/>
        <v>-629483695539.6438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-629483695539.6438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-2622848731.4151826</v>
      </c>
      <c r="L3422" s="444">
        <f t="shared" ca="1" si="149"/>
        <v>-632106544271.05896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-632106544271.05896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-2633777267.7960792</v>
      </c>
      <c r="L3423" s="444">
        <f t="shared" ca="1" si="149"/>
        <v>-634740321538.85498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-634740321538.85498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-2644751339.7452292</v>
      </c>
      <c r="L3424" s="444">
        <f t="shared" ca="1" si="149"/>
        <v>-637385072878.60022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-637385072878.60022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-2655771136.9941673</v>
      </c>
      <c r="L3425" s="444">
        <f t="shared" ca="1" si="149"/>
        <v>-640040844015.59436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-640040844015.59436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-2666836850.0649767</v>
      </c>
      <c r="L3426" s="444">
        <f t="shared" ca="1" si="149"/>
        <v>-642707680865.6593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-642707680865.6593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-2677948670.2735806</v>
      </c>
      <c r="L3427" s="444">
        <f t="shared" ca="1" si="149"/>
        <v>-645385629535.93286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-645385629535.93286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-2689106789.7330537</v>
      </c>
      <c r="L3428" s="444">
        <f t="shared" ca="1" si="149"/>
        <v>-648074736325.66589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-648074736325.66589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-2700311401.3569412</v>
      </c>
      <c r="L3429" s="444">
        <f t="shared" ca="1" si="149"/>
        <v>-650775047727.02283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-650775047727.02283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-2711562698.8625951</v>
      </c>
      <c r="L3430" s="444">
        <f t="shared" ca="1" si="149"/>
        <v>-653486610425.88538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-653486610425.88538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-2722860876.7745223</v>
      </c>
      <c r="L3431" s="444">
        <f t="shared" ca="1" si="149"/>
        <v>-656209471302.65991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-656209471302.65991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-2734206130.4277496</v>
      </c>
      <c r="L3432" s="444">
        <f t="shared" ca="1" si="149"/>
        <v>-658943677433.08765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-658943677433.08765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-2745598655.9711986</v>
      </c>
      <c r="L3433" s="444">
        <f t="shared" ca="1" si="149"/>
        <v>-661689276089.05884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-661689276089.05884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-2757038650.3710785</v>
      </c>
      <c r="L3434" s="444">
        <f t="shared" ca="1" si="149"/>
        <v>-664446314739.42993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-664446314739.42993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-2768526311.4142914</v>
      </c>
      <c r="L3435" s="444">
        <f t="shared" ca="1" si="149"/>
        <v>-667214841050.84424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-667214841050.84424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-2780061837.7118511</v>
      </c>
      <c r="L3436" s="444">
        <f t="shared" ca="1" si="149"/>
        <v>-669994902888.55603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-669994902888.55603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-2791645428.7023168</v>
      </c>
      <c r="L3437" s="444">
        <f t="shared" ca="1" si="149"/>
        <v>-672786548317.2583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-672786548317.2583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-2803277284.6552429</v>
      </c>
      <c r="L3438" s="444">
        <f t="shared" ca="1" si="149"/>
        <v>-675589825601.91357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-675589825601.91357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-2814957606.6746397</v>
      </c>
      <c r="L3439" s="444">
        <f t="shared" ca="1" si="149"/>
        <v>-678404783208.58826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-678404783208.58826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-2826686596.7024512</v>
      </c>
      <c r="L3440" s="444">
        <f t="shared" ca="1" si="149"/>
        <v>-681231469805.29065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-681231469805.29065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-2838464457.5220442</v>
      </c>
      <c r="L3441" s="444">
        <f t="shared" ca="1" si="149"/>
        <v>-684069934262.81274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-684069934262.81274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-2850291392.7617197</v>
      </c>
      <c r="L3442" s="444">
        <f t="shared" ca="1" si="149"/>
        <v>-686920225655.57446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-686920225655.57446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-2862167606.8982267</v>
      </c>
      <c r="L3443" s="444">
        <f t="shared" ca="1" si="149"/>
        <v>-689782393262.47266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-689782393262.47266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-2874093305.2603025</v>
      </c>
      <c r="L3444" s="444">
        <f t="shared" ca="1" si="149"/>
        <v>-692656486567.73291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-692656486567.73291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-2886068694.0322204</v>
      </c>
      <c r="L3445" s="444">
        <f t="shared" ca="1" si="149"/>
        <v>-695542555261.76514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-695542555261.76514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-2898093980.2573547</v>
      </c>
      <c r="L3446" s="444">
        <f t="shared" ca="1" si="149"/>
        <v>-698440649242.02246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-698440649242.02246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-2910169371.8417602</v>
      </c>
      <c r="L3447" s="444">
        <f t="shared" ca="1" si="149"/>
        <v>-701350818613.86426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-701350818613.86426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-2922295077.5577679</v>
      </c>
      <c r="L3448" s="444">
        <f t="shared" ca="1" si="149"/>
        <v>-704273113691.422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-704273113691.422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-2934471307.0475917</v>
      </c>
      <c r="L3449" s="444">
        <f t="shared" ca="1" si="149"/>
        <v>-707207584998.4696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-707207584998.4696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-2946698270.8269567</v>
      </c>
      <c r="L3450" s="444">
        <f t="shared" ca="1" si="149"/>
        <v>-710154283269.29651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-710154283269.29651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-2958976180.2887354</v>
      </c>
      <c r="L3451" s="444">
        <f t="shared" ca="1" si="149"/>
        <v>-713113259449.58521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-713113259449.58521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-2971305247.706605</v>
      </c>
      <c r="L3452" s="444">
        <f t="shared" ca="1" si="149"/>
        <v>-716084564697.29187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-716084564697.29187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-2983685686.2387161</v>
      </c>
      <c r="L3453" s="444">
        <f t="shared" ca="1" si="149"/>
        <v>-719068250383.53064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-719068250383.53064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-2996117709.9313774</v>
      </c>
      <c r="L3454" s="444">
        <f t="shared" ca="1" si="149"/>
        <v>-722064368093.46204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-722064368093.46204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-3008601533.7227583</v>
      </c>
      <c r="L3455" s="444">
        <f t="shared" ca="1" si="149"/>
        <v>-725072969627.18481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-725072969627.18481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-3021137373.4466033</v>
      </c>
      <c r="L3456" s="444">
        <f t="shared" ca="1" si="149"/>
        <v>-728094107000.63147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-728094107000.63147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-3033725445.8359642</v>
      </c>
      <c r="L3457" s="444">
        <f t="shared" ca="1" si="149"/>
        <v>-731127832446.46741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-731127832446.46741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-3046365968.5269475</v>
      </c>
      <c r="L3458" s="444">
        <f t="shared" ca="1" si="149"/>
        <v>-734174198414.99438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-734174198414.99438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-3059059160.0624766</v>
      </c>
      <c r="L3459" s="444">
        <f t="shared" ca="1" si="149"/>
        <v>-737233257575.05688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-737233257575.05688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-3071805239.8960705</v>
      </c>
      <c r="L3460" s="444">
        <f t="shared" ca="1" si="149"/>
        <v>-740305062814.953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-740305062814.953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-3084604428.3956375</v>
      </c>
      <c r="L3461" s="444">
        <f t="shared" ca="1" si="149"/>
        <v>-743389667243.34863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-743389667243.34863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-3097456946.8472857</v>
      </c>
      <c r="L3462" s="444">
        <f t="shared" ca="1" si="149"/>
        <v>-746487124190.19592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-746487124190.19592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-3110363017.4591498</v>
      </c>
      <c r="L3463" s="444">
        <f t="shared" ca="1" si="149"/>
        <v>-749597487207.65503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-749597487207.65503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-3123322863.3652291</v>
      </c>
      <c r="L3464" s="444">
        <f t="shared" ca="1" si="149"/>
        <v>-752720810071.02026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-752720810071.02026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-3136336708.629251</v>
      </c>
      <c r="L3465" s="444">
        <f t="shared" ca="1" si="149"/>
        <v>-755857146779.64954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-755857146779.64954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-3149404778.2485399</v>
      </c>
      <c r="L3466" s="444">
        <f t="shared" ca="1" si="149"/>
        <v>-759006551557.89807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-759006551557.89807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-3162527298.1579084</v>
      </c>
      <c r="L3467" s="444">
        <f t="shared" ca="1" si="149"/>
        <v>-762169078856.05603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-762169078856.05603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-3175704495.2335668</v>
      </c>
      <c r="L3468" s="444">
        <f t="shared" ca="1" si="149"/>
        <v>-765344783351.28955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-765344783351.28955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-3188936597.29704</v>
      </c>
      <c r="L3469" s="444">
        <f t="shared" ca="1" si="149"/>
        <v>-768533719948.58655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-768533719948.58655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-3202223833.1191106</v>
      </c>
      <c r="L3470" s="444">
        <f t="shared" ca="1" si="149"/>
        <v>-771735943781.70569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-771735943781.70569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-3215566432.4237738</v>
      </c>
      <c r="L3471" s="444">
        <f t="shared" ca="1" si="149"/>
        <v>-774951510214.12952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-774951510214.12952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-3228964625.8922062</v>
      </c>
      <c r="L3472" s="444">
        <f t="shared" ca="1" si="149"/>
        <v>-778180474840.02173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-778180474840.02173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-3242418645.1667571</v>
      </c>
      <c r="L3473" s="444">
        <f t="shared" ca="1" si="149"/>
        <v>-781422893485.18848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-781422893485.18848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-3255928722.8549519</v>
      </c>
      <c r="L3474" s="444">
        <f t="shared" ca="1" si="149"/>
        <v>-784678822208.04346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-784678822208.04346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-3269495092.5335145</v>
      </c>
      <c r="L3475" s="444">
        <f t="shared" ca="1" si="149"/>
        <v>-787948317300.57703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-787948317300.57703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-3283117988.7524042</v>
      </c>
      <c r="L3476" s="444">
        <f t="shared" ca="1" si="149"/>
        <v>-791231435289.32947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-791231435289.32947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-3296797647.0388727</v>
      </c>
      <c r="L3477" s="444">
        <f t="shared" ca="1" si="149"/>
        <v>-794528232936.36829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-794528232936.36829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-3310534303.9015346</v>
      </c>
      <c r="L3478" s="444">
        <f t="shared" ca="1" si="149"/>
        <v>-797838767240.26978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-797838767240.26978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-3324328196.8344574</v>
      </c>
      <c r="L3479" s="444">
        <f t="shared" ca="1" si="149"/>
        <v>-801163095437.10425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-801163095437.10425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-3338179564.3212676</v>
      </c>
      <c r="L3480" s="444">
        <f t="shared" ca="1" si="149"/>
        <v>-804501275001.42554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-804501275001.42554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-3352088645.839273</v>
      </c>
      <c r="L3481" s="444">
        <f t="shared" ca="1" si="149"/>
        <v>-807853363647.26477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-807853363647.26477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-3366055681.8636031</v>
      </c>
      <c r="L3482" s="444">
        <f t="shared" ca="1" si="149"/>
        <v>-811219419329.12842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-811219419329.12842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-3380080913.8713684</v>
      </c>
      <c r="L3483" s="444">
        <f t="shared" ca="1" si="149"/>
        <v>-814599500242.99976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-814599500242.99976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-3394164584.3458323</v>
      </c>
      <c r="L3484" s="444">
        <f t="shared" ca="1" si="149"/>
        <v>-817993664827.34558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-817993664827.34558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-3408306936.7806067</v>
      </c>
      <c r="L3485" s="444">
        <f t="shared" ca="1" si="149"/>
        <v>-821401971764.12622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-821401971764.12622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-3422508215.6838593</v>
      </c>
      <c r="L3486" s="444">
        <f t="shared" ca="1" si="149"/>
        <v>-824824479979.81006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-824824479979.81006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-3436768666.5825419</v>
      </c>
      <c r="L3487" s="444">
        <f t="shared" ca="1" si="149"/>
        <v>-828261248646.39258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-828261248646.39258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-3451088536.0266356</v>
      </c>
      <c r="L3488" s="444">
        <f t="shared" ca="1" si="149"/>
        <v>-831712337182.41919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-831712337182.41919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-3465468071.5934134</v>
      </c>
      <c r="L3489" s="444">
        <f t="shared" ca="1" si="149"/>
        <v>-835177805254.01257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-835177805254.01257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-3479907521.8917189</v>
      </c>
      <c r="L3490" s="444">
        <f t="shared" ca="1" si="149"/>
        <v>-838657712775.9043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-838657712775.9043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-3494407136.566268</v>
      </c>
      <c r="L3491" s="444">
        <f t="shared" ca="1" si="149"/>
        <v>-842152119912.47058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-842152119912.47058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-3508967166.3019605</v>
      </c>
      <c r="L3492" s="444">
        <f t="shared" ca="1" si="149"/>
        <v>-845661087078.77258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-845661087078.77258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-3523587862.8282189</v>
      </c>
      <c r="L3493" s="444">
        <f t="shared" ca="1" si="149"/>
        <v>-849184674941.60083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-849184674941.60083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-3538269478.9233365</v>
      </c>
      <c r="L3494" s="444">
        <f t="shared" ca="1" si="149"/>
        <v>-852722944420.52417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-852722944420.52417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-3553012268.4188504</v>
      </c>
      <c r="L3495" s="444">
        <f t="shared" ca="1" si="149"/>
        <v>-856275956688.94299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-856275956688.94299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-3567816486.2039289</v>
      </c>
      <c r="L3496" s="444">
        <f t="shared" ca="1" si="149"/>
        <v>-859843773175.14697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-859843773175.14697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-3582682388.2297797</v>
      </c>
      <c r="L3497" s="444">
        <f t="shared" ca="1" si="149"/>
        <v>-863426455563.37671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-863426455563.37671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-3597610231.5140696</v>
      </c>
      <c r="L3498" s="444">
        <f t="shared" ca="1" si="149"/>
        <v>-867024065794.89075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-867024065794.89075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-3612600274.1453776</v>
      </c>
      <c r="L3499" s="444">
        <f t="shared" ca="1" si="149"/>
        <v>-870636666069.03613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-870636666069.03613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-3627652775.2876501</v>
      </c>
      <c r="L3500" s="444">
        <f t="shared" ca="1" si="149"/>
        <v>-874264318844.32373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-874264318844.32373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-3642767995.1846828</v>
      </c>
      <c r="L3501" s="444">
        <f t="shared" ca="1" si="149"/>
        <v>-877907086839.50842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-877907086839.50842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-3657946195.1646185</v>
      </c>
      <c r="L3502" s="444">
        <f t="shared" ca="1" si="149"/>
        <v>-881565033034.6731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-881565033034.6731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-3673187637.6444712</v>
      </c>
      <c r="L3503" s="444">
        <f t="shared" ca="1" si="149"/>
        <v>-885238220672.31763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-885238220672.31763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-3688492586.1346569</v>
      </c>
      <c r="L3504" s="444">
        <f t="shared" ca="1" si="149"/>
        <v>-888926713258.45227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-888926713258.45227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-3703861305.2435513</v>
      </c>
      <c r="L3505" s="444">
        <f t="shared" ca="1" si="149"/>
        <v>-892630574563.6958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-892630574563.6958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-3719294060.6820664</v>
      </c>
      <c r="L3506" s="444">
        <f t="shared" ca="1" si="149"/>
        <v>-896349868624.37781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-896349868624.37781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-3734791119.2682409</v>
      </c>
      <c r="L3507" s="444">
        <f t="shared" ca="1" si="149"/>
        <v>-900084659743.646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-900084659743.646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-3750352748.9318581</v>
      </c>
      <c r="L3508" s="444">
        <f t="shared" ca="1" si="149"/>
        <v>-903835012492.57788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-903835012492.57788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-3765979218.7190742</v>
      </c>
      <c r="L3509" s="444">
        <f t="shared" ca="1" si="149"/>
        <v>-907600991711.297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-907600991711.297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-3781670798.797071</v>
      </c>
      <c r="L3510" s="444">
        <f t="shared" ca="1" si="149"/>
        <v>-911382662510.09412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-911382662510.09412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-3797427760.4587255</v>
      </c>
      <c r="L3511" s="444">
        <f t="shared" ca="1" si="149"/>
        <v>-915180090270.55286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-915180090270.55286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-3813250376.1273036</v>
      </c>
      <c r="L3512" s="444">
        <f t="shared" ca="1" si="149"/>
        <v>-918993340646.68018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-918993340646.68018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-3829138919.361167</v>
      </c>
      <c r="L3513" s="444">
        <f t="shared" ca="1" si="149"/>
        <v>-922822479566.04138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-922822479566.04138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-3845093664.8585057</v>
      </c>
      <c r="L3514" s="444">
        <f t="shared" ca="1" si="149"/>
        <v>-926667573230.8999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-926667573230.8999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-3861114888.4620829</v>
      </c>
      <c r="L3515" s="444">
        <f t="shared" ca="1" si="149"/>
        <v>-930528688119.36194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-930528688119.36194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-3877202867.1640077</v>
      </c>
      <c r="L3516" s="444">
        <f t="shared" ca="1" si="149"/>
        <v>-934405890986.526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-934405890986.526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-3893357879.1105251</v>
      </c>
      <c r="L3517" s="444">
        <f t="shared" ca="1" si="149"/>
        <v>-938299248865.63647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-938299248865.63647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-3909580203.6068187</v>
      </c>
      <c r="L3518" s="444">
        <f t="shared" ca="1" si="149"/>
        <v>-942208829069.24329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-942208829069.24329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-3925870121.1218476</v>
      </c>
      <c r="L3519" s="444">
        <f t="shared" ca="1" si="149"/>
        <v>-946134699190.36511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-946134699190.36511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-3942227913.2931881</v>
      </c>
      <c r="L3520" s="444">
        <f t="shared" ca="1" si="149"/>
        <v>-950076927103.65833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-950076927103.65833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-3958653862.9319096</v>
      </c>
      <c r="L3521" s="444">
        <f t="shared" ca="1" si="149"/>
        <v>-954035580966.59021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-954035580966.59021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-3975148254.0274587</v>
      </c>
      <c r="L3522" s="444">
        <f t="shared" ca="1" si="149"/>
        <v>-958010729220.61768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-958010729220.61768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-3991711371.7525735</v>
      </c>
      <c r="L3523" s="444">
        <f t="shared" ca="1" si="149"/>
        <v>-962002440592.37024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-962002440592.37024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-4008343502.4682093</v>
      </c>
      <c r="L3524" s="444">
        <f t="shared" ca="1" si="149"/>
        <v>-966010784094.8385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-966010784094.8385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-4025044933.7284937</v>
      </c>
      <c r="L3525" s="444">
        <f t="shared" ca="1" si="149"/>
        <v>-970035829028.56702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-970035829028.56702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-4041815954.285696</v>
      </c>
      <c r="L3526" s="444">
        <f t="shared" ca="1" si="149"/>
        <v>-974077644982.85266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-974077644982.85266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-4058656854.0952191</v>
      </c>
      <c r="L3527" s="444">
        <f t="shared" ca="1" si="149"/>
        <v>-978136301836.94788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-978136301836.94788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-4075567924.3206162</v>
      </c>
      <c r="L3528" s="444">
        <f t="shared" ca="1" si="149"/>
        <v>-982211869761.26843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-982211869761.26843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-4092549457.3386183</v>
      </c>
      <c r="L3529" s="444">
        <f t="shared" ca="1" si="149"/>
        <v>-986304419218.60706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-986304419218.60706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-4109601746.7441959</v>
      </c>
      <c r="L3530" s="444">
        <f t="shared" ca="1" si="149"/>
        <v>-990414020965.3512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-990414020965.3512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-4126725087.3556299</v>
      </c>
      <c r="L3531" s="444">
        <f t="shared" ca="1" si="149"/>
        <v>-994540746052.70679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-994540746052.70679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-4143919775.2196116</v>
      </c>
      <c r="L3532" s="444">
        <f t="shared" ca="1" si="149"/>
        <v>-998684665827.92639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-998684665827.92639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-4161186107.6163602</v>
      </c>
      <c r="L3533" s="444">
        <f t="shared" ca="1" si="149"/>
        <v>-1002845851935.5427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-1002845851935.5427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-4178524383.0647616</v>
      </c>
      <c r="L3534" s="444">
        <f t="shared" ca="1" si="149"/>
        <v>-1007024376318.6075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-1007024376318.6075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-4195934901.3275313</v>
      </c>
      <c r="L3535" s="444">
        <f t="shared" ca="1" si="149"/>
        <v>-1011220311219.9351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-1011220311219.9351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-4213417963.4163961</v>
      </c>
      <c r="L3536" s="444">
        <f t="shared" ca="1" si="149"/>
        <v>-1015433729183.3514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-1015433729183.3514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-4230973871.5972977</v>
      </c>
      <c r="L3537" s="444">
        <f t="shared" ca="1" si="149"/>
        <v>-1019664703054.9487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-1019664703054.9487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-4248602929.3956199</v>
      </c>
      <c r="L3538" s="444">
        <f t="shared" ca="1" si="149"/>
        <v>-1023913305984.3444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-1023913305984.3444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-4266305441.6014342</v>
      </c>
      <c r="L3539" s="444">
        <f t="shared" ca="1" si="149"/>
        <v>-1028179611425.9458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-1028179611425.9458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-4284081714.2747736</v>
      </c>
      <c r="L3540" s="444">
        <f t="shared" ca="1" si="149"/>
        <v>-1032463693140.2206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-1032463693140.2206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-4301932054.7509193</v>
      </c>
      <c r="L3541" s="444">
        <f t="shared" ca="1" si="149"/>
        <v>-1036765625194.9716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-1036765625194.9716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-4319856771.6457157</v>
      </c>
      <c r="L3542" s="444">
        <f t="shared" ca="1" si="149"/>
        <v>-1041085481966.6173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-1041085481966.6173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-4337856174.8609056</v>
      </c>
      <c r="L3543" s="444">
        <f t="shared" ca="1" si="149"/>
        <v>-1045423338141.4783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-1045423338141.4783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-4355930575.5894918</v>
      </c>
      <c r="L3544" s="444">
        <f t="shared" ca="1" si="149"/>
        <v>-1049779268717.0677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-1049779268717.0677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-4374080286.3211155</v>
      </c>
      <c r="L3545" s="444">
        <f t="shared" ca="1" si="149"/>
        <v>-1054153349003.3889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-1054153349003.3889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-4392305620.8474531</v>
      </c>
      <c r="L3546" s="444">
        <f t="shared" ca="1" si="149"/>
        <v>-1058545654624.2363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-1058545654624.2363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-4410606894.2676516</v>
      </c>
      <c r="L3547" s="444">
        <f t="shared" ca="1" si="149"/>
        <v>-1062956261518.504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-1062956261518.504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-4428984422.9937668</v>
      </c>
      <c r="L3548" s="444">
        <f t="shared" ca="1" si="149"/>
        <v>-1067385245941.4978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-1067385245941.4978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-4447438524.7562408</v>
      </c>
      <c r="L3549" s="444">
        <f t="shared" ca="1" si="149"/>
        <v>-1071832684466.254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-1071832684466.254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-4465969518.6093922</v>
      </c>
      <c r="L3550" s="444">
        <f t="shared" ca="1" si="149"/>
        <v>-1076298653984.8634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-1076298653984.8634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-4484577724.9369307</v>
      </c>
      <c r="L3551" s="444">
        <f t="shared" ca="1" si="149"/>
        <v>-1080783231709.8003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-1080783231709.8003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-4503263465.4575014</v>
      </c>
      <c r="L3552" s="444">
        <f t="shared" ca="1" si="149"/>
        <v>-1085286495175.2578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-1085286495175.2578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-4522027063.2302408</v>
      </c>
      <c r="L3553" s="444">
        <f t="shared" ca="1" si="149"/>
        <v>-1089808522238.488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-1089808522238.488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-4540868842.660367</v>
      </c>
      <c r="L3554" s="444">
        <f t="shared" ca="1" si="149"/>
        <v>-1094349391081.1484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-1094349391081.1484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-4559789129.5047855</v>
      </c>
      <c r="L3555" s="444">
        <f t="shared" ca="1" si="149"/>
        <v>-1098909180210.6532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-1098909180210.6532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-4578788250.8777218</v>
      </c>
      <c r="L3556" s="444">
        <f t="shared" ca="1" si="149"/>
        <v>-1103487968461.531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-1103487968461.531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-4597866535.2563791</v>
      </c>
      <c r="L3557" s="444">
        <f t="shared" ca="1" si="149"/>
        <v>-1108085834996.7874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-1108085834996.7874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-4617024312.4866142</v>
      </c>
      <c r="L3558" s="444">
        <f t="shared" ca="1" si="149"/>
        <v>-1112702859309.2739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-1112702859309.2739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-4636261913.788641</v>
      </c>
      <c r="L3559" s="444">
        <f t="shared" ca="1" si="149"/>
        <v>-1117339121223.0625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-1117339121223.0625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-4655579671.7627602</v>
      </c>
      <c r="L3560" s="444">
        <f t="shared" ca="1" si="149"/>
        <v>-1121994700894.8252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-1121994700894.8252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-4674977920.3951054</v>
      </c>
      <c r="L3561" s="444">
        <f t="shared" ca="1" si="149"/>
        <v>-1126669678815.2202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-1126669678815.2202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-4694456995.0634174</v>
      </c>
      <c r="L3562" s="444">
        <f t="shared" ca="1" si="149"/>
        <v>-1131364135810.2837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-1131364135810.2837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-4714017232.5428486</v>
      </c>
      <c r="L3563" s="444">
        <f t="shared" ca="1" si="149"/>
        <v>-1136078153042.8267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-1136078153042.8267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-4733658971.0117779</v>
      </c>
      <c r="L3564" s="444">
        <f t="shared" ca="1" si="149"/>
        <v>-1140811812013.8384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-1140811812013.8384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-4753382550.0576601</v>
      </c>
      <c r="L3565" s="444">
        <f t="shared" ca="1" si="149"/>
        <v>-1145565194563.896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-1145565194563.896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-4773188310.6828995</v>
      </c>
      <c r="L3566" s="444">
        <f t="shared" ca="1" si="149"/>
        <v>-1150338382874.5789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-1150338382874.5789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-4793076595.3107452</v>
      </c>
      <c r="L3567" s="444">
        <f t="shared" ca="1" si="149"/>
        <v>-1155131459469.8896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-1155131459469.8896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-4813047747.7912064</v>
      </c>
      <c r="L3568" s="444">
        <f t="shared" ca="1" si="149"/>
        <v>-1159944507217.6809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-1159944507217.6809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-4833102113.4070034</v>
      </c>
      <c r="L3569" s="444">
        <f t="shared" ca="1" si="149"/>
        <v>-1164777609331.0879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-1164777609331.0879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-4853240038.8795328</v>
      </c>
      <c r="L3570" s="444">
        <f t="shared" ca="1" si="149"/>
        <v>-1169630849369.9675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-1169630849369.9675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-4873461872.3748646</v>
      </c>
      <c r="L3571" s="444">
        <f t="shared" ca="1" si="149"/>
        <v>-1174504311242.3423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-1174504311242.3423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-4893767963.5097599</v>
      </c>
      <c r="L3572" s="444">
        <f t="shared" ca="1" si="149"/>
        <v>-1179398079205.8521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-1179398079205.8521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-4914158663.3577166</v>
      </c>
      <c r="L3573" s="444">
        <f t="shared" ca="1" si="149"/>
        <v>-1184312237869.2097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-1184312237869.2097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-4934634324.45504</v>
      </c>
      <c r="L3574" s="444">
        <f t="shared" ca="1" si="149"/>
        <v>-1189246872193.6648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-1189246872193.6648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-4955195300.8069363</v>
      </c>
      <c r="L3575" s="444">
        <f t="shared" ca="1" si="149"/>
        <v>-1194202067494.4717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-1194202067494.4717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-4975841947.8936319</v>
      </c>
      <c r="L3576" s="444">
        <f t="shared" ca="1" si="149"/>
        <v>-1199177909442.3652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-1199177909442.3652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-4996574622.6765213</v>
      </c>
      <c r="L3577" s="444">
        <f t="shared" ca="1" si="149"/>
        <v>-1204174484065.0417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-1204174484065.0417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-5017393683.6043406</v>
      </c>
      <c r="L3578" s="444">
        <f t="shared" ref="L3578:L3832" ca="1" si="154">I3578-J3578+K3578</f>
        <v>-1209191877748.646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-1209191877748.646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-5038299490.6193581</v>
      </c>
      <c r="L3579" s="444">
        <f t="shared" ca="1" si="154"/>
        <v>-1214230177239.2654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-1214230177239.2654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-5059292405.1636057</v>
      </c>
      <c r="L3580" s="444">
        <f t="shared" ca="1" si="154"/>
        <v>-1219289469644.429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-1219289469644.429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-5080372790.1851206</v>
      </c>
      <c r="L3581" s="444">
        <f t="shared" ca="1" si="154"/>
        <v>-1224369842434.614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-1224369842434.614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-5101541010.1442251</v>
      </c>
      <c r="L3582" s="444">
        <f t="shared" ca="1" si="154"/>
        <v>-1229471383444.7583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-1229471383444.7583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-5122797431.0198259</v>
      </c>
      <c r="L3583" s="444">
        <f t="shared" ca="1" si="154"/>
        <v>-1234594180875.7781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-1234594180875.7781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-5144142420.3157415</v>
      </c>
      <c r="L3584" s="444">
        <f t="shared" ca="1" si="154"/>
        <v>-1239738323296.0938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-1239738323296.0938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-5165576347.0670576</v>
      </c>
      <c r="L3585" s="444">
        <f t="shared" ca="1" si="154"/>
        <v>-1244903899643.1609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-1244903899643.1609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-5187099581.8465033</v>
      </c>
      <c r="L3586" s="444">
        <f t="shared" ca="1" si="154"/>
        <v>-1250090999225.0073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-1250090999225.0073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-5208712496.7708635</v>
      </c>
      <c r="L3587" s="444">
        <f t="shared" ca="1" si="154"/>
        <v>-1255299711721.7781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-1255299711721.7781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-5230415465.5074081</v>
      </c>
      <c r="L3588" s="444">
        <f t="shared" ca="1" si="154"/>
        <v>-1260530127187.2854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-1260530127187.2854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-5252208863.2803555</v>
      </c>
      <c r="L3589" s="444">
        <f t="shared" ca="1" si="154"/>
        <v>-1265782336050.5657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-1265782336050.5657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-5274093066.8773565</v>
      </c>
      <c r="L3590" s="444">
        <f t="shared" ca="1" si="154"/>
        <v>-1271056429117.4431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-1271056429117.4431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-5296068454.6560125</v>
      </c>
      <c r="L3591" s="444">
        <f t="shared" ca="1" si="154"/>
        <v>-1276352497572.0991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-1276352497572.0991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-5318135406.5504131</v>
      </c>
      <c r="L3592" s="444">
        <f t="shared" ca="1" si="154"/>
        <v>-1281670632978.6494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-1281670632978.6494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-5340294304.0777054</v>
      </c>
      <c r="L3593" s="444">
        <f t="shared" ca="1" si="154"/>
        <v>-1287010927282.7271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-1287010927282.7271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-5362545530.344696</v>
      </c>
      <c r="L3594" s="444">
        <f t="shared" ca="1" si="154"/>
        <v>-1292373472813.0718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-1292373472813.0718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-5384889470.0544653</v>
      </c>
      <c r="L3595" s="444">
        <f t="shared" ca="1" si="154"/>
        <v>-1297758362283.1262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-1297758362283.1262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-5407326509.5130262</v>
      </c>
      <c r="L3596" s="444">
        <f t="shared" ca="1" si="154"/>
        <v>-1303165688792.6392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-1303165688792.6392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-5429857036.6359968</v>
      </c>
      <c r="L3597" s="444">
        <f t="shared" ca="1" si="154"/>
        <v>-1308595545829.2751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-1308595545829.2751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-5452481440.9553127</v>
      </c>
      <c r="L3598" s="444">
        <f t="shared" ca="1" si="154"/>
        <v>-1314048027270.2305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-1314048027270.2305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-5475200113.6259604</v>
      </c>
      <c r="L3599" s="444">
        <f t="shared" ca="1" si="154"/>
        <v>-1319523227383.8564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-1319523227383.8564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-5498013447.4327354</v>
      </c>
      <c r="L3600" s="444">
        <f t="shared" ca="1" si="154"/>
        <v>-1325021240831.2891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-1325021240831.2891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-5520921836.7970381</v>
      </c>
      <c r="L3601" s="444">
        <f t="shared" ca="1" si="154"/>
        <v>-1330542162668.0862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-1330542162668.0862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-5543925677.7836924</v>
      </c>
      <c r="L3602" s="444">
        <f t="shared" ca="1" si="154"/>
        <v>-1336086088345.8699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-1336086088345.8699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-5567025368.1077909</v>
      </c>
      <c r="L3603" s="444">
        <f t="shared" ca="1" si="154"/>
        <v>-1341653113713.9778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-1341653113713.9778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-5590221307.1415739</v>
      </c>
      <c r="L3604" s="444">
        <f t="shared" ca="1" si="154"/>
        <v>-1347243335021.1194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-1347243335021.1194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-5613513895.9213305</v>
      </c>
      <c r="L3605" s="444">
        <f t="shared" ca="1" si="154"/>
        <v>-1352856848917.0408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-1352856848917.0408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-5636903537.1543369</v>
      </c>
      <c r="L3606" s="444">
        <f t="shared" ca="1" si="154"/>
        <v>-1358493752454.1951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-1358493752454.1951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-5660390635.2258129</v>
      </c>
      <c r="L3607" s="444">
        <f t="shared" ca="1" si="154"/>
        <v>-1364154143089.4209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-1364154143089.4209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-5683975596.2059202</v>
      </c>
      <c r="L3608" s="444">
        <f t="shared" ca="1" si="154"/>
        <v>-1369838118685.6267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-1369838118685.6267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-5707658827.8567781</v>
      </c>
      <c r="L3609" s="444">
        <f t="shared" ca="1" si="154"/>
        <v>-1375545777513.4834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-1375545777513.4834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-5731440739.639514</v>
      </c>
      <c r="L3610" s="444">
        <f t="shared" ca="1" si="154"/>
        <v>-1381277218253.1228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-1381277218253.1228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-5755321742.7213449</v>
      </c>
      <c r="L3611" s="444">
        <f t="shared" ca="1" si="154"/>
        <v>-1387032539995.8442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-1387032539995.8442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-5779302249.9826841</v>
      </c>
      <c r="L3612" s="444">
        <f t="shared" ca="1" si="154"/>
        <v>-1392811842245.8269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-1392811842245.8269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-5803382676.0242786</v>
      </c>
      <c r="L3613" s="444">
        <f t="shared" ca="1" si="154"/>
        <v>-1398615224921.8511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-1398615224921.8511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-5827563437.1743793</v>
      </c>
      <c r="L3614" s="444">
        <f t="shared" ca="1" si="154"/>
        <v>-1404442788359.0254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-1404442788359.0254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-5851844951.4959393</v>
      </c>
      <c r="L3615" s="444">
        <f t="shared" ca="1" si="154"/>
        <v>-1410294633310.5212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-1410294633310.5212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-5876227638.7938385</v>
      </c>
      <c r="L3616" s="444">
        <f t="shared" ca="1" si="154"/>
        <v>-1416170860949.3152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-1416170860949.3152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-5900711920.6221466</v>
      </c>
      <c r="L3617" s="444">
        <f t="shared" ca="1" si="154"/>
        <v>-1422071572869.9373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-1422071572869.9373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-5925298220.2914047</v>
      </c>
      <c r="L3618" s="444">
        <f t="shared" ca="1" si="154"/>
        <v>-1427996871090.2288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-1427996871090.2288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-5949986962.8759527</v>
      </c>
      <c r="L3619" s="444">
        <f t="shared" ca="1" si="154"/>
        <v>-1433946858053.1047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-1433946858053.1047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-5974778575.2212696</v>
      </c>
      <c r="L3620" s="444">
        <f t="shared" ca="1" si="154"/>
        <v>-1439921636628.3259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-1439921636628.3259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-5999673485.9513578</v>
      </c>
      <c r="L3621" s="444">
        <f t="shared" ca="1" si="154"/>
        <v>-1445921310114.2773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-1445921310114.2773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-6024672125.4761553</v>
      </c>
      <c r="L3622" s="444">
        <f t="shared" ca="1" si="154"/>
        <v>-1451945982239.7534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-1451945982239.7534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-6049774925.9989729</v>
      </c>
      <c r="L3623" s="444">
        <f t="shared" ca="1" si="154"/>
        <v>-1457995757165.7524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-1457995757165.7524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-6074982321.5239687</v>
      </c>
      <c r="L3624" s="444">
        <f t="shared" ca="1" si="154"/>
        <v>-1464070739487.2764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-1464070739487.2764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-6100294747.8636513</v>
      </c>
      <c r="L3625" s="444">
        <f t="shared" ca="1" si="154"/>
        <v>-1470171034235.1401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-1470171034235.1401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-6125712642.6464176</v>
      </c>
      <c r="L3626" s="444">
        <f t="shared" ca="1" si="154"/>
        <v>-1476296746877.7866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-1476296746877.7866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-6151236445.324111</v>
      </c>
      <c r="L3627" s="444">
        <f t="shared" ca="1" si="154"/>
        <v>-1482447983323.1108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-1482447983323.1108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-6176866597.1796284</v>
      </c>
      <c r="L3628" s="444">
        <f t="shared" ca="1" si="154"/>
        <v>-1488624849920.2905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-1488624849920.2905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-6202603541.3345442</v>
      </c>
      <c r="L3629" s="444">
        <f t="shared" ca="1" si="154"/>
        <v>-1494827453461.625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-1494827453461.625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-6228447722.7567711</v>
      </c>
      <c r="L3630" s="444">
        <f t="shared" ca="1" si="154"/>
        <v>-1501055901184.3818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-1501055901184.3818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-6254399588.2682571</v>
      </c>
      <c r="L3631" s="444">
        <f t="shared" ca="1" si="154"/>
        <v>-1507310300772.6501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-1507310300772.6501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-6280459586.5527086</v>
      </c>
      <c r="L3632" s="444">
        <f t="shared" ca="1" si="154"/>
        <v>-1513590760359.2029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-1513590760359.2029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-6306628168.1633453</v>
      </c>
      <c r="L3633" s="444">
        <f t="shared" ca="1" si="154"/>
        <v>-1519897388527.3662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-1519897388527.3662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-6332905785.5306921</v>
      </c>
      <c r="L3634" s="444">
        <f t="shared" ca="1" si="154"/>
        <v>-1526230294312.897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-1526230294312.897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-6359292892.9704037</v>
      </c>
      <c r="L3635" s="444">
        <f t="shared" ca="1" si="154"/>
        <v>-1532589587205.8674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-1532589587205.8674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-6385789946.6911144</v>
      </c>
      <c r="L3636" s="444">
        <f t="shared" ca="1" si="154"/>
        <v>-1538975377152.5586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-1538975377152.5586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-6412397404.8023272</v>
      </c>
      <c r="L3637" s="444">
        <f t="shared" ca="1" si="154"/>
        <v>-1545387774557.3608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-1545387774557.3608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-6439115727.3223372</v>
      </c>
      <c r="L3638" s="444">
        <f t="shared" ca="1" si="154"/>
        <v>-1551826890284.6831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-1551826890284.6831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-6465945376.1861792</v>
      </c>
      <c r="L3639" s="444">
        <f t="shared" ca="1" si="154"/>
        <v>-1558292835660.8694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-1558292835660.8694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-6492886815.2536221</v>
      </c>
      <c r="L3640" s="444">
        <f t="shared" ca="1" si="154"/>
        <v>-1564785722476.123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-1564785722476.123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-6519940510.3171797</v>
      </c>
      <c r="L3641" s="444">
        <f t="shared" ca="1" si="154"/>
        <v>-1571305662986.4402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-1571305662986.4402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-6547106929.1101675</v>
      </c>
      <c r="L3642" s="444">
        <f t="shared" ca="1" si="154"/>
        <v>-1577852769915.5503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-1577852769915.5503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-6574386541.3147926</v>
      </c>
      <c r="L3643" s="444">
        <f t="shared" ca="1" si="154"/>
        <v>-1584427156456.865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-1584427156456.865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-6601779818.5702705</v>
      </c>
      <c r="L3644" s="444">
        <f t="shared" ca="1" si="154"/>
        <v>-1591028936275.4353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-1591028936275.4353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-6629287234.4809799</v>
      </c>
      <c r="L3645" s="444">
        <f t="shared" ca="1" si="154"/>
        <v>-1597658223509.9163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-1597658223509.9163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-6656909264.624651</v>
      </c>
      <c r="L3646" s="444">
        <f t="shared" ca="1" si="154"/>
        <v>-1604315132774.541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-1604315132774.541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-6684646386.5605879</v>
      </c>
      <c r="L3647" s="444">
        <f t="shared" ca="1" si="154"/>
        <v>-1610999779161.1016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-1610999779161.1016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-6712499079.837923</v>
      </c>
      <c r="L3648" s="444">
        <f t="shared" ca="1" si="154"/>
        <v>-1617712278240.9395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-1617712278240.9395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-6740467826.0039139</v>
      </c>
      <c r="L3649" s="444">
        <f t="shared" ca="1" si="154"/>
        <v>-1624452746066.9434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-1624452746066.9434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-6768553108.6122637</v>
      </c>
      <c r="L3650" s="444">
        <f t="shared" ca="1" si="154"/>
        <v>-1631221299175.5557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-1631221299175.5557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-6796755413.2314816</v>
      </c>
      <c r="L3651" s="444">
        <f t="shared" ca="1" si="154"/>
        <v>-1638018054588.7871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-1638018054588.7871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-6825075227.4532795</v>
      </c>
      <c r="L3652" s="444">
        <f t="shared" ca="1" si="154"/>
        <v>-1644843129816.2405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-1644843129816.2405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-6853513040.9010019</v>
      </c>
      <c r="L3653" s="444">
        <f t="shared" ca="1" si="154"/>
        <v>-1651696642857.1416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-1651696642857.1416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-6882069345.2380896</v>
      </c>
      <c r="L3654" s="444">
        <f t="shared" ca="1" si="154"/>
        <v>-1658578712202.3796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-1658578712202.3796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-6910744634.1765814</v>
      </c>
      <c r="L3655" s="444">
        <f t="shared" ca="1" si="154"/>
        <v>-1665489456836.5562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-1665489456836.5562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-6939539403.4856501</v>
      </c>
      <c r="L3656" s="444">
        <f t="shared" ca="1" si="154"/>
        <v>-1672428996240.0417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-1672428996240.0417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-6968454151.0001736</v>
      </c>
      <c r="L3657" s="444">
        <f t="shared" ca="1" si="154"/>
        <v>-1679397450391.042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-1679397450391.042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-6997489376.6293411</v>
      </c>
      <c r="L3658" s="444">
        <f t="shared" ca="1" si="154"/>
        <v>-1686394939767.6714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-1686394939767.6714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-7026645582.3652973</v>
      </c>
      <c r="L3659" s="444">
        <f t="shared" ca="1" si="154"/>
        <v>-1693421585350.0366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-1693421585350.0366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-7055923272.2918196</v>
      </c>
      <c r="L3660" s="444">
        <f t="shared" ca="1" si="154"/>
        <v>-1700477508622.3284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-1700477508622.3284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-7085322952.5930347</v>
      </c>
      <c r="L3661" s="444">
        <f t="shared" ca="1" si="154"/>
        <v>-1707562831574.9214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-1707562831574.9214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-7114845131.5621719</v>
      </c>
      <c r="L3662" s="444">
        <f t="shared" ca="1" si="154"/>
        <v>-1714677676706.4836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-1714677676706.4836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-7144490319.6103497</v>
      </c>
      <c r="L3663" s="444">
        <f t="shared" ca="1" si="154"/>
        <v>-1721822167026.094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-1721822167026.094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-7174259029.2753925</v>
      </c>
      <c r="L3664" s="444">
        <f t="shared" ca="1" si="154"/>
        <v>-1728996426055.3694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-1728996426055.3694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-7204151775.2307053</v>
      </c>
      <c r="L3665" s="444">
        <f t="shared" ca="1" si="154"/>
        <v>-1736200577830.6001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-1736200577830.6001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-7234169074.2941666</v>
      </c>
      <c r="L3666" s="444">
        <f t="shared" ca="1" si="154"/>
        <v>-1743434746904.8943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-1743434746904.8943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-7264311445.4370594</v>
      </c>
      <c r="L3667" s="444">
        <f t="shared" ca="1" si="154"/>
        <v>-1750699058350.3313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-1750699058350.3313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-7294579409.793047</v>
      </c>
      <c r="L3668" s="444">
        <f t="shared" ca="1" si="154"/>
        <v>-1757993637760.1243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-1757993637760.1243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-7324973490.6671839</v>
      </c>
      <c r="L3669" s="444">
        <f t="shared" ca="1" si="154"/>
        <v>-1765318611250.7915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-1765318611250.7915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-7355494213.5449638</v>
      </c>
      <c r="L3670" s="444">
        <f t="shared" ca="1" si="154"/>
        <v>-1772674105464.3364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-1772674105464.3364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-7386142106.1014023</v>
      </c>
      <c r="L3671" s="444">
        <f t="shared" ca="1" si="154"/>
        <v>-1780060247570.4377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-1780060247570.4377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-7416917698.2101574</v>
      </c>
      <c r="L3672" s="444">
        <f t="shared" ca="1" si="154"/>
        <v>-1787477165268.6479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-1787477165268.6479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-7447821521.9526997</v>
      </c>
      <c r="L3673" s="444">
        <f t="shared" ca="1" si="154"/>
        <v>-1794924986790.6006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-1794924986790.6006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-7478854111.6275024</v>
      </c>
      <c r="L3674" s="444">
        <f t="shared" ca="1" si="154"/>
        <v>-1802403840902.228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-1802403840902.228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-7510016003.7592831</v>
      </c>
      <c r="L3675" s="444">
        <f t="shared" ca="1" si="154"/>
        <v>-1809913856905.9873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-1809913856905.9873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-7541307737.1082802</v>
      </c>
      <c r="L3676" s="444">
        <f t="shared" ca="1" si="154"/>
        <v>-1817455164643.0957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-1817455164643.0957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-7572729852.6795664</v>
      </c>
      <c r="L3677" s="444">
        <f t="shared" ca="1" si="154"/>
        <v>-1825027894495.7754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-1825027894495.7754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-7604282893.7323971</v>
      </c>
      <c r="L3678" s="444">
        <f t="shared" ca="1" si="154"/>
        <v>-1832632177389.5078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-1832632177389.5078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-7635967405.7896156</v>
      </c>
      <c r="L3679" s="444">
        <f t="shared" ca="1" si="154"/>
        <v>-1840268144795.2974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-1840268144795.2974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-7667783936.6470718</v>
      </c>
      <c r="L3680" s="444">
        <f t="shared" ca="1" si="154"/>
        <v>-1847935928731.9443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-1847935928731.9443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-7699733036.3831015</v>
      </c>
      <c r="L3681" s="444">
        <f t="shared" ca="1" si="154"/>
        <v>-1855635661768.3274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-1855635661768.3274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-7731815257.3680305</v>
      </c>
      <c r="L3682" s="444">
        <f t="shared" ca="1" si="154"/>
        <v>-1863367477025.6953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-1863367477025.6953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-7764031154.2737303</v>
      </c>
      <c r="L3683" s="444">
        <f t="shared" ca="1" si="154"/>
        <v>-1871131508179.969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-1871131508179.969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-7796381284.0832033</v>
      </c>
      <c r="L3684" s="444">
        <f t="shared" ca="1" si="154"/>
        <v>-1878927889464.0522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-1878927889464.0522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-7828866206.1002169</v>
      </c>
      <c r="L3685" s="444">
        <f t="shared" ca="1" si="154"/>
        <v>-1886756755670.1523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-1886756755670.1523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-7861486481.9589682</v>
      </c>
      <c r="L3686" s="444">
        <f t="shared" ca="1" si="154"/>
        <v>-1894618242152.1113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-1894618242152.1113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-7894242675.6337967</v>
      </c>
      <c r="L3687" s="444">
        <f t="shared" ca="1" si="154"/>
        <v>-1902512484827.7451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-1902512484827.7451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-7927135353.4489374</v>
      </c>
      <c r="L3688" s="444">
        <f t="shared" ca="1" si="154"/>
        <v>-1910439620181.1941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-1910439620181.1941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-7960165084.0883083</v>
      </c>
      <c r="L3689" s="444">
        <f t="shared" ca="1" si="154"/>
        <v>-1918399785265.2825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-1918399785265.2825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-7993332438.6053429</v>
      </c>
      <c r="L3690" s="444">
        <f t="shared" ca="1" si="154"/>
        <v>-1926393117703.8877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-1926393117703.8877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-8026637990.4328661</v>
      </c>
      <c r="L3691" s="444">
        <f t="shared" ca="1" si="154"/>
        <v>-1934419755694.3206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-1934419755694.3206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-8060082315.3930025</v>
      </c>
      <c r="L3692" s="444">
        <f t="shared" ca="1" si="154"/>
        <v>-1942479838009.7136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-1942479838009.7136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-8093665991.7071409</v>
      </c>
      <c r="L3693" s="444">
        <f t="shared" ca="1" si="154"/>
        <v>-1950573504001.4207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-1950573504001.4207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-8127389600.0059195</v>
      </c>
      <c r="L3694" s="444">
        <f t="shared" ca="1" si="154"/>
        <v>-1958700893601.4265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-1958700893601.4265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-8161253723.3392773</v>
      </c>
      <c r="L3695" s="444">
        <f t="shared" ca="1" si="154"/>
        <v>-1966862147324.7659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-1966862147324.7659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-8195258947.1865244</v>
      </c>
      <c r="L3696" s="444">
        <f t="shared" ca="1" si="154"/>
        <v>-1975057406271.9524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-1975057406271.9524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-8229405859.4664679</v>
      </c>
      <c r="L3697" s="444">
        <f t="shared" ca="1" si="154"/>
        <v>-1983286812131.4189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-1983286812131.4189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-8263695050.5475779</v>
      </c>
      <c r="L3698" s="444">
        <f t="shared" ca="1" si="154"/>
        <v>-1991550507181.9666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-1991550507181.9666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-8298127113.258194</v>
      </c>
      <c r="L3699" s="444">
        <f t="shared" ca="1" si="154"/>
        <v>-1999848634295.2249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-1999848634295.2249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-8332702642.8967714</v>
      </c>
      <c r="L3700" s="444">
        <f t="shared" ca="1" si="154"/>
        <v>-2008181336938.1216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-2008181336938.1216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-8367422237.2421732</v>
      </c>
      <c r="L3701" s="444">
        <f t="shared" ca="1" si="154"/>
        <v>-2016548759175.3638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-2016548759175.3638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-8402286496.5640154</v>
      </c>
      <c r="L3702" s="444">
        <f t="shared" ca="1" si="154"/>
        <v>-2024951045671.9277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-2024951045671.9277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-8437296023.6330328</v>
      </c>
      <c r="L3703" s="444">
        <f t="shared" ca="1" si="154"/>
        <v>-2033388341695.5608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-2033388341695.5608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-8472451423.7315025</v>
      </c>
      <c r="L3704" s="444">
        <f t="shared" ca="1" si="154"/>
        <v>-2041860793119.2922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-2041860793119.2922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-8507753304.6637173</v>
      </c>
      <c r="L3705" s="444">
        <f t="shared" ca="1" si="154"/>
        <v>-2050368546423.9561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-2050368546423.9561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-8543202276.7664833</v>
      </c>
      <c r="L3706" s="444">
        <f t="shared" ca="1" si="154"/>
        <v>-2058911748700.7227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-2058911748700.7227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-8578798952.9196787</v>
      </c>
      <c r="L3707" s="444">
        <f t="shared" ca="1" si="154"/>
        <v>-2067490547653.6423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-2067490547653.6423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-8614543948.5568428</v>
      </c>
      <c r="L3708" s="444">
        <f t="shared" ca="1" si="154"/>
        <v>-2076105091602.1992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-2076105091602.1992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-8650437881.6758308</v>
      </c>
      <c r="L3709" s="444">
        <f t="shared" ca="1" si="154"/>
        <v>-2084755529483.875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-2084755529483.875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-8686481372.8494797</v>
      </c>
      <c r="L3710" s="444">
        <f t="shared" ca="1" si="154"/>
        <v>-2093442010856.7244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-2093442010856.7244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-8722675045.236351</v>
      </c>
      <c r="L3711" s="444">
        <f t="shared" ca="1" si="154"/>
        <v>-2102164685901.9607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-2102164685901.9607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-8759019524.5915012</v>
      </c>
      <c r="L3712" s="444">
        <f t="shared" ca="1" si="154"/>
        <v>-2110923705426.5522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-2110923705426.5522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-8795515439.2773018</v>
      </c>
      <c r="L3713" s="444">
        <f t="shared" ca="1" si="154"/>
        <v>-2119719220865.8296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-2119719220865.8296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-8832163420.2742901</v>
      </c>
      <c r="L3714" s="444">
        <f t="shared" ca="1" si="154"/>
        <v>-2128551384286.1038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-2128551384286.1038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-8868964101.1920986</v>
      </c>
      <c r="L3715" s="444">
        <f t="shared" ca="1" si="154"/>
        <v>-2137420348387.2959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-2137420348387.2959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-8905918118.2803993</v>
      </c>
      <c r="L3716" s="444">
        <f t="shared" ca="1" si="154"/>
        <v>-2146326266505.5764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-2146326266505.5764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-8943026110.4399014</v>
      </c>
      <c r="L3717" s="444">
        <f t="shared" ca="1" si="154"/>
        <v>-2155269292616.0164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-2155269292616.0164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-8980288719.2334023</v>
      </c>
      <c r="L3718" s="444">
        <f t="shared" ca="1" si="154"/>
        <v>-2164249581335.2498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-2164249581335.2498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-9017706588.8968735</v>
      </c>
      <c r="L3719" s="444">
        <f t="shared" ca="1" si="154"/>
        <v>-2173267287924.1467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-2173267287924.1467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-9055280366.3506107</v>
      </c>
      <c r="L3720" s="444">
        <f t="shared" ca="1" si="154"/>
        <v>-2182322568290.4973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-2182322568290.4973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-9093010701.2104034</v>
      </c>
      <c r="L3721" s="444">
        <f t="shared" ca="1" si="154"/>
        <v>-2191415578991.7078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-2191415578991.7078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-9130898245.7987823</v>
      </c>
      <c r="L3722" s="444">
        <f t="shared" ca="1" si="154"/>
        <v>-2200546477237.5063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-2200546477237.5063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-9168943655.1562767</v>
      </c>
      <c r="L3723" s="444">
        <f t="shared" ca="1" si="154"/>
        <v>-2209715420892.6626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-2209715420892.6626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-9207147587.0527611</v>
      </c>
      <c r="L3724" s="444">
        <f t="shared" ca="1" si="154"/>
        <v>-2218922568479.7153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-2218922568479.7153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-9245510701.9988136</v>
      </c>
      <c r="L3725" s="444">
        <f t="shared" ca="1" si="154"/>
        <v>-2228168079181.7144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-2228168079181.7144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-9284033663.257143</v>
      </c>
      <c r="L3726" s="444">
        <f t="shared" ca="1" si="154"/>
        <v>-2237452112844.9717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-2237452112844.9717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-9322717136.8540478</v>
      </c>
      <c r="L3727" s="444">
        <f t="shared" ca="1" si="154"/>
        <v>-2246774829981.8257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-2246774829981.8257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-9361561791.5909405</v>
      </c>
      <c r="L3728" s="444">
        <f t="shared" ca="1" si="154"/>
        <v>-2256136391773.4165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-2256136391773.4165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-9400568299.0559025</v>
      </c>
      <c r="L3729" s="444">
        <f t="shared" ca="1" si="154"/>
        <v>-2265536960072.4722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-2265536960072.4722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-9439737333.6352997</v>
      </c>
      <c r="L3730" s="444">
        <f t="shared" ca="1" si="154"/>
        <v>-2274976697406.1074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-2274976697406.1074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-9479069572.5254478</v>
      </c>
      <c r="L3731" s="444">
        <f t="shared" ca="1" si="154"/>
        <v>-2284455766978.6328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-2284455766978.6328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-9518565695.7443027</v>
      </c>
      <c r="L3732" s="444">
        <f t="shared" ca="1" si="154"/>
        <v>-2293974332674.377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-2293974332674.377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-9558226386.1432381</v>
      </c>
      <c r="L3733" s="444">
        <f t="shared" ca="1" si="154"/>
        <v>-2303532559060.52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-2303532559060.52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-9598052329.4188328</v>
      </c>
      <c r="L3734" s="444">
        <f t="shared" ca="1" si="154"/>
        <v>-2313130611389.939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-2313130611389.939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-9638044214.1247463</v>
      </c>
      <c r="L3735" s="444">
        <f t="shared" ca="1" si="154"/>
        <v>-2322768655604.0635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-2322768655604.0635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-9678202731.6835976</v>
      </c>
      <c r="L3736" s="444">
        <f t="shared" ca="1" si="154"/>
        <v>-2332446858335.7471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-2332446858335.7471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-9718528576.3989468</v>
      </c>
      <c r="L3737" s="444">
        <f t="shared" ca="1" si="154"/>
        <v>-2342165386912.146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-2342165386912.146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-9759022445.4672756</v>
      </c>
      <c r="L3738" s="444">
        <f t="shared" ca="1" si="154"/>
        <v>-2351924409357.6133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-2351924409357.6133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-9799685038.9900551</v>
      </c>
      <c r="L3739" s="444">
        <f t="shared" ca="1" si="154"/>
        <v>-2361724094396.6035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-2361724094396.6035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-9840517059.9858475</v>
      </c>
      <c r="L3740" s="444">
        <f t="shared" ca="1" si="154"/>
        <v>-2371564611456.5894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-2371564611456.5894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-9881519214.4024563</v>
      </c>
      <c r="L3741" s="444">
        <f t="shared" ca="1" si="154"/>
        <v>-2381446130670.9917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-2381446130670.9917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-9922692211.1291313</v>
      </c>
      <c r="L3742" s="444">
        <f t="shared" ca="1" si="154"/>
        <v>-2391368822882.1206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-2391368822882.1206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-9964036762.0088348</v>
      </c>
      <c r="L3743" s="444">
        <f t="shared" ca="1" si="154"/>
        <v>-2401332859644.1294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-2401332859644.1294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-10005553581.850538</v>
      </c>
      <c r="L3744" s="444">
        <f t="shared" ca="1" si="154"/>
        <v>-2411338413225.98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-2411338413225.98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-10047243388.441584</v>
      </c>
      <c r="L3745" s="444">
        <f t="shared" ca="1" si="154"/>
        <v>-2421385656614.4214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-2421385656614.4214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-10089106902.560089</v>
      </c>
      <c r="L3746" s="444">
        <f t="shared" ca="1" si="154"/>
        <v>-2431474763516.9814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-2431474763516.9814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-10131144847.987423</v>
      </c>
      <c r="L3747" s="444">
        <f t="shared" ca="1" si="154"/>
        <v>-2441605908364.9688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-2441605908364.9688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-10173357951.520702</v>
      </c>
      <c r="L3748" s="444">
        <f t="shared" ca="1" si="154"/>
        <v>-2451779266316.4893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-2451779266316.4893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-10215746942.985373</v>
      </c>
      <c r="L3749" s="444">
        <f t="shared" ca="1" si="154"/>
        <v>-2461995013259.4746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-2461995013259.4746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-10258312555.24781</v>
      </c>
      <c r="L3750" s="444">
        <f t="shared" ca="1" si="154"/>
        <v>-2472253325814.7227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-2472253325814.7227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-10301055524.22801</v>
      </c>
      <c r="L3751" s="444">
        <f t="shared" ca="1" si="154"/>
        <v>-2482554381338.9507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-2482554381338.9507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-10343976588.912294</v>
      </c>
      <c r="L3752" s="444">
        <f t="shared" ca="1" si="154"/>
        <v>-2492898357927.8628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-2492898357927.8628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-10387076491.366095</v>
      </c>
      <c r="L3753" s="444">
        <f t="shared" ca="1" si="154"/>
        <v>-2503285434419.229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-2503285434419.229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-10430355976.746788</v>
      </c>
      <c r="L3754" s="444">
        <f t="shared" ca="1" si="154"/>
        <v>-2513715790395.9756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-2513715790395.9756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-10473815793.316565</v>
      </c>
      <c r="L3755" s="444">
        <f t="shared" ca="1" si="154"/>
        <v>-2524189606189.292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-2524189606189.292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-10517456692.455383</v>
      </c>
      <c r="L3756" s="444">
        <f t="shared" ca="1" si="154"/>
        <v>-2534707062881.7476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-2534707062881.7476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-10561279428.673948</v>
      </c>
      <c r="L3757" s="444">
        <f t="shared" ca="1" si="154"/>
        <v>-2545268342310.4214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-2545268342310.4214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-10605284759.626755</v>
      </c>
      <c r="L3758" s="444">
        <f t="shared" ca="1" si="154"/>
        <v>-2555873627070.0483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-2555873627070.0483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-10649473446.125202</v>
      </c>
      <c r="L3759" s="444">
        <f t="shared" ca="1" si="154"/>
        <v>-2566523100516.1733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-2566523100516.1733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-10693846252.150723</v>
      </c>
      <c r="L3760" s="444">
        <f t="shared" ca="1" si="154"/>
        <v>-2577216946768.3242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-2577216946768.3242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-10738403944.868017</v>
      </c>
      <c r="L3761" s="444">
        <f t="shared" ca="1" si="154"/>
        <v>-2587955350713.1924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-2587955350713.1924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-10783147294.638302</v>
      </c>
      <c r="L3762" s="444">
        <f t="shared" ca="1" si="154"/>
        <v>-2598738498007.8306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-2598738498007.8306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-10828077075.032627</v>
      </c>
      <c r="L3763" s="444">
        <f t="shared" ca="1" si="154"/>
        <v>-2609566575082.8633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-2609566575082.8633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-10873194062.845264</v>
      </c>
      <c r="L3764" s="444">
        <f t="shared" ca="1" si="154"/>
        <v>-2620439769145.7085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-2620439769145.7085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-10918499038.107119</v>
      </c>
      <c r="L3765" s="444">
        <f t="shared" ca="1" si="154"/>
        <v>-2631358268183.8154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-2631358268183.8154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-10963992784.099232</v>
      </c>
      <c r="L3766" s="444">
        <f t="shared" ca="1" si="154"/>
        <v>-2642322260967.9146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-2642322260967.9146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-11009676087.36631</v>
      </c>
      <c r="L3767" s="444">
        <f t="shared" ca="1" si="154"/>
        <v>-2653331937055.2808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-2653331937055.2808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-11055549737.730337</v>
      </c>
      <c r="L3768" s="444">
        <f t="shared" ca="1" si="154"/>
        <v>-2664387486793.0112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-2664387486793.0112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-11101614528.304213</v>
      </c>
      <c r="L3769" s="444">
        <f t="shared" ca="1" si="154"/>
        <v>-2675489101321.3154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-2675489101321.3154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-11147871255.505482</v>
      </c>
      <c r="L3770" s="444">
        <f t="shared" ca="1" si="154"/>
        <v>-2686636972576.8208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-2686636972576.8208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-11194320719.070087</v>
      </c>
      <c r="L3771" s="444">
        <f t="shared" ca="1" si="154"/>
        <v>-2697831293295.8911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-2697831293295.8911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-11240963722.066214</v>
      </c>
      <c r="L3772" s="444">
        <f t="shared" ca="1" si="154"/>
        <v>-2709072257017.9575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-2709072257017.9575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-11287801070.908155</v>
      </c>
      <c r="L3773" s="444">
        <f t="shared" ca="1" si="154"/>
        <v>-2720360058088.8657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-2720360058088.8657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-11334833575.370274</v>
      </c>
      <c r="L3774" s="444">
        <f t="shared" ca="1" si="154"/>
        <v>-2731694891664.2358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-2731694891664.2358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-11382062048.600983</v>
      </c>
      <c r="L3775" s="444">
        <f t="shared" ca="1" si="154"/>
        <v>-2743076953712.8369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-2743076953712.8369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-11429487307.13682</v>
      </c>
      <c r="L3776" s="444">
        <f t="shared" ca="1" si="154"/>
        <v>-2754506441019.9736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-2754506441019.9736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-11477110170.916557</v>
      </c>
      <c r="L3777" s="444">
        <f t="shared" ca="1" si="154"/>
        <v>-2765983551190.8901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-2765983551190.8901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-11524931463.295376</v>
      </c>
      <c r="L3778" s="444">
        <f t="shared" ca="1" si="154"/>
        <v>-2777508482654.1855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-2777508482654.1855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-11572952011.059107</v>
      </c>
      <c r="L3779" s="444">
        <f t="shared" ca="1" si="154"/>
        <v>-2789081434665.2446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-2789081434665.2446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-11621172644.438519</v>
      </c>
      <c r="L3780" s="444">
        <f t="shared" ca="1" si="154"/>
        <v>-2800702607309.6831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-2800702607309.6831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-11669594197.12368</v>
      </c>
      <c r="L3781" s="444">
        <f t="shared" ca="1" si="154"/>
        <v>-2812372201506.8066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-2812372201506.8066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-11718217506.27836</v>
      </c>
      <c r="L3782" s="444">
        <f t="shared" ca="1" si="154"/>
        <v>-2824090419013.085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-2824090419013.085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-11767043412.55452</v>
      </c>
      <c r="L3783" s="444">
        <f t="shared" ca="1" si="154"/>
        <v>-2835857462425.6396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-2835857462425.6396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-11816072760.106833</v>
      </c>
      <c r="L3784" s="444">
        <f t="shared" ca="1" si="154"/>
        <v>-2847673535185.7466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-2847673535185.7466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-11865306396.607277</v>
      </c>
      <c r="L3785" s="444">
        <f t="shared" ca="1" si="154"/>
        <v>-2859538841582.354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-2859538841582.354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-11914745173.259808</v>
      </c>
      <c r="L3786" s="444">
        <f t="shared" ca="1" si="154"/>
        <v>-2871453586755.6138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-2871453586755.6138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-11964389944.815058</v>
      </c>
      <c r="L3787" s="444">
        <f t="shared" ca="1" si="154"/>
        <v>-2883417976700.4287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-2883417976700.4287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-12014241569.585119</v>
      </c>
      <c r="L3788" s="444">
        <f t="shared" ca="1" si="154"/>
        <v>-2895432218270.0137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-2895432218270.0137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-12064300909.458389</v>
      </c>
      <c r="L3789" s="444">
        <f t="shared" ca="1" si="154"/>
        <v>-2907496519179.4722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-2907496519179.4722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-12114568829.914467</v>
      </c>
      <c r="L3790" s="444">
        <f t="shared" ca="1" si="154"/>
        <v>-2919611088009.3867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-2919611088009.3867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-12165046200.039112</v>
      </c>
      <c r="L3791" s="444">
        <f t="shared" ca="1" si="154"/>
        <v>-2931776134209.4258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-2931776134209.4258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-12215733892.539274</v>
      </c>
      <c r="L3792" s="444">
        <f t="shared" ca="1" si="154"/>
        <v>-2943991868101.9648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-2943991868101.9648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-12266632783.758186</v>
      </c>
      <c r="L3793" s="444">
        <f t="shared" ca="1" si="154"/>
        <v>-2956258500885.7231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-2956258500885.7231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-12317743753.690514</v>
      </c>
      <c r="L3794" s="444">
        <f t="shared" ca="1" si="154"/>
        <v>-2968576244639.4136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-2968576244639.4136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-12369067685.997557</v>
      </c>
      <c r="L3795" s="444">
        <f t="shared" ca="1" si="154"/>
        <v>-2980945312325.4111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-2980945312325.4111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-12420605468.022547</v>
      </c>
      <c r="L3796" s="444">
        <f t="shared" ca="1" si="154"/>
        <v>-2993365917793.4336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-2993365917793.4336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-12472357990.805973</v>
      </c>
      <c r="L3797" s="444">
        <f t="shared" ca="1" si="154"/>
        <v>-3005838275784.2397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-3005838275784.2397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-12524326149.100998</v>
      </c>
      <c r="L3798" s="444">
        <f t="shared" ca="1" si="154"/>
        <v>-3018362601933.3408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-3018362601933.3408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-12576510841.38892</v>
      </c>
      <c r="L3799" s="444">
        <f t="shared" ca="1" si="154"/>
        <v>-3030939112774.73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-3030939112774.73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-12628912969.894709</v>
      </c>
      <c r="L3800" s="444">
        <f t="shared" ca="1" si="154"/>
        <v>-3043568025744.6245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-3043568025744.6245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-12681533440.602602</v>
      </c>
      <c r="L3801" s="444">
        <f t="shared" ca="1" si="154"/>
        <v>-3056249559185.2271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-3056249559185.2271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-12734373163.27178</v>
      </c>
      <c r="L3802" s="444">
        <f t="shared" ca="1" si="154"/>
        <v>-3068983932348.499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-3068983932348.499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-12787433051.45208</v>
      </c>
      <c r="L3803" s="444">
        <f t="shared" ca="1" si="154"/>
        <v>-3081771365399.9512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-3081771365399.9512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-12840714022.499796</v>
      </c>
      <c r="L3804" s="444">
        <f t="shared" ca="1" si="154"/>
        <v>-3094612079422.4512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-3094612079422.4512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-12894216997.593546</v>
      </c>
      <c r="L3805" s="444">
        <f t="shared" ca="1" si="154"/>
        <v>-3107506296420.0449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-3107506296420.0449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-12947942901.750187</v>
      </c>
      <c r="L3806" s="444">
        <f t="shared" ca="1" si="154"/>
        <v>-3120454239321.7949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-3120454239321.7949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-13001892663.840813</v>
      </c>
      <c r="L3807" s="444">
        <f t="shared" ca="1" si="154"/>
        <v>-3133456131985.6357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-3133456131985.6357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-13056067216.606815</v>
      </c>
      <c r="L3808" s="444">
        <f t="shared" ca="1" si="154"/>
        <v>-3146512199202.2427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-3146512199202.2427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-13110467496.67601</v>
      </c>
      <c r="L3809" s="444">
        <f t="shared" ca="1" si="154"/>
        <v>-3159622666698.9185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-3159622666698.9185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-13165094444.578827</v>
      </c>
      <c r="L3810" s="444">
        <f t="shared" ca="1" si="154"/>
        <v>-3172787761143.4971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-3172787761143.4971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-13219949004.76457</v>
      </c>
      <c r="L3811" s="444">
        <f t="shared" ca="1" si="154"/>
        <v>-3186007710148.2617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-3186007710148.2617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-13275032125.617758</v>
      </c>
      <c r="L3812" s="444">
        <f t="shared" ca="1" si="154"/>
        <v>-3199282742273.8794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-3199282742273.8794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-13330344759.474497</v>
      </c>
      <c r="L3813" s="444">
        <f t="shared" ca="1" si="154"/>
        <v>-3212613087033.354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-3212613087033.354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-13385887862.638975</v>
      </c>
      <c r="L3814" s="444">
        <f t="shared" ca="1" si="154"/>
        <v>-3225998974895.9932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-3225998974895.9932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-13441662395.399971</v>
      </c>
      <c r="L3815" s="444">
        <f t="shared" ca="1" si="154"/>
        <v>-3239440637291.3931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-3239440637291.3931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-13497669322.04747</v>
      </c>
      <c r="L3816" s="444">
        <f t="shared" ca="1" si="154"/>
        <v>-3252938306613.4404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-3252938306613.4404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-13553909610.889336</v>
      </c>
      <c r="L3817" s="444">
        <f t="shared" ca="1" si="154"/>
        <v>-3266492216224.3296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-3266492216224.3296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-13610384234.26804</v>
      </c>
      <c r="L3818" s="444">
        <f t="shared" ca="1" si="154"/>
        <v>-3280102600458.5977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-3280102600458.5977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-13667094168.57749</v>
      </c>
      <c r="L3819" s="444">
        <f t="shared" ca="1" si="154"/>
        <v>-3293769694627.1753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-3293769694627.1753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-13724040394.279898</v>
      </c>
      <c r="L3820" s="444">
        <f t="shared" ca="1" si="154"/>
        <v>-3307493735021.4551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-3307493735021.4551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-13781223895.922729</v>
      </c>
      <c r="L3821" s="444">
        <f t="shared" ca="1" si="154"/>
        <v>-3321274958917.3779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-3321274958917.3779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-13838645662.155741</v>
      </c>
      <c r="L3822" s="444">
        <f t="shared" ca="1" si="154"/>
        <v>-3335113604579.5337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-3335113604579.5337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-13896306685.748056</v>
      </c>
      <c r="L3823" s="444">
        <f t="shared" ca="1" si="154"/>
        <v>-3349009911265.2817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-3349009911265.2817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-13954207963.605341</v>
      </c>
      <c r="L3824" s="444">
        <f t="shared" ca="1" si="154"/>
        <v>-3362964119228.8872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-3362964119228.8872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-14012350496.787029</v>
      </c>
      <c r="L3825" s="444">
        <f t="shared" ca="1" si="154"/>
        <v>-3376976469725.6743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-3376976469725.6743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-14070735290.523643</v>
      </c>
      <c r="L3826" s="444">
        <f t="shared" ca="1" si="154"/>
        <v>-3391047205016.1978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-3391047205016.1978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-14129363354.234158</v>
      </c>
      <c r="L3827" s="444">
        <f t="shared" ca="1" si="154"/>
        <v>-3405176568370.4321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-3405176568370.4321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-14188235701.543467</v>
      </c>
      <c r="L3828" s="444">
        <f t="shared" ca="1" si="154"/>
        <v>-3419364804071.9756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-3419364804071.9756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-14247353350.299898</v>
      </c>
      <c r="L3829" s="444">
        <f t="shared" ca="1" si="154"/>
        <v>-3433612157422.2754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-3433612157422.2754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-14306717322.592813</v>
      </c>
      <c r="L3830" s="444">
        <f t="shared" ca="1" si="154"/>
        <v>-3447918874744.8682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-3447918874744.8682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-14366328644.770285</v>
      </c>
      <c r="L3831" s="444">
        <f t="shared" ca="1" si="154"/>
        <v>-3462285203389.6387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-3462285203389.6387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-14426188347.456825</v>
      </c>
      <c r="L3832" s="444">
        <f t="shared" ca="1" si="154"/>
        <v>-3476711391737.0957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-3476711391737.0957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-14486297465.571232</v>
      </c>
      <c r="L3833" s="444">
        <f t="shared" ref="L3833:L4087" ca="1" si="159">I3833-J3833+K3833</f>
        <v>-3491197689202.667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-3491197689202.667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-14546657038.344446</v>
      </c>
      <c r="L3834" s="444">
        <f t="shared" ca="1" si="159"/>
        <v>-3505744346241.0112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-3505744346241.0112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-14607268109.337547</v>
      </c>
      <c r="L3835" s="444">
        <f t="shared" ca="1" si="159"/>
        <v>-3520351614350.3486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-3520351614350.3486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-14668131726.459784</v>
      </c>
      <c r="L3836" s="444">
        <f t="shared" ca="1" si="159"/>
        <v>-3535019746076.8086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-3535019746076.8086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-14729248941.9867</v>
      </c>
      <c r="L3837" s="444">
        <f t="shared" ca="1" si="159"/>
        <v>-3549748995018.7954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-3549748995018.7954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-14790620812.578314</v>
      </c>
      <c r="L3838" s="444">
        <f t="shared" ca="1" si="159"/>
        <v>-3564539615831.3735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-3564539615831.3735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-14852248399.297388</v>
      </c>
      <c r="L3839" s="444">
        <f t="shared" ca="1" si="159"/>
        <v>-3579391864230.6709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-3579391864230.6709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-14914132767.627794</v>
      </c>
      <c r="L3840" s="444">
        <f t="shared" ca="1" si="159"/>
        <v>-3594305996998.2988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-3594305996998.2988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-14976274987.49291</v>
      </c>
      <c r="L3841" s="444">
        <f t="shared" ca="1" si="159"/>
        <v>-3609282271985.7915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-3609282271985.7915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-15038676133.274134</v>
      </c>
      <c r="L3842" s="444">
        <f t="shared" ca="1" si="159"/>
        <v>-3624320948119.0654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-3624320948119.0654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-15101337283.829439</v>
      </c>
      <c r="L3843" s="444">
        <f t="shared" ca="1" si="159"/>
        <v>-3639422285402.895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-3639422285402.895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-15164259522.51206</v>
      </c>
      <c r="L3844" s="444">
        <f t="shared" ca="1" si="159"/>
        <v>-3654586544925.4072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-3654586544925.4072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-15227443937.189194</v>
      </c>
      <c r="L3845" s="444">
        <f t="shared" ca="1" si="159"/>
        <v>-3669813988862.5962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-3669813988862.5962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-15290891620.260817</v>
      </c>
      <c r="L3846" s="444">
        <f t="shared" ca="1" si="159"/>
        <v>-3685104880482.8569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-3685104880482.8569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-15354603668.678572</v>
      </c>
      <c r="L3847" s="444">
        <f t="shared" ca="1" si="159"/>
        <v>-3700459484151.5356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-3700459484151.5356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-15418581183.964733</v>
      </c>
      <c r="L3848" s="444">
        <f t="shared" ca="1" si="159"/>
        <v>-3715878065335.5005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-3715878065335.5005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-15482825272.231253</v>
      </c>
      <c r="L3849" s="444">
        <f t="shared" ca="1" si="159"/>
        <v>-3731360890607.7319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-3731360890607.7319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-15547337044.198881</v>
      </c>
      <c r="L3850" s="444">
        <f t="shared" ca="1" si="159"/>
        <v>-3746908227651.9307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-3746908227651.9307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-15612117615.216377</v>
      </c>
      <c r="L3851" s="444">
        <f t="shared" ca="1" si="159"/>
        <v>-3762520345267.147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-3762520345267.147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-15677168105.279779</v>
      </c>
      <c r="L3852" s="444">
        <f t="shared" ca="1" si="159"/>
        <v>-3778197513372.4268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-3778197513372.4268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-15742489639.051781</v>
      </c>
      <c r="L3853" s="444">
        <f t="shared" ca="1" si="159"/>
        <v>-3793940003011.4785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-3793940003011.4785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-15808083345.881161</v>
      </c>
      <c r="L3854" s="444">
        <f t="shared" ca="1" si="159"/>
        <v>-3809748086357.3599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-3809748086357.3599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-15873950359.82233</v>
      </c>
      <c r="L3855" s="444">
        <f t="shared" ca="1" si="159"/>
        <v>-3825622036717.1821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-3825622036717.1821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-15940091819.654922</v>
      </c>
      <c r="L3856" s="444">
        <f t="shared" ca="1" si="159"/>
        <v>-3841562128536.8369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-3841562128536.8369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-16006508868.903486</v>
      </c>
      <c r="L3857" s="444">
        <f t="shared" ca="1" si="159"/>
        <v>-3857568637405.7402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-3857568637405.7402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-16073202655.857252</v>
      </c>
      <c r="L3858" s="444">
        <f t="shared" ca="1" si="159"/>
        <v>-3873641840061.5977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-3873641840061.5977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-16140174333.589991</v>
      </c>
      <c r="L3859" s="444">
        <f t="shared" ca="1" si="159"/>
        <v>-3889782014395.1875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-3889782014395.1875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-16207425059.979946</v>
      </c>
      <c r="L3860" s="444">
        <f t="shared" ca="1" si="159"/>
        <v>-3905989439455.1675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-3905989439455.1675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-16274955997.729864</v>
      </c>
      <c r="L3861" s="444">
        <f t="shared" ca="1" si="159"/>
        <v>-3922264395452.8975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-3922264395452.8975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-16342768314.387075</v>
      </c>
      <c r="L3862" s="444">
        <f t="shared" ca="1" si="159"/>
        <v>-3938607163767.2847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-3938607163767.2847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-16410863182.363686</v>
      </c>
      <c r="L3863" s="444">
        <f t="shared" ca="1" si="159"/>
        <v>-3955018026949.6484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-3955018026949.6484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-16479241778.956869</v>
      </c>
      <c r="L3864" s="444">
        <f t="shared" ca="1" si="159"/>
        <v>-3971497268728.6055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-3971497268728.6055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-16547905286.369188</v>
      </c>
      <c r="L3865" s="444">
        <f t="shared" ca="1" si="159"/>
        <v>-3988045174014.9746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-3988045174014.9746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-16616854891.729061</v>
      </c>
      <c r="L3866" s="444">
        <f t="shared" ca="1" si="159"/>
        <v>-4004662028906.7036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-4004662028906.7036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-16686091787.111267</v>
      </c>
      <c r="L3867" s="444">
        <f t="shared" ca="1" si="159"/>
        <v>-4021348120693.8149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-4021348120693.8149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-16755617169.557562</v>
      </c>
      <c r="L3868" s="444">
        <f t="shared" ca="1" si="159"/>
        <v>-4038103737863.3726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-4038103737863.3726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-16825432241.097383</v>
      </c>
      <c r="L3869" s="444">
        <f t="shared" ca="1" si="159"/>
        <v>-4054929170104.4697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-4054929170104.4697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-16895538208.768623</v>
      </c>
      <c r="L3870" s="444">
        <f t="shared" ca="1" si="159"/>
        <v>-4071824708313.2383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-4071824708313.2383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-16965936284.638494</v>
      </c>
      <c r="L3871" s="444">
        <f t="shared" ca="1" si="159"/>
        <v>-4088790644597.877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-4088790644597.877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-17036627685.824488</v>
      </c>
      <c r="L3872" s="444">
        <f t="shared" ca="1" si="159"/>
        <v>-4105827272283.7017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-4105827272283.7017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-17107613634.515425</v>
      </c>
      <c r="L3873" s="444">
        <f t="shared" ca="1" si="159"/>
        <v>-4122934885918.2173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-4122934885918.2173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-17178895357.992569</v>
      </c>
      <c r="L3874" s="444">
        <f t="shared" ca="1" si="159"/>
        <v>-4140113781276.21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-4140113781276.21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-17250474088.650875</v>
      </c>
      <c r="L3875" s="444">
        <f t="shared" ca="1" si="159"/>
        <v>-4157364255364.8608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-4157364255364.8608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-17322351064.020252</v>
      </c>
      <c r="L3876" s="444">
        <f t="shared" ca="1" si="159"/>
        <v>-4174686606428.8809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-4174686606428.8809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-17394527526.787003</v>
      </c>
      <c r="L3877" s="444">
        <f t="shared" ca="1" si="159"/>
        <v>-4192081133955.668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-4192081133955.668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-17467004724.815285</v>
      </c>
      <c r="L3878" s="444">
        <f t="shared" ca="1" si="159"/>
        <v>-4209548138680.4834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-4209548138680.4834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-17539783911.168682</v>
      </c>
      <c r="L3879" s="444">
        <f t="shared" ca="1" si="159"/>
        <v>-4227087922591.6519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-4227087922591.6519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-17612866344.131882</v>
      </c>
      <c r="L3880" s="444">
        <f t="shared" ca="1" si="159"/>
        <v>-4244700788935.7837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-4244700788935.7837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-17686253287.232433</v>
      </c>
      <c r="L3881" s="444">
        <f t="shared" ca="1" si="159"/>
        <v>-4262387042223.0161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-4262387042223.0161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-17759946009.262566</v>
      </c>
      <c r="L3882" s="444">
        <f t="shared" ca="1" si="159"/>
        <v>-4280146988232.2788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-4280146988232.2788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-17833945784.301163</v>
      </c>
      <c r="L3883" s="444">
        <f t="shared" ca="1" si="159"/>
        <v>-4297980934016.5801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-4297980934016.5801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-17908253891.735748</v>
      </c>
      <c r="L3884" s="444">
        <f t="shared" ca="1" si="159"/>
        <v>-4315889187908.3159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-4315889187908.3159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-17982871616.284649</v>
      </c>
      <c r="L3885" s="444">
        <f t="shared" ca="1" si="159"/>
        <v>-4333872059524.6006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-4333872059524.6006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-18057800248.019169</v>
      </c>
      <c r="L3886" s="444">
        <f t="shared" ca="1" si="159"/>
        <v>-4351929859772.6196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-4351929859772.6196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-18133041082.385914</v>
      </c>
      <c r="L3887" s="444">
        <f t="shared" ca="1" si="159"/>
        <v>-4370062900855.0054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-4370062900855.0054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-18208595420.229187</v>
      </c>
      <c r="L3888" s="444">
        <f t="shared" ca="1" si="159"/>
        <v>-4388271496275.2344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-4388271496275.2344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-18284464567.813477</v>
      </c>
      <c r="L3889" s="444">
        <f t="shared" ca="1" si="159"/>
        <v>-4406555960843.0479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-4406555960843.0479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-18360649836.846031</v>
      </c>
      <c r="L3890" s="444">
        <f t="shared" ca="1" si="159"/>
        <v>-4424916610679.8936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-4424916610679.8936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-18437152544.499557</v>
      </c>
      <c r="L3891" s="444">
        <f t="shared" ca="1" si="159"/>
        <v>-4443353763224.3936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-4443353763224.3936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-18513974013.434975</v>
      </c>
      <c r="L3892" s="444">
        <f t="shared" ca="1" si="159"/>
        <v>-4461867737237.8281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-4461867737237.8281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-18591115571.824284</v>
      </c>
      <c r="L3893" s="444">
        <f t="shared" ca="1" si="159"/>
        <v>-4480458852809.6523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-4480458852809.6523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-18668578553.37355</v>
      </c>
      <c r="L3894" s="444">
        <f t="shared" ca="1" si="159"/>
        <v>-4499127431363.0264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-4499127431363.0264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-18746364297.345943</v>
      </c>
      <c r="L3895" s="444">
        <f t="shared" ca="1" si="159"/>
        <v>-4517873795660.3721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-4517873795660.3721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-18824474148.584885</v>
      </c>
      <c r="L3896" s="444">
        <f t="shared" ca="1" si="159"/>
        <v>-4536698269808.957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-4536698269808.957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-18902909457.537319</v>
      </c>
      <c r="L3897" s="444">
        <f t="shared" ca="1" si="159"/>
        <v>-4555601179266.4941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-4555601179266.4941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-18981671580.277058</v>
      </c>
      <c r="L3898" s="444">
        <f t="shared" ca="1" si="159"/>
        <v>-4574582850846.7715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-4574582850846.7715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-19060761878.528214</v>
      </c>
      <c r="L3899" s="444">
        <f t="shared" ca="1" si="159"/>
        <v>-4593643612725.2998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-4593643612725.2998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-19140181719.688747</v>
      </c>
      <c r="L3900" s="444">
        <f t="shared" ca="1" si="159"/>
        <v>-4612783794444.9883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-4612783794444.9883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-19219932476.854118</v>
      </c>
      <c r="L3901" s="444">
        <f t="shared" ca="1" si="159"/>
        <v>-4632003726921.8428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-4632003726921.8428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-19300015528.841011</v>
      </c>
      <c r="L3902" s="444">
        <f t="shared" ca="1" si="159"/>
        <v>-4651303742450.6836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-4651303742450.6836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-19380432260.211182</v>
      </c>
      <c r="L3903" s="444">
        <f t="shared" ca="1" si="159"/>
        <v>-4670684174710.8945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-4670684174710.8945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-19461184061.295395</v>
      </c>
      <c r="L3904" s="444">
        <f t="shared" ca="1" si="159"/>
        <v>-4690145358772.1895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-4690145358772.1895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-19542272328.217457</v>
      </c>
      <c r="L3905" s="444">
        <f t="shared" ca="1" si="159"/>
        <v>-4709687631100.4072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-4709687631100.4072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-19623698462.918362</v>
      </c>
      <c r="L3906" s="444">
        <f t="shared" ca="1" si="159"/>
        <v>-4729311329563.3252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-4729311329563.3252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-19705463873.180523</v>
      </c>
      <c r="L3907" s="444">
        <f t="shared" ca="1" si="159"/>
        <v>-4749016793436.5059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-4749016793436.5059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-19787569972.652107</v>
      </c>
      <c r="L3908" s="444">
        <f t="shared" ca="1" si="159"/>
        <v>-4768804363409.1582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-4768804363409.1582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-19870018180.87149</v>
      </c>
      <c r="L3909" s="444">
        <f t="shared" ca="1" si="159"/>
        <v>-4788674381590.0293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-4788674381590.0293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-19952809923.29179</v>
      </c>
      <c r="L3910" s="444">
        <f t="shared" ca="1" si="159"/>
        <v>-4808627191513.3213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-4808627191513.3213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-20035946631.305504</v>
      </c>
      <c r="L3911" s="444">
        <f t="shared" ca="1" si="159"/>
        <v>-4828663138144.627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-4828663138144.627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-20119429742.269279</v>
      </c>
      <c r="L3912" s="444">
        <f t="shared" ca="1" si="159"/>
        <v>-4848782567886.8965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-4848782567886.8965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-20203260699.528736</v>
      </c>
      <c r="L3913" s="444">
        <f t="shared" ca="1" si="159"/>
        <v>-4868985828586.4248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-4868985828586.4248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-20287440952.443436</v>
      </c>
      <c r="L3914" s="444">
        <f t="shared" ca="1" si="159"/>
        <v>-4889273269538.8682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-4889273269538.8682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-20371971956.411949</v>
      </c>
      <c r="L3915" s="444">
        <f t="shared" ca="1" si="159"/>
        <v>-4909645241495.2803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-4909645241495.2803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-20456855172.896999</v>
      </c>
      <c r="L3916" s="444">
        <f t="shared" ca="1" si="159"/>
        <v>-4930102096668.1777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-4930102096668.1777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-20542092069.450741</v>
      </c>
      <c r="L3917" s="444">
        <f t="shared" ca="1" si="159"/>
        <v>-4950644188737.6289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-4950644188737.6289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-20627684119.74012</v>
      </c>
      <c r="L3918" s="444">
        <f t="shared" ca="1" si="159"/>
        <v>-4971271872857.3691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-4971271872857.3691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-20713632803.572372</v>
      </c>
      <c r="L3919" s="444">
        <f t="shared" ca="1" si="159"/>
        <v>-4991985505660.9414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-4991985505660.9414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-20799939606.920589</v>
      </c>
      <c r="L3920" s="444">
        <f t="shared" ca="1" si="159"/>
        <v>-5012785445267.8623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-5012785445267.8623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-20886606021.949425</v>
      </c>
      <c r="L3921" s="444">
        <f t="shared" ca="1" si="159"/>
        <v>-5033672051289.8115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-5033672051289.8115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-20973633547.040882</v>
      </c>
      <c r="L3922" s="444">
        <f t="shared" ca="1" si="159"/>
        <v>-5054645684836.8525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-5054645684836.8525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-21061023686.820217</v>
      </c>
      <c r="L3923" s="444">
        <f t="shared" ca="1" si="159"/>
        <v>-5075706708523.6729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-5075706708523.6729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-21148777952.181969</v>
      </c>
      <c r="L3924" s="444">
        <f t="shared" ca="1" si="159"/>
        <v>-5096855486475.8545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-5096855486475.8545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-21236897860.316059</v>
      </c>
      <c r="L3925" s="444">
        <f t="shared" ca="1" si="159"/>
        <v>-5118092384336.1709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-5118092384336.1709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-21325384934.734047</v>
      </c>
      <c r="L3926" s="444">
        <f t="shared" ca="1" si="159"/>
        <v>-5139417769270.9053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-5139417769270.9053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-21414240705.295437</v>
      </c>
      <c r="L3927" s="444">
        <f t="shared" ca="1" si="159"/>
        <v>-5160832009976.2012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-5160832009976.2012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-21503466708.234173</v>
      </c>
      <c r="L3928" s="444">
        <f t="shared" ca="1" si="159"/>
        <v>-5182335476684.4355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-5182335476684.4355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-21593064486.185146</v>
      </c>
      <c r="L3929" s="444">
        <f t="shared" ca="1" si="159"/>
        <v>-5203928541170.6211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-5203928541170.6211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-21683035588.210922</v>
      </c>
      <c r="L3930" s="444">
        <f t="shared" ca="1" si="159"/>
        <v>-5225611576758.832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-5225611576758.832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-21773381569.828468</v>
      </c>
      <c r="L3931" s="444">
        <f t="shared" ca="1" si="159"/>
        <v>-5247384958328.6602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-5247384958328.6602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-21864103993.036083</v>
      </c>
      <c r="L3932" s="444">
        <f t="shared" ca="1" si="159"/>
        <v>-5269249062321.6963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-5269249062321.6963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-21955204426.340401</v>
      </c>
      <c r="L3933" s="444">
        <f t="shared" ca="1" si="159"/>
        <v>-5291204266748.0371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-5291204266748.0371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-22046684444.783489</v>
      </c>
      <c r="L3934" s="444">
        <f t="shared" ca="1" si="159"/>
        <v>-5313250951192.8203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-5313250951192.8203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-22138545629.970085</v>
      </c>
      <c r="L3935" s="444">
        <f t="shared" ca="1" si="159"/>
        <v>-5335389496822.79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-5335389496822.79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-22230789570.094959</v>
      </c>
      <c r="L3936" s="444">
        <f t="shared" ca="1" si="159"/>
        <v>-5357620286392.8848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-5357620286392.8848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-22323417859.970352</v>
      </c>
      <c r="L3937" s="444">
        <f t="shared" ca="1" si="159"/>
        <v>-5379943704252.8555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-5379943704252.8555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-22416432101.053566</v>
      </c>
      <c r="L3938" s="444">
        <f t="shared" ca="1" si="159"/>
        <v>-5402360136353.9092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-5402360136353.9092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-22509833901.474621</v>
      </c>
      <c r="L3939" s="444">
        <f t="shared" ca="1" si="159"/>
        <v>-5424869970255.3838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-5424869970255.3838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-22603624876.064098</v>
      </c>
      <c r="L3940" s="444">
        <f t="shared" ca="1" si="159"/>
        <v>-5447473595131.4482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-5447473595131.4482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-22697806646.381035</v>
      </c>
      <c r="L3941" s="444">
        <f t="shared" ca="1" si="159"/>
        <v>-5470171401777.8291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-5470171401777.8291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-22792380840.740955</v>
      </c>
      <c r="L3942" s="444">
        <f t="shared" ca="1" si="159"/>
        <v>-5492963782618.5703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-5492963782618.5703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-22887349094.244041</v>
      </c>
      <c r="L3943" s="444">
        <f t="shared" ca="1" si="159"/>
        <v>-5515851131712.8145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-5515851131712.8145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-22982713048.803394</v>
      </c>
      <c r="L3944" s="444">
        <f t="shared" ca="1" si="159"/>
        <v>-5538833844761.6182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-5538833844761.6182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-23078474353.173409</v>
      </c>
      <c r="L3945" s="444">
        <f t="shared" ca="1" si="159"/>
        <v>-5561912319114.792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-5561912319114.792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-23174634662.978298</v>
      </c>
      <c r="L3946" s="444">
        <f t="shared" ca="1" si="159"/>
        <v>-5585086953777.7705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-5585086953777.7705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-23271195640.740711</v>
      </c>
      <c r="L3947" s="444">
        <f t="shared" ca="1" si="159"/>
        <v>-5608358149418.5107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-5608358149418.5107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-23368158955.910461</v>
      </c>
      <c r="L3948" s="444">
        <f t="shared" ca="1" si="159"/>
        <v>-5631726308374.4209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-5631726308374.4209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-23465526284.893421</v>
      </c>
      <c r="L3949" s="444">
        <f t="shared" ca="1" si="159"/>
        <v>-5655191834659.3145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-5655191834659.3145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-23563299311.080475</v>
      </c>
      <c r="L3950" s="444">
        <f t="shared" ca="1" si="159"/>
        <v>-5678755133970.3945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-5678755133970.3945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-23661479724.876644</v>
      </c>
      <c r="L3951" s="444">
        <f t="shared" ca="1" si="159"/>
        <v>-5702416613695.2715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-5702416613695.2715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-23760069223.730297</v>
      </c>
      <c r="L3952" s="444">
        <f t="shared" ca="1" si="159"/>
        <v>-5726176682919.002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-5726176682919.002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-23859069512.162506</v>
      </c>
      <c r="L3953" s="444">
        <f t="shared" ca="1" si="159"/>
        <v>-5750035752431.1641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-5750035752431.1641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-23958482301.796516</v>
      </c>
      <c r="L3954" s="444">
        <f t="shared" ca="1" si="159"/>
        <v>-5773994234732.9609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-5773994234732.9609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-24058309311.387337</v>
      </c>
      <c r="L3955" s="444">
        <f t="shared" ca="1" si="159"/>
        <v>-5798052544044.3486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-5798052544044.3486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-24158552266.851452</v>
      </c>
      <c r="L3956" s="444">
        <f t="shared" ca="1" si="159"/>
        <v>-5822211096311.2002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-5822211096311.2002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-24259212901.296669</v>
      </c>
      <c r="L3957" s="444">
        <f t="shared" ca="1" si="159"/>
        <v>-5846470309212.4971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-5846470309212.4971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-24360292955.052071</v>
      </c>
      <c r="L3958" s="444">
        <f t="shared" ca="1" si="159"/>
        <v>-5870830602167.5488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-5870830602167.5488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-24461794175.69812</v>
      </c>
      <c r="L3959" s="444">
        <f t="shared" ca="1" si="159"/>
        <v>-5895292396343.2471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-5895292396343.2471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-24563718318.096863</v>
      </c>
      <c r="L3960" s="444">
        <f t="shared" ca="1" si="159"/>
        <v>-5919856114661.3438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-5919856114661.3438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-24666067144.422264</v>
      </c>
      <c r="L3961" s="444">
        <f t="shared" ca="1" si="159"/>
        <v>-5944522181805.7656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-5944522181805.7656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-24768842424.190689</v>
      </c>
      <c r="L3962" s="444">
        <f t="shared" ca="1" si="159"/>
        <v>-5969291024229.9561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-5969291024229.9561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-24872045934.291485</v>
      </c>
      <c r="L3963" s="444">
        <f t="shared" ca="1" si="159"/>
        <v>-5994163070164.2471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-5994163070164.2471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-24975679459.017696</v>
      </c>
      <c r="L3964" s="444">
        <f t="shared" ca="1" si="159"/>
        <v>-6019138749623.2646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-6019138749623.2646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-25079744790.096935</v>
      </c>
      <c r="L3965" s="444">
        <f t="shared" ca="1" si="159"/>
        <v>-6044218494413.3613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-6044218494413.3613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-25184243726.72234</v>
      </c>
      <c r="L3966" s="444">
        <f t="shared" ca="1" si="159"/>
        <v>-6069402738140.084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-6069402738140.084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-25289178075.583683</v>
      </c>
      <c r="L3967" s="444">
        <f t="shared" ca="1" si="159"/>
        <v>-6094691916215.668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-6094691916215.668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-25394549650.898617</v>
      </c>
      <c r="L3968" s="444">
        <f t="shared" ca="1" si="159"/>
        <v>-6120086465866.5664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-6120086465866.5664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-25500360274.444027</v>
      </c>
      <c r="L3969" s="444">
        <f t="shared" ca="1" si="159"/>
        <v>-6145586826141.0107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-6145586826141.0107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-25606611775.587543</v>
      </c>
      <c r="L3970" s="444">
        <f t="shared" ca="1" si="159"/>
        <v>-6171193437916.5986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-6171193437916.5986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-25713305991.31916</v>
      </c>
      <c r="L3971" s="444">
        <f t="shared" ca="1" si="159"/>
        <v>-6196906743907.918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-6196906743907.918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-25820444766.28299</v>
      </c>
      <c r="L3972" s="444">
        <f t="shared" ca="1" si="159"/>
        <v>-6222727188674.2012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-6222727188674.2012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-25928029952.80917</v>
      </c>
      <c r="L3973" s="444">
        <f t="shared" ca="1" si="159"/>
        <v>-6248655218627.0107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-6248655218627.0107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-26036063410.945877</v>
      </c>
      <c r="L3974" s="444">
        <f t="shared" ca="1" si="159"/>
        <v>-6274691282037.957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-6274691282037.957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-26144547008.491486</v>
      </c>
      <c r="L3975" s="444">
        <f t="shared" ca="1" si="159"/>
        <v>-6300835829046.4482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-6300835829046.4482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-26253482621.026867</v>
      </c>
      <c r="L3976" s="444">
        <f t="shared" ca="1" si="159"/>
        <v>-6327089311667.4756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-6327089311667.4756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-26362872131.947815</v>
      </c>
      <c r="L3977" s="444">
        <f t="shared" ca="1" si="159"/>
        <v>-6353452183799.4238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-6353452183799.4238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-26472717432.497601</v>
      </c>
      <c r="L3978" s="444">
        <f t="shared" ca="1" si="159"/>
        <v>-6379924901231.9219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-6379924901231.9219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-26583020421.799675</v>
      </c>
      <c r="L3979" s="444">
        <f t="shared" ca="1" si="159"/>
        <v>-6406507921653.7217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-6406507921653.7217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-26693783006.890507</v>
      </c>
      <c r="L3980" s="444">
        <f t="shared" ca="1" si="159"/>
        <v>-6433201704660.6123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-6433201704660.6123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-26805007102.752552</v>
      </c>
      <c r="L3981" s="444">
        <f t="shared" ca="1" si="159"/>
        <v>-6460006711763.3652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-6460006711763.3652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-26916694632.347355</v>
      </c>
      <c r="L3982" s="444">
        <f t="shared" ca="1" si="159"/>
        <v>-6486923406395.7129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-6486923406395.7129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-27028847526.648804</v>
      </c>
      <c r="L3983" s="444">
        <f t="shared" ca="1" si="159"/>
        <v>-6513952253922.3613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-6513952253922.3613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-27141467724.676506</v>
      </c>
      <c r="L3984" s="444">
        <f t="shared" ca="1" si="159"/>
        <v>-6541093721647.0381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-6541093721647.0381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-27254557173.529324</v>
      </c>
      <c r="L3985" s="444">
        <f t="shared" ca="1" si="159"/>
        <v>-6568348278820.5674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-6568348278820.5674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-27368117828.419029</v>
      </c>
      <c r="L3986" s="444">
        <f t="shared" ca="1" si="159"/>
        <v>-6595716396648.9863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-6595716396648.9863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-27482151652.704109</v>
      </c>
      <c r="L3987" s="444">
        <f t="shared" ca="1" si="159"/>
        <v>-6623198548301.6904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-6623198548301.6904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-27596660617.92371</v>
      </c>
      <c r="L3988" s="444">
        <f t="shared" ca="1" si="159"/>
        <v>-6650795208919.6143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-6650795208919.6143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-27711646703.831726</v>
      </c>
      <c r="L3989" s="444">
        <f t="shared" ca="1" si="159"/>
        <v>-6678506855623.4463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-6678506855623.4463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-27827111898.431026</v>
      </c>
      <c r="L3990" s="444">
        <f t="shared" ca="1" si="159"/>
        <v>-6706333967521.877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-6706333967521.877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-27943058198.00782</v>
      </c>
      <c r="L3991" s="444">
        <f t="shared" ca="1" si="159"/>
        <v>-6734277025719.8848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-6734277025719.8848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-28059487607.166187</v>
      </c>
      <c r="L3992" s="444">
        <f t="shared" ca="1" si="159"/>
        <v>-6762336513327.0508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-6762336513327.0508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-28176402138.862713</v>
      </c>
      <c r="L3993" s="444">
        <f t="shared" ca="1" si="159"/>
        <v>-6790512915465.9131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-6790512915465.9131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-28293803814.441303</v>
      </c>
      <c r="L3994" s="444">
        <f t="shared" ca="1" si="159"/>
        <v>-6818806719280.3545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-6818806719280.3545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-28411694663.668144</v>
      </c>
      <c r="L3995" s="444">
        <f t="shared" ca="1" si="159"/>
        <v>-6847218413944.0225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-6847218413944.0225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-28530076724.766758</v>
      </c>
      <c r="L3996" s="444">
        <f t="shared" ca="1" si="159"/>
        <v>-6875748490668.7891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-6875748490668.7891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-28648952044.453289</v>
      </c>
      <c r="L3997" s="444">
        <f t="shared" ca="1" si="159"/>
        <v>-6904397442713.2422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-6904397442713.2422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-28768322677.971844</v>
      </c>
      <c r="L3998" s="444">
        <f t="shared" ca="1" si="159"/>
        <v>-6933165765391.2139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-6933165765391.2139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-28888190689.130058</v>
      </c>
      <c r="L3999" s="444">
        <f t="shared" ca="1" si="159"/>
        <v>-6962053956080.3438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-6962053956080.3438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-29008558150.334766</v>
      </c>
      <c r="L4000" s="444">
        <f t="shared" ca="1" si="159"/>
        <v>-6991062514230.6787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-6991062514230.6787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-29129427142.627827</v>
      </c>
      <c r="L4001" s="444">
        <f t="shared" ca="1" si="159"/>
        <v>-7020191941373.3066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-7020191941373.3066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-29250799755.722115</v>
      </c>
      <c r="L4002" s="444">
        <f t="shared" ca="1" si="159"/>
        <v>-7049442741129.0283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-7049442741129.0283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-29372678088.037617</v>
      </c>
      <c r="L4003" s="444">
        <f t="shared" ca="1" si="159"/>
        <v>-7078815419217.0664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-7078815419217.0664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-29495064246.737778</v>
      </c>
      <c r="L4004" s="444">
        <f t="shared" ca="1" si="159"/>
        <v>-7108310483463.8037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-7108310483463.8037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-29617960347.76585</v>
      </c>
      <c r="L4005" s="444">
        <f t="shared" ca="1" si="159"/>
        <v>-7137928443811.5693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-7137928443811.5693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-29741368515.881538</v>
      </c>
      <c r="L4006" s="444">
        <f t="shared" ca="1" si="159"/>
        <v>-7167669812327.4512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-7167669812327.4512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-29865290884.697708</v>
      </c>
      <c r="L4007" s="444">
        <f t="shared" ca="1" si="159"/>
        <v>-7197535103212.1484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-7197535103212.1484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-29989729596.717285</v>
      </c>
      <c r="L4008" s="444">
        <f t="shared" ca="1" si="159"/>
        <v>-7227524832808.8652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-7227524832808.8652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-30114686803.37027</v>
      </c>
      <c r="L4009" s="444">
        <f t="shared" ca="1" si="159"/>
        <v>-7257639519612.2354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-7257639519612.2354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-30240164665.05098</v>
      </c>
      <c r="L4010" s="444">
        <f t="shared" ca="1" si="159"/>
        <v>-7287879684277.2861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-7287879684277.2861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-30366165351.155354</v>
      </c>
      <c r="L4011" s="444">
        <f t="shared" ca="1" si="159"/>
        <v>-7318245849628.4414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-7318245849628.4414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-30492691040.118504</v>
      </c>
      <c r="L4012" s="444">
        <f t="shared" ca="1" si="159"/>
        <v>-7348738540668.5596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-7348738540668.5596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-30619743919.452332</v>
      </c>
      <c r="L4013" s="444">
        <f t="shared" ca="1" si="159"/>
        <v>-7379358284588.0117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-7379358284588.0117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-30747326185.783379</v>
      </c>
      <c r="L4014" s="444">
        <f t="shared" ca="1" si="159"/>
        <v>-7410105610773.7949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-7410105610773.7949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-30875440044.890816</v>
      </c>
      <c r="L4015" s="444">
        <f t="shared" ca="1" si="159"/>
        <v>-7440981050818.6855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-7440981050818.6855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-31004087711.744518</v>
      </c>
      <c r="L4016" s="444">
        <f t="shared" ca="1" si="159"/>
        <v>-7471985138530.4297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-7471985138530.4297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-31133271410.543453</v>
      </c>
      <c r="L4017" s="444">
        <f t="shared" ca="1" si="159"/>
        <v>-7503118409940.9727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-7503118409940.9727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-31262993374.754051</v>
      </c>
      <c r="L4018" s="444">
        <f t="shared" ca="1" si="159"/>
        <v>-7534381403315.7266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-7534381403315.7266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-31393255847.148865</v>
      </c>
      <c r="L4019" s="444">
        <f t="shared" ca="1" si="159"/>
        <v>-7565774659162.875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-7565774659162.875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-31524061079.84531</v>
      </c>
      <c r="L4020" s="444">
        <f t="shared" ca="1" si="159"/>
        <v>-7597298720242.7207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-7597298720242.7207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-31655411334.344669</v>
      </c>
      <c r="L4021" s="444">
        <f t="shared" ca="1" si="159"/>
        <v>-7628954131577.0654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-7628954131577.0654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-31787308881.571102</v>
      </c>
      <c r="L4022" s="444">
        <f t="shared" ca="1" si="159"/>
        <v>-7660741440458.6367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-7660741440458.6367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-31919756001.910992</v>
      </c>
      <c r="L4023" s="444">
        <f t="shared" ca="1" si="159"/>
        <v>-7692661196460.5479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-7692661196460.5479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-32052754985.252281</v>
      </c>
      <c r="L4024" s="444">
        <f t="shared" ca="1" si="159"/>
        <v>-7724713951445.7998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-7724713951445.7998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-32186308131.02417</v>
      </c>
      <c r="L4025" s="444">
        <f t="shared" ca="1" si="159"/>
        <v>-7756900259576.8242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-7756900259576.8242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-32320417748.236767</v>
      </c>
      <c r="L4026" s="444">
        <f t="shared" ca="1" si="159"/>
        <v>-7789220677325.0605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-7789220677325.0605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-32455086155.521088</v>
      </c>
      <c r="L4027" s="444">
        <f t="shared" ca="1" si="159"/>
        <v>-7821675763480.582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-7821675763480.582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-32590315681.169086</v>
      </c>
      <c r="L4028" s="444">
        <f t="shared" ca="1" si="159"/>
        <v>-7854266079161.751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-7854266079161.751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-32726108663.173962</v>
      </c>
      <c r="L4029" s="444">
        <f t="shared" ca="1" si="159"/>
        <v>-7886992187824.9248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-7886992187824.9248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-32862467449.270523</v>
      </c>
      <c r="L4030" s="444">
        <f t="shared" ca="1" si="159"/>
        <v>-7919854655274.1953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-7919854655274.1953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-32999394396.975815</v>
      </c>
      <c r="L4031" s="444">
        <f t="shared" ca="1" si="159"/>
        <v>-7952854049671.1709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-7952854049671.1709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-33136891873.629879</v>
      </c>
      <c r="L4032" s="444">
        <f t="shared" ca="1" si="159"/>
        <v>-7985990941544.8008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-7985990941544.8008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-33274962256.436668</v>
      </c>
      <c r="L4033" s="444">
        <f t="shared" ca="1" si="159"/>
        <v>-8019265903801.2373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-8019265903801.2373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-33413607932.505154</v>
      </c>
      <c r="L4034" s="444">
        <f t="shared" ca="1" si="159"/>
        <v>-8052679511733.7422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-8052679511733.7422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-33552831298.890591</v>
      </c>
      <c r="L4035" s="444">
        <f t="shared" ca="1" si="159"/>
        <v>-8086232343032.6328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-8086232343032.6328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-33692634762.635967</v>
      </c>
      <c r="L4036" s="444">
        <f t="shared" ca="1" si="159"/>
        <v>-8119924977795.2686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-8119924977795.2686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-33833020740.813622</v>
      </c>
      <c r="L4037" s="444">
        <f t="shared" ca="1" si="159"/>
        <v>-8153757998536.082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-8153757998536.082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-33973991660.567009</v>
      </c>
      <c r="L4038" s="444">
        <f t="shared" ca="1" si="159"/>
        <v>-8187731990196.6494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-8187731990196.6494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-34115549959.152706</v>
      </c>
      <c r="L4039" s="444">
        <f t="shared" ca="1" si="159"/>
        <v>-8221847540155.8018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-8221847540155.8018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-34257698083.982502</v>
      </c>
      <c r="L4040" s="444">
        <f t="shared" ca="1" si="159"/>
        <v>-8256105238239.7842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-8256105238239.7842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-34400438492.665764</v>
      </c>
      <c r="L4041" s="444">
        <f t="shared" ca="1" si="159"/>
        <v>-8290505676732.4502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-8290505676732.4502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-34543773653.05188</v>
      </c>
      <c r="L4042" s="444">
        <f t="shared" ca="1" si="159"/>
        <v>-8325049450385.502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-8325049450385.502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-34687706043.272926</v>
      </c>
      <c r="L4043" s="444">
        <f t="shared" ca="1" si="159"/>
        <v>-8359737156428.7744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-8359737156428.7744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-34832238151.78656</v>
      </c>
      <c r="L4044" s="444">
        <f t="shared" ca="1" si="159"/>
        <v>-8394569394580.5605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-8394569394580.5605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-34977372477.418999</v>
      </c>
      <c r="L4045" s="444">
        <f t="shared" ca="1" si="159"/>
        <v>-8429546767057.9795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-8429546767057.9795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-35123111529.408249</v>
      </c>
      <c r="L4046" s="444">
        <f t="shared" ca="1" si="159"/>
        <v>-8464669878587.3877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-8464669878587.3877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-35269457827.447449</v>
      </c>
      <c r="L4047" s="444">
        <f t="shared" ca="1" si="159"/>
        <v>-8499939336414.835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-8499939336414.835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-35416413901.728477</v>
      </c>
      <c r="L4048" s="444">
        <f t="shared" ca="1" si="159"/>
        <v>-8535355750316.5635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-8535355750316.5635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-35563982292.98568</v>
      </c>
      <c r="L4049" s="444">
        <f t="shared" ca="1" si="159"/>
        <v>-8570919732609.5488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-8570919732609.5488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-35712165552.539787</v>
      </c>
      <c r="L4050" s="444">
        <f t="shared" ca="1" si="159"/>
        <v>-8606631898162.0889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-8606631898162.0889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-35860966242.342033</v>
      </c>
      <c r="L4051" s="444">
        <f t="shared" ca="1" si="159"/>
        <v>-8642492864404.4307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-8642492864404.4307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-36010386935.018463</v>
      </c>
      <c r="L4052" s="444">
        <f t="shared" ca="1" si="159"/>
        <v>-8678503251339.4492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-8678503251339.4492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-36160430213.914368</v>
      </c>
      <c r="L4053" s="444">
        <f t="shared" ca="1" si="159"/>
        <v>-8714663681553.3633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-8714663681553.3633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-36311098673.139015</v>
      </c>
      <c r="L4054" s="444">
        <f t="shared" ca="1" si="159"/>
        <v>-8750974780226.502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-8750974780226.502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-36462394917.610428</v>
      </c>
      <c r="L4055" s="444">
        <f t="shared" ca="1" si="159"/>
        <v>-8787437175144.1123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-8787437175144.1123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-36614321563.100464</v>
      </c>
      <c r="L4056" s="444">
        <f t="shared" ca="1" si="159"/>
        <v>-8824051496707.2129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-8824051496707.2129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-36766881236.280052</v>
      </c>
      <c r="L4057" s="444">
        <f t="shared" ca="1" si="159"/>
        <v>-8860818377943.4922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-8860818377943.4922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-36920076574.764549</v>
      </c>
      <c r="L4058" s="444">
        <f t="shared" ca="1" si="159"/>
        <v>-8897738454518.2559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-8897738454518.2559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-37073910227.159401</v>
      </c>
      <c r="L4059" s="444">
        <f t="shared" ca="1" si="159"/>
        <v>-8934812364745.416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-8934812364745.416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-37228384853.105896</v>
      </c>
      <c r="L4060" s="444">
        <f t="shared" ca="1" si="159"/>
        <v>-8972040749598.5215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-8972040749598.5215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-37383503123.327171</v>
      </c>
      <c r="L4061" s="444">
        <f t="shared" ca="1" si="159"/>
        <v>-9009424252721.8496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-9009424252721.8496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-37539267719.67437</v>
      </c>
      <c r="L4062" s="444">
        <f t="shared" ca="1" si="159"/>
        <v>-9046963520441.5234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-9046963520441.5234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-37695681335.173012</v>
      </c>
      <c r="L4063" s="444">
        <f t="shared" ca="1" si="159"/>
        <v>-9084659201776.6973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-9084659201776.6973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-37852746674.069572</v>
      </c>
      <c r="L4064" s="444">
        <f t="shared" ca="1" si="159"/>
        <v>-9122511948450.7676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-9122511948450.7676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-38010466451.878197</v>
      </c>
      <c r="L4065" s="444">
        <f t="shared" ca="1" si="159"/>
        <v>-9160522414902.6465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-9160522414902.6465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-38168843395.427696</v>
      </c>
      <c r="L4066" s="444">
        <f t="shared" ca="1" si="159"/>
        <v>-9198691258298.0742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-9198691258298.0742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-38327880242.908646</v>
      </c>
      <c r="L4067" s="444">
        <f t="shared" ca="1" si="159"/>
        <v>-9237019138540.9824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-9237019138540.9824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-38487579743.920761</v>
      </c>
      <c r="L4068" s="444">
        <f t="shared" ca="1" si="159"/>
        <v>-9275506718284.9023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-9275506718284.9023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-38647944659.520424</v>
      </c>
      <c r="L4069" s="444">
        <f t="shared" ca="1" si="159"/>
        <v>-9314154662944.4219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-9314154662944.4219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-38808977762.268425</v>
      </c>
      <c r="L4070" s="444">
        <f t="shared" ca="1" si="159"/>
        <v>-9352963640706.6895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-9352963640706.6895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-38970681836.27787</v>
      </c>
      <c r="L4071" s="444">
        <f t="shared" ca="1" si="159"/>
        <v>-9391934322542.9668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-9391934322542.9668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-39133059677.26236</v>
      </c>
      <c r="L4072" s="444">
        <f t="shared" ca="1" si="159"/>
        <v>-9431067382220.2285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-9431067382220.2285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-39296114092.584282</v>
      </c>
      <c r="L4073" s="444">
        <f t="shared" ca="1" si="159"/>
        <v>-9470363496312.8125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-9470363496312.8125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-39459847901.303383</v>
      </c>
      <c r="L4074" s="444">
        <f t="shared" ca="1" si="159"/>
        <v>-9509823344214.1152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-9509823344214.1152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-39624263934.225479</v>
      </c>
      <c r="L4075" s="444">
        <f t="shared" ca="1" si="159"/>
        <v>-9549447608148.3398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-9549447608148.3398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-39789365033.951416</v>
      </c>
      <c r="L4076" s="444">
        <f t="shared" ca="1" si="159"/>
        <v>-9589236973182.291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-9589236973182.291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-39955154054.926208</v>
      </c>
      <c r="L4077" s="444">
        <f t="shared" ca="1" si="159"/>
        <v>-9629192127237.2168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-9629192127237.2168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-40121633863.488403</v>
      </c>
      <c r="L4078" s="444">
        <f t="shared" ca="1" si="159"/>
        <v>-9669313761100.7051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-9669313761100.7051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-40288807337.919601</v>
      </c>
      <c r="L4079" s="444">
        <f t="shared" ca="1" si="159"/>
        <v>-9709602568438.625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-9709602568438.625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-40456677368.49427</v>
      </c>
      <c r="L4080" s="444">
        <f t="shared" ca="1" si="159"/>
        <v>-9750059245807.1191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-9750059245807.1191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-40625246857.529663</v>
      </c>
      <c r="L4081" s="444">
        <f t="shared" ca="1" si="159"/>
        <v>-9790684492664.6484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-9790684492664.6484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-40794518719.436035</v>
      </c>
      <c r="L4082" s="444">
        <f t="shared" ca="1" si="159"/>
        <v>-9831479011384.084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-9831479011384.084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-40964495880.767014</v>
      </c>
      <c r="L4083" s="444">
        <f t="shared" ca="1" si="159"/>
        <v>-9872443507264.8516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-9872443507264.8516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-41135181280.270218</v>
      </c>
      <c r="L4084" s="444">
        <f t="shared" ca="1" si="159"/>
        <v>-9913578688545.1211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-9913578688545.1211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-41306577868.938004</v>
      </c>
      <c r="L4085" s="444">
        <f t="shared" ca="1" si="159"/>
        <v>-9954885266414.0586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-9954885266414.0586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-41478688610.058578</v>
      </c>
      <c r="L4086" s="444">
        <f t="shared" ca="1" si="159"/>
        <v>-9996363955024.1172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-9996363955024.1172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-41651516479.267151</v>
      </c>
      <c r="L4087" s="444">
        <f t="shared" ca="1" si="159"/>
        <v>-10038015471503.385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-10038015471503.385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-41825064464.597435</v>
      </c>
      <c r="L4088" s="444">
        <f t="shared" ref="L4088:L4342" ca="1" si="164">I4088-J4088+K4088</f>
        <v>-10079840535967.982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-10079840535967.982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-41999335566.533257</v>
      </c>
      <c r="L4089" s="444">
        <f t="shared" ca="1" si="164"/>
        <v>-10121839871534.516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-10121839871534.516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-42174332798.060478</v>
      </c>
      <c r="L4090" s="444">
        <f t="shared" ca="1" si="164"/>
        <v>-10164014204332.576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-10164014204332.576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-42350059184.71907</v>
      </c>
      <c r="L4091" s="444">
        <f t="shared" ca="1" si="164"/>
        <v>-10206364263517.295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-10206364263517.295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-42526517764.655396</v>
      </c>
      <c r="L4092" s="444">
        <f t="shared" ca="1" si="164"/>
        <v>-10248890781281.951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-10248890781281.951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-42703711588.674797</v>
      </c>
      <c r="L4093" s="444">
        <f t="shared" ca="1" si="164"/>
        <v>-10291594492870.625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-10291594492870.625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-42881643720.294273</v>
      </c>
      <c r="L4094" s="444">
        <f t="shared" ca="1" si="164"/>
        <v>-10334476136590.92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-10334476136590.92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-43060317235.795502</v>
      </c>
      <c r="L4095" s="444">
        <f t="shared" ca="1" si="164"/>
        <v>-10377536453826.715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-10377536453826.715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-43239735224.277977</v>
      </c>
      <c r="L4096" s="444">
        <f t="shared" ca="1" si="164"/>
        <v>-10420776189050.992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-10420776189050.992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-43419900787.712463</v>
      </c>
      <c r="L4097" s="444">
        <f t="shared" ca="1" si="164"/>
        <v>-10464196089838.705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-10464196089838.705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-43600817040.994606</v>
      </c>
      <c r="L4098" s="444">
        <f t="shared" ca="1" si="164"/>
        <v>-10507796906879.699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-10507796906879.699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-43782487111.998749</v>
      </c>
      <c r="L4099" s="444">
        <f t="shared" ca="1" si="164"/>
        <v>-10551579393991.697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-10551579393991.697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-43964914141.632072</v>
      </c>
      <c r="L4100" s="444">
        <f t="shared" ca="1" si="164"/>
        <v>-10595544308133.33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-10595544308133.33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-44148101283.888878</v>
      </c>
      <c r="L4101" s="444">
        <f t="shared" ca="1" si="164"/>
        <v>-10639692409417.219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-10639692409417.219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-44332051705.905075</v>
      </c>
      <c r="L4102" s="444">
        <f t="shared" ca="1" si="164"/>
        <v>-10684024461123.123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-10684024461123.123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-44516768588.013016</v>
      </c>
      <c r="L4103" s="444">
        <f t="shared" ca="1" si="164"/>
        <v>-10728541229711.137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-10728541229711.137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-44702255123.796402</v>
      </c>
      <c r="L4104" s="444">
        <f t="shared" ca="1" si="164"/>
        <v>-10773243484834.934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-10773243484834.934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-44888514520.145554</v>
      </c>
      <c r="L4105" s="444">
        <f t="shared" ca="1" si="164"/>
        <v>-10818131999355.08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-10818131999355.08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-45075549997.312836</v>
      </c>
      <c r="L4106" s="444">
        <f t="shared" ca="1" si="164"/>
        <v>-10863207549352.393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-10863207549352.393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-45263364788.9683</v>
      </c>
      <c r="L4107" s="444">
        <f t="shared" ca="1" si="164"/>
        <v>-10908470914141.361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-10908470914141.361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-45451962142.255669</v>
      </c>
      <c r="L4108" s="444">
        <f t="shared" ca="1" si="164"/>
        <v>-10953922876283.617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-10953922876283.617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-45641345317.848404</v>
      </c>
      <c r="L4109" s="444">
        <f t="shared" ca="1" si="164"/>
        <v>-10999564221601.465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-10999564221601.465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-45831517590.006104</v>
      </c>
      <c r="L4110" s="444">
        <f t="shared" ca="1" si="164"/>
        <v>-11045395739191.471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-11045395739191.471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-46022482246.631126</v>
      </c>
      <c r="L4111" s="444">
        <f t="shared" ca="1" si="164"/>
        <v>-11091418221438.102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-11091418221438.102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-46214242589.325424</v>
      </c>
      <c r="L4112" s="444">
        <f t="shared" ca="1" si="164"/>
        <v>-11137632464027.428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-11137632464027.428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-46406801933.447617</v>
      </c>
      <c r="L4113" s="444">
        <f t="shared" ca="1" si="164"/>
        <v>-11184039265960.875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-11184039265960.875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-46600163608.170311</v>
      </c>
      <c r="L4114" s="444">
        <f t="shared" ca="1" si="164"/>
        <v>-11230639429569.045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-11230639429569.045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-46794330956.537689</v>
      </c>
      <c r="L4115" s="444">
        <f t="shared" ca="1" si="164"/>
        <v>-11277433760525.582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-11277433760525.582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-46989307335.523254</v>
      </c>
      <c r="L4116" s="444">
        <f t="shared" ca="1" si="164"/>
        <v>-11324423067861.105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-11324423067861.105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-47185096116.087936</v>
      </c>
      <c r="L4117" s="444">
        <f t="shared" ca="1" si="164"/>
        <v>-11371608163977.193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-11371608163977.193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-47381700683.238304</v>
      </c>
      <c r="L4118" s="444">
        <f t="shared" ca="1" si="164"/>
        <v>-11418989864660.432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-11418989864660.432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-47579124436.085129</v>
      </c>
      <c r="L4119" s="444">
        <f t="shared" ca="1" si="164"/>
        <v>-11466568989096.518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-11466568989096.518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-47777370787.902153</v>
      </c>
      <c r="L4120" s="444">
        <f t="shared" ca="1" si="164"/>
        <v>-11514346359884.42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-11514346359884.42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-47976443166.185081</v>
      </c>
      <c r="L4121" s="444">
        <f t="shared" ca="1" si="164"/>
        <v>-11562322803050.605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-11562322803050.605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-48176345012.710854</v>
      </c>
      <c r="L4122" s="444">
        <f t="shared" ca="1" si="164"/>
        <v>-11610499148063.316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-11610499148063.316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-48377079783.597153</v>
      </c>
      <c r="L4123" s="444">
        <f t="shared" ca="1" si="164"/>
        <v>-11658876227846.914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-11658876227846.914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-48578650949.362144</v>
      </c>
      <c r="L4124" s="444">
        <f t="shared" ca="1" si="164"/>
        <v>-11707454878796.275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-11707454878796.275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-48781061994.984482</v>
      </c>
      <c r="L4125" s="444">
        <f t="shared" ca="1" si="164"/>
        <v>-11756235940791.26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-11756235940791.26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-48984316419.963585</v>
      </c>
      <c r="L4126" s="444">
        <f t="shared" ca="1" si="164"/>
        <v>-11805220257211.223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-11805220257211.223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-49188417738.380096</v>
      </c>
      <c r="L4127" s="444">
        <f t="shared" ca="1" si="164"/>
        <v>-11854408674949.604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-11854408674949.604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-49393369478.95668</v>
      </c>
      <c r="L4128" s="444">
        <f t="shared" ca="1" si="164"/>
        <v>-11903802044428.561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-11903802044428.561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-49599175185.119003</v>
      </c>
      <c r="L4129" s="444">
        <f t="shared" ca="1" si="164"/>
        <v>-11953401219613.68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-11953401219613.68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-49805838415.056999</v>
      </c>
      <c r="L4130" s="444">
        <f t="shared" ca="1" si="164"/>
        <v>-12003207058028.736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-12003207058028.736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-50013362741.7864</v>
      </c>
      <c r="L4131" s="444">
        <f t="shared" ca="1" si="164"/>
        <v>-12053220420770.523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-12053220420770.523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-50221751753.21051</v>
      </c>
      <c r="L4132" s="444">
        <f t="shared" ca="1" si="164"/>
        <v>-12103442172523.734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-12103442172523.734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-50431009052.182228</v>
      </c>
      <c r="L4133" s="444">
        <f t="shared" ca="1" si="164"/>
        <v>-12153873181575.916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-12153873181575.916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-50641138256.566315</v>
      </c>
      <c r="L4134" s="444">
        <f t="shared" ca="1" si="164"/>
        <v>-12204514319832.482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-12204514319832.482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-50852142999.30201</v>
      </c>
      <c r="L4135" s="444">
        <f t="shared" ca="1" si="164"/>
        <v>-12255366462831.785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-12255366462831.785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-51064026928.465775</v>
      </c>
      <c r="L4136" s="444">
        <f t="shared" ca="1" si="164"/>
        <v>-12306430489760.25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-12306430489760.25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-51276793707.334373</v>
      </c>
      <c r="L4137" s="444">
        <f t="shared" ca="1" si="164"/>
        <v>-12357707283467.584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-12357707283467.584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-51490447014.448265</v>
      </c>
      <c r="L4138" s="444">
        <f t="shared" ca="1" si="164"/>
        <v>-12409197730482.033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-12409197730482.033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-51704990543.67514</v>
      </c>
      <c r="L4139" s="444">
        <f t="shared" ca="1" si="164"/>
        <v>-12460902721025.709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-12460902721025.709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-51920428004.273788</v>
      </c>
      <c r="L4140" s="444">
        <f t="shared" ca="1" si="164"/>
        <v>-12512823149029.982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-12512823149029.982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-52136763120.95826</v>
      </c>
      <c r="L4141" s="444">
        <f t="shared" ca="1" si="164"/>
        <v>-12564959912150.941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-12564959912150.941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-52353999633.962257</v>
      </c>
      <c r="L4142" s="444">
        <f t="shared" ca="1" si="164"/>
        <v>-12617313911784.904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-12617313911784.904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-52572141299.103767</v>
      </c>
      <c r="L4143" s="444">
        <f t="shared" ca="1" si="164"/>
        <v>-12669886053084.008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-12669886053084.008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-52791191887.850029</v>
      </c>
      <c r="L4144" s="444">
        <f t="shared" ca="1" si="164"/>
        <v>-12722677244971.857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-12722677244971.857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-53011155187.382736</v>
      </c>
      <c r="L4145" s="444">
        <f t="shared" ca="1" si="164"/>
        <v>-12775688400159.24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-12775688400159.24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-53232035000.663498</v>
      </c>
      <c r="L4146" s="444">
        <f t="shared" ca="1" si="164"/>
        <v>-12828920435159.904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-12828920435159.904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-53453835146.499603</v>
      </c>
      <c r="L4147" s="444">
        <f t="shared" ca="1" si="164"/>
        <v>-12882374270306.404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-12882374270306.404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-53676559459.610016</v>
      </c>
      <c r="L4148" s="444">
        <f t="shared" ca="1" si="164"/>
        <v>-12936050829766.014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-12936050829766.014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-53900211790.691727</v>
      </c>
      <c r="L4149" s="444">
        <f t="shared" ca="1" si="164"/>
        <v>-12989951041556.705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-12989951041556.705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-54124796006.486267</v>
      </c>
      <c r="L4150" s="444">
        <f t="shared" ca="1" si="164"/>
        <v>-13044075837563.191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-13044075837563.191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-54350315989.846634</v>
      </c>
      <c r="L4151" s="444">
        <f t="shared" ca="1" si="164"/>
        <v>-13098426153553.037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-13098426153553.037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-54576775639.804321</v>
      </c>
      <c r="L4152" s="444">
        <f t="shared" ca="1" si="164"/>
        <v>-13153002929192.842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-13153002929192.842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-54804178871.636841</v>
      </c>
      <c r="L4153" s="444">
        <f t="shared" ca="1" si="164"/>
        <v>-13207807108064.479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-13207807108064.479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-55032529616.935326</v>
      </c>
      <c r="L4154" s="444">
        <f t="shared" ca="1" si="164"/>
        <v>-13262839637681.414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-13262839637681.414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-55261831823.672554</v>
      </c>
      <c r="L4155" s="444">
        <f t="shared" ca="1" si="164"/>
        <v>-13318101469505.086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-13318101469505.086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-55492089456.271187</v>
      </c>
      <c r="L4156" s="444">
        <f t="shared" ca="1" si="164"/>
        <v>-13373593558961.357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-13373593558961.357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-55723306495.672325</v>
      </c>
      <c r="L4157" s="444">
        <f t="shared" ca="1" si="164"/>
        <v>-13429316865457.029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-13429316865457.029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-55955486939.404289</v>
      </c>
      <c r="L4158" s="444">
        <f t="shared" ca="1" si="164"/>
        <v>-13485272352396.434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-13485272352396.434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-56188634801.651802</v>
      </c>
      <c r="L4159" s="444">
        <f t="shared" ca="1" si="164"/>
        <v>-13541460987198.086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-13541460987198.086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-56422754113.325356</v>
      </c>
      <c r="L4160" s="444">
        <f t="shared" ca="1" si="164"/>
        <v>-13597883741311.412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-13597883741311.412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-56657848922.130882</v>
      </c>
      <c r="L4161" s="444">
        <f t="shared" ca="1" si="164"/>
        <v>-13654541590233.543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-13654541590233.543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-56893923292.639763</v>
      </c>
      <c r="L4162" s="444">
        <f t="shared" ca="1" si="164"/>
        <v>-13711435513526.184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-13711435513526.184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-57130981306.359093</v>
      </c>
      <c r="L4163" s="444">
        <f t="shared" ca="1" si="164"/>
        <v>-13768566494832.543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-13768566494832.543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-57369027061.802254</v>
      </c>
      <c r="L4164" s="444">
        <f t="shared" ca="1" si="164"/>
        <v>-13825935521894.346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-13825935521894.346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-57608064674.559761</v>
      </c>
      <c r="L4165" s="444">
        <f t="shared" ca="1" si="164"/>
        <v>-13883543586568.906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-13883543586568.906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-57848098277.370445</v>
      </c>
      <c r="L4166" s="444">
        <f t="shared" ca="1" si="164"/>
        <v>-13941391684846.277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-13941391684846.277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-58089132020.192833</v>
      </c>
      <c r="L4167" s="444">
        <f t="shared" ca="1" si="164"/>
        <v>-13999480816866.471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-13999480816866.471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-58331170070.276962</v>
      </c>
      <c r="L4168" s="444">
        <f t="shared" ca="1" si="164"/>
        <v>-14057811986936.748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-14057811986936.748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-58574216612.23645</v>
      </c>
      <c r="L4169" s="444">
        <f t="shared" ca="1" si="164"/>
        <v>-14116386203548.984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-14116386203548.984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-58818275848.120766</v>
      </c>
      <c r="L4170" s="444">
        <f t="shared" ca="1" si="164"/>
        <v>-14175204479397.105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-14175204479397.105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-59063351997.487938</v>
      </c>
      <c r="L4171" s="444">
        <f t="shared" ca="1" si="164"/>
        <v>-14234267831394.594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-14234267831394.594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-59309449297.477478</v>
      </c>
      <c r="L4172" s="444">
        <f t="shared" ca="1" si="164"/>
        <v>-14293577280692.07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-14293577280692.07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-59556572002.883636</v>
      </c>
      <c r="L4173" s="444">
        <f t="shared" ca="1" si="164"/>
        <v>-14353133852694.953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-14353133852694.953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-59804724386.228973</v>
      </c>
      <c r="L4174" s="444">
        <f t="shared" ca="1" si="164"/>
        <v>-14412938577081.182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-14412938577081.182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-60053910737.838257</v>
      </c>
      <c r="L4175" s="444">
        <f t="shared" ca="1" si="164"/>
        <v>-14472992487819.02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-14472992487819.02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-60304135365.912582</v>
      </c>
      <c r="L4176" s="444">
        <f t="shared" ca="1" si="164"/>
        <v>-14533296623184.932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-14533296623184.932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-60555402596.603882</v>
      </c>
      <c r="L4177" s="444">
        <f t="shared" ca="1" si="164"/>
        <v>-14593852025781.535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-14593852025781.535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-60807716774.089729</v>
      </c>
      <c r="L4178" s="444">
        <f t="shared" ca="1" si="164"/>
        <v>-14654659742555.625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-14654659742555.625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-61061082260.648438</v>
      </c>
      <c r="L4179" s="444">
        <f t="shared" ca="1" si="164"/>
        <v>-14715720824816.273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-14715720824816.273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-61315503436.734467</v>
      </c>
      <c r="L4180" s="444">
        <f t="shared" ca="1" si="164"/>
        <v>-14777036328253.008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-14777036328253.008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-61570984701.054192</v>
      </c>
      <c r="L4181" s="444">
        <f t="shared" ca="1" si="164"/>
        <v>-14838607312954.063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-14838607312954.063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-61827530470.641914</v>
      </c>
      <c r="L4182" s="444">
        <f t="shared" ca="1" si="164"/>
        <v>-14900434843424.705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-14900434843424.705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-62085145180.936279</v>
      </c>
      <c r="L4183" s="444">
        <f t="shared" ca="1" si="164"/>
        <v>-14962519988605.641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-14962519988605.641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-62343833285.856834</v>
      </c>
      <c r="L4184" s="444">
        <f t="shared" ca="1" si="164"/>
        <v>-15024863821891.498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-15024863821891.498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-62603599257.881241</v>
      </c>
      <c r="L4185" s="444">
        <f t="shared" ca="1" si="164"/>
        <v>-15087467421149.379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-15087467421149.379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-62864447588.122406</v>
      </c>
      <c r="L4186" s="444">
        <f t="shared" ca="1" si="164"/>
        <v>-15150331868737.502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-15150331868737.502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-63126382786.406258</v>
      </c>
      <c r="L4187" s="444">
        <f t="shared" ca="1" si="164"/>
        <v>-15213458251523.908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-15213458251523.908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-63389409381.349617</v>
      </c>
      <c r="L4188" s="444">
        <f t="shared" ca="1" si="164"/>
        <v>-15276847660905.258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-15276847660905.258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-63653531920.438576</v>
      </c>
      <c r="L4189" s="444">
        <f t="shared" ca="1" si="164"/>
        <v>-15340501192825.697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-15340501192825.697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-63918754970.107071</v>
      </c>
      <c r="L4190" s="444">
        <f t="shared" ca="1" si="164"/>
        <v>-15404419947795.805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-15404419947795.805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-64185083115.815849</v>
      </c>
      <c r="L4191" s="444">
        <f t="shared" ca="1" si="164"/>
        <v>-15468605030911.621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-15468605030911.621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-64452520962.131752</v>
      </c>
      <c r="L4192" s="444">
        <f t="shared" ca="1" si="164"/>
        <v>-15533057551873.752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-15533057551873.752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-64721073132.807297</v>
      </c>
      <c r="L4193" s="444">
        <f t="shared" ca="1" si="164"/>
        <v>-15597778625006.559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-15597778625006.559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-64990744270.860657</v>
      </c>
      <c r="L4194" s="444">
        <f t="shared" ca="1" si="164"/>
        <v>-15662769369277.42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-15662769369277.42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-65261539038.655922</v>
      </c>
      <c r="L4195" s="444">
        <f t="shared" ca="1" si="164"/>
        <v>-15728030908316.076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-15728030908316.076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-65533462117.98365</v>
      </c>
      <c r="L4196" s="444">
        <f t="shared" ca="1" si="164"/>
        <v>-15793564370434.061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-15793564370434.061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-65806518210.141914</v>
      </c>
      <c r="L4197" s="444">
        <f t="shared" ca="1" si="164"/>
        <v>-15859370888644.203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-15859370888644.203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-66080712036.017509</v>
      </c>
      <c r="L4198" s="444">
        <f t="shared" ca="1" si="164"/>
        <v>-15925451600680.221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-15925451600680.221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-66356048336.167587</v>
      </c>
      <c r="L4199" s="444">
        <f t="shared" ca="1" si="164"/>
        <v>-15991807649016.389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-15991807649016.389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-66632531870.901619</v>
      </c>
      <c r="L4200" s="444">
        <f t="shared" ca="1" si="164"/>
        <v>-16058440180887.291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-16058440180887.291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-66910167420.363716</v>
      </c>
      <c r="L4201" s="444">
        <f t="shared" ca="1" si="164"/>
        <v>-16125350348307.654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-16125350348307.654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-67188959784.615219</v>
      </c>
      <c r="L4202" s="444">
        <f t="shared" ca="1" si="164"/>
        <v>-16192539308092.27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-16192539308092.27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-67468913783.717789</v>
      </c>
      <c r="L4203" s="444">
        <f t="shared" ca="1" si="164"/>
        <v>-16260008221875.988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-16260008221875.988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-67750034257.81662</v>
      </c>
      <c r="L4204" s="444">
        <f t="shared" ca="1" si="164"/>
        <v>-16327758256133.805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-16327758256133.805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-68032326067.224182</v>
      </c>
      <c r="L4205" s="444">
        <f t="shared" ca="1" si="164"/>
        <v>-16395790582201.029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-16395790582201.029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-68315794092.504295</v>
      </c>
      <c r="L4206" s="444">
        <f t="shared" ca="1" si="164"/>
        <v>-16464106376293.533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-16464106376293.533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-68600443234.556389</v>
      </c>
      <c r="L4207" s="444">
        <f t="shared" ca="1" si="164"/>
        <v>-16532706819528.09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-16532706819528.09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-68886278414.700378</v>
      </c>
      <c r="L4208" s="444">
        <f t="shared" ca="1" si="164"/>
        <v>-16601593097942.791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-16601593097942.791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-69173304574.761642</v>
      </c>
      <c r="L4209" s="444">
        <f t="shared" ca="1" si="164"/>
        <v>-16670766402517.553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-16670766402517.553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-69461526677.156479</v>
      </c>
      <c r="L4210" s="444">
        <f t="shared" ca="1" si="164"/>
        <v>-16740227929194.709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-16740227929194.709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-69750949704.977951</v>
      </c>
      <c r="L4211" s="444">
        <f t="shared" ca="1" si="164"/>
        <v>-16809978878899.688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-16809978878899.688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-70041578662.082031</v>
      </c>
      <c r="L4212" s="444">
        <f t="shared" ca="1" si="164"/>
        <v>-16880020457561.77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-16880020457561.77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-70333418573.174042</v>
      </c>
      <c r="L4213" s="444">
        <f t="shared" ca="1" si="164"/>
        <v>-16950353876134.943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-16950353876134.943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-70626474483.895599</v>
      </c>
      <c r="L4214" s="444">
        <f t="shared" ca="1" si="164"/>
        <v>-17020980350618.84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-17020980350618.84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-70920751460.911835</v>
      </c>
      <c r="L4215" s="444">
        <f t="shared" ca="1" si="164"/>
        <v>-17091901102079.752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-17091901102079.752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-71216254591.998962</v>
      </c>
      <c r="L4216" s="444">
        <f t="shared" ca="1" si="164"/>
        <v>-17163117356671.75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-17163117356671.75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-71512988986.132294</v>
      </c>
      <c r="L4217" s="444">
        <f t="shared" ca="1" si="164"/>
        <v>-17234630345657.883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-17234630345657.883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-71810959773.574509</v>
      </c>
      <c r="L4218" s="444">
        <f t="shared" ca="1" si="164"/>
        <v>-17306441305431.457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-17306441305431.457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-72110172105.964401</v>
      </c>
      <c r="L4219" s="444">
        <f t="shared" ca="1" si="164"/>
        <v>-17378551477537.422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-17378551477537.422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-72410631156.40593</v>
      </c>
      <c r="L4220" s="444">
        <f t="shared" ca="1" si="164"/>
        <v>-17450962108693.828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-17450962108693.828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-72712342119.557602</v>
      </c>
      <c r="L4221" s="444">
        <f t="shared" ca="1" si="164"/>
        <v>-17523674450813.385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-17523674450813.385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-73015310211.722443</v>
      </c>
      <c r="L4222" s="444">
        <f t="shared" ca="1" si="164"/>
        <v>-17596689761025.105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-17596689761025.105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-73319540670.937943</v>
      </c>
      <c r="L4223" s="444">
        <f t="shared" ca="1" si="164"/>
        <v>-17670009301696.043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-17670009301696.043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-73625038757.066849</v>
      </c>
      <c r="L4224" s="444">
        <f t="shared" ca="1" si="164"/>
        <v>-17743634340453.109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-17743634340453.109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-73931809751.887955</v>
      </c>
      <c r="L4225" s="444">
        <f t="shared" ca="1" si="164"/>
        <v>-17817566150204.996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-17817566150204.996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-74239858959.187485</v>
      </c>
      <c r="L4226" s="444">
        <f t="shared" ca="1" si="164"/>
        <v>-17891806009164.184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-17891806009164.184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-74549191704.850769</v>
      </c>
      <c r="L4227" s="444">
        <f t="shared" ca="1" si="164"/>
        <v>-17966355200869.035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-17966355200869.035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-74859813336.954315</v>
      </c>
      <c r="L4228" s="444">
        <f t="shared" ca="1" si="164"/>
        <v>-18041215014205.988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-18041215014205.988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-75171729225.858276</v>
      </c>
      <c r="L4229" s="444">
        <f t="shared" ca="1" si="164"/>
        <v>-18116386743431.848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-18116386743431.848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-75484944764.299362</v>
      </c>
      <c r="L4230" s="444">
        <f t="shared" ca="1" si="164"/>
        <v>-18191871688196.148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-18191871688196.148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-75799465367.483948</v>
      </c>
      <c r="L4231" s="444">
        <f t="shared" ca="1" si="164"/>
        <v>-18267671153563.633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-18267671153563.633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-76115296473.181808</v>
      </c>
      <c r="L4232" s="444">
        <f t="shared" ca="1" si="164"/>
        <v>-18343786450036.816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-18343786450036.816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-76432443541.820068</v>
      </c>
      <c r="L4233" s="444">
        <f t="shared" ca="1" si="164"/>
        <v>-18420218893578.637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-18420218893578.637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-76750912056.577652</v>
      </c>
      <c r="L4234" s="444">
        <f t="shared" ca="1" si="164"/>
        <v>-18496969805635.215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-18496969805635.215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-77070707523.480057</v>
      </c>
      <c r="L4235" s="444">
        <f t="shared" ca="1" si="164"/>
        <v>-18574040513158.695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-18574040513158.695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-77391835471.494568</v>
      </c>
      <c r="L4236" s="444">
        <f t="shared" ca="1" si="164"/>
        <v>-18651432348630.191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-18651432348630.191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-77714301452.625793</v>
      </c>
      <c r="L4237" s="444">
        <f t="shared" ca="1" si="164"/>
        <v>-18729146650082.816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-18729146650082.816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-78038111042.011734</v>
      </c>
      <c r="L4238" s="444">
        <f t="shared" ca="1" si="164"/>
        <v>-18807184761124.828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-18807184761124.828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-78363269838.020111</v>
      </c>
      <c r="L4239" s="444">
        <f t="shared" ca="1" si="164"/>
        <v>-18885548030962.848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-18885548030962.848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-78689783462.3452</v>
      </c>
      <c r="L4240" s="444">
        <f t="shared" ca="1" si="164"/>
        <v>-18964237814425.191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-18964237814425.191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-79017657560.104965</v>
      </c>
      <c r="L4241" s="444">
        <f t="shared" ca="1" si="164"/>
        <v>-19043255471985.297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-19043255471985.297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-79346897799.938736</v>
      </c>
      <c r="L4242" s="444">
        <f t="shared" ca="1" si="164"/>
        <v>-19122602369785.234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-19122602369785.234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-79677509874.105148</v>
      </c>
      <c r="L4243" s="444">
        <f t="shared" ca="1" si="164"/>
        <v>-19202279879659.34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-19202279879659.34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-80009499498.580582</v>
      </c>
      <c r="L4244" s="444">
        <f t="shared" ca="1" si="164"/>
        <v>-19282289379157.922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-19282289379157.922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-80342872413.158005</v>
      </c>
      <c r="L4245" s="444">
        <f t="shared" ca="1" si="164"/>
        <v>-19362632251571.078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-19362632251571.078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-80677634381.546158</v>
      </c>
      <c r="L4246" s="444">
        <f t="shared" ca="1" si="164"/>
        <v>-19443309885952.625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-19443309885952.625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-81013791191.469269</v>
      </c>
      <c r="L4247" s="444">
        <f t="shared" ca="1" si="164"/>
        <v>-19524323677144.094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-19524323677144.094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-81351348654.767059</v>
      </c>
      <c r="L4248" s="444">
        <f t="shared" ca="1" si="164"/>
        <v>-19605675025798.859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-19605675025798.859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-81690312607.495239</v>
      </c>
      <c r="L4249" s="444">
        <f t="shared" ca="1" si="164"/>
        <v>-19687365338406.355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-19687365338406.355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-82030688910.026474</v>
      </c>
      <c r="L4250" s="444">
        <f t="shared" ca="1" si="164"/>
        <v>-19769396027316.383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-19769396027316.383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-82372483447.151596</v>
      </c>
      <c r="L4251" s="444">
        <f t="shared" ca="1" si="164"/>
        <v>-19851768510763.535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-19851768510763.535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-82715702128.181396</v>
      </c>
      <c r="L4252" s="444">
        <f t="shared" ca="1" si="164"/>
        <v>-19934484212891.715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-19934484212891.715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-83060350887.048813</v>
      </c>
      <c r="L4253" s="444">
        <f t="shared" ca="1" si="164"/>
        <v>-20017544563778.762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-20017544563778.762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-83406435682.411499</v>
      </c>
      <c r="L4254" s="444">
        <f t="shared" ca="1" si="164"/>
        <v>-20100950999461.172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-20100950999461.172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-83753962497.754883</v>
      </c>
      <c r="L4255" s="444">
        <f t="shared" ca="1" si="164"/>
        <v>-20184704961958.926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-20184704961958.926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-84102937341.495529</v>
      </c>
      <c r="L4256" s="444">
        <f t="shared" ca="1" si="164"/>
        <v>-20268807899300.422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-20268807899300.422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-84453366247.085083</v>
      </c>
      <c r="L4257" s="444">
        <f t="shared" ca="1" si="164"/>
        <v>-20353261265547.508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-20353261265547.508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-84805255273.114609</v>
      </c>
      <c r="L4258" s="444">
        <f t="shared" ca="1" si="164"/>
        <v>-20438066520820.621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-20438066520820.621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-85158610503.41925</v>
      </c>
      <c r="L4259" s="444">
        <f t="shared" ca="1" si="164"/>
        <v>-20523225131324.039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-20523225131324.039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-85513438047.183502</v>
      </c>
      <c r="L4260" s="444">
        <f t="shared" ca="1" si="164"/>
        <v>-20608738569371.223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-20608738569371.223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-85869744039.046753</v>
      </c>
      <c r="L4261" s="444">
        <f t="shared" ca="1" si="164"/>
        <v>-20694608313410.27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-20694608313410.27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-86227534639.209457</v>
      </c>
      <c r="L4262" s="444">
        <f t="shared" ca="1" si="164"/>
        <v>-20780835848049.48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-20780835848049.48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-86586816033.539505</v>
      </c>
      <c r="L4263" s="444">
        <f t="shared" ca="1" si="164"/>
        <v>-20867422664083.02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-20867422664083.02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-86947594433.679245</v>
      </c>
      <c r="L4264" s="444">
        <f t="shared" ca="1" si="164"/>
        <v>-20954370258516.699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-20954370258516.699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-87309876077.152908</v>
      </c>
      <c r="L4265" s="444">
        <f t="shared" ca="1" si="164"/>
        <v>-21041680134593.852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-21041680134593.852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-87673667227.47438</v>
      </c>
      <c r="L4266" s="444">
        <f t="shared" ca="1" si="164"/>
        <v>-21129353801821.324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-21129353801821.324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-88038974174.255524</v>
      </c>
      <c r="L4267" s="444">
        <f t="shared" ca="1" si="164"/>
        <v>-21217392775995.578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-21217392775995.578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-88405803233.314911</v>
      </c>
      <c r="L4268" s="444">
        <f t="shared" ca="1" si="164"/>
        <v>-21305798579228.895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-21305798579228.895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-88774160746.787064</v>
      </c>
      <c r="L4269" s="444">
        <f t="shared" ca="1" si="164"/>
        <v>-21394572739975.68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-21394572739975.68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-89144053083.231995</v>
      </c>
      <c r="L4270" s="444">
        <f t="shared" ca="1" si="164"/>
        <v>-21483716793058.91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-21483716793058.91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-89515486637.745453</v>
      </c>
      <c r="L4271" s="444">
        <f t="shared" ca="1" si="164"/>
        <v>-21573232279696.656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-21573232279696.656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-89888467832.069397</v>
      </c>
      <c r="L4272" s="444">
        <f t="shared" ca="1" si="164"/>
        <v>-21663120747528.727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-21663120747528.727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-90263003114.703033</v>
      </c>
      <c r="L4273" s="444">
        <f t="shared" ca="1" si="164"/>
        <v>-21753383750643.43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-21753383750643.43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-90639098961.014282</v>
      </c>
      <c r="L4274" s="444">
        <f t="shared" ca="1" si="164"/>
        <v>-21844022849604.445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-21844022849604.445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-91016761873.351852</v>
      </c>
      <c r="L4275" s="444">
        <f t="shared" ca="1" si="164"/>
        <v>-21935039611477.797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-21935039611477.797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-91395998381.157486</v>
      </c>
      <c r="L4276" s="444">
        <f t="shared" ca="1" si="164"/>
        <v>-22026435609858.953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-22026435609858.953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-91776815041.078964</v>
      </c>
      <c r="L4277" s="444">
        <f t="shared" ca="1" si="164"/>
        <v>-22118212424900.031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-22118212424900.031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-92159218437.083466</v>
      </c>
      <c r="L4278" s="444">
        <f t="shared" ca="1" si="164"/>
        <v>-22210371643337.113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-22210371643337.113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-92543215180.571304</v>
      </c>
      <c r="L4279" s="444">
        <f t="shared" ca="1" si="164"/>
        <v>-22302914858517.684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-22302914858517.684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-92928811910.490341</v>
      </c>
      <c r="L4280" s="444">
        <f t="shared" ca="1" si="164"/>
        <v>-22395843670428.176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-22395843670428.176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-93316015293.450729</v>
      </c>
      <c r="L4281" s="444">
        <f t="shared" ca="1" si="164"/>
        <v>-22489159685721.625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-22489159685721.625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-93704832023.840103</v>
      </c>
      <c r="L4282" s="444">
        <f t="shared" ca="1" si="164"/>
        <v>-22582864517745.465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-22582864517745.465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-94095268823.939438</v>
      </c>
      <c r="L4283" s="444">
        <f t="shared" ca="1" si="164"/>
        <v>-22676959786569.402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-22676959786569.402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-94487332444.039169</v>
      </c>
      <c r="L4284" s="444">
        <f t="shared" ca="1" si="164"/>
        <v>-22771447119013.441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-22771447119013.441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-94881029662.556</v>
      </c>
      <c r="L4285" s="444">
        <f t="shared" ca="1" si="164"/>
        <v>-22866328148675.996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-22866328148675.996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-95276367286.149979</v>
      </c>
      <c r="L4286" s="444">
        <f t="shared" ca="1" si="164"/>
        <v>-22961604515962.145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-22961604515962.145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-95673352149.84227</v>
      </c>
      <c r="L4287" s="444">
        <f t="shared" ca="1" si="164"/>
        <v>-23057277868111.988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-23057277868111.988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-96071991117.133286</v>
      </c>
      <c r="L4288" s="444">
        <f t="shared" ca="1" si="164"/>
        <v>-23153349859229.121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-23153349859229.121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-96472291080.121338</v>
      </c>
      <c r="L4289" s="444">
        <f t="shared" ca="1" si="164"/>
        <v>-23249822150309.242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-23249822150309.242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-96874258959.621841</v>
      </c>
      <c r="L4290" s="444">
        <f t="shared" ca="1" si="164"/>
        <v>-23346696409268.863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-23346696409268.863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-97277901705.286926</v>
      </c>
      <c r="L4291" s="444">
        <f t="shared" ca="1" si="164"/>
        <v>-23443974310974.148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-23443974310974.148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-97683226295.725616</v>
      </c>
      <c r="L4292" s="444">
        <f t="shared" ca="1" si="164"/>
        <v>-23541657537269.875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-23541657537269.875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-98090239738.624481</v>
      </c>
      <c r="L4293" s="444">
        <f t="shared" ca="1" si="164"/>
        <v>-23639747777008.5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-23639747777008.5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-98498949070.868744</v>
      </c>
      <c r="L4294" s="444">
        <f t="shared" ca="1" si="164"/>
        <v>-23738246726079.367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-23738246726079.367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-98909361358.664032</v>
      </c>
      <c r="L4295" s="444">
        <f t="shared" ca="1" si="164"/>
        <v>-23837156087438.031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-23837156087438.031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-99321483697.658463</v>
      </c>
      <c r="L4296" s="444">
        <f t="shared" ca="1" si="164"/>
        <v>-23936477571135.691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-23936477571135.691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-99735323213.065384</v>
      </c>
      <c r="L4297" s="444">
        <f t="shared" ca="1" si="164"/>
        <v>-24036212894348.758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-24036212894348.758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-100150887059.78648</v>
      </c>
      <c r="L4298" s="444">
        <f t="shared" ca="1" si="164"/>
        <v>-24136363781408.543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-24136363781408.543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-100568182422.5356</v>
      </c>
      <c r="L4299" s="444">
        <f t="shared" ca="1" si="164"/>
        <v>-24236931963831.078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-24236931963831.078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-100987216515.96283</v>
      </c>
      <c r="L4300" s="444">
        <f t="shared" ca="1" si="164"/>
        <v>-24337919180347.039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-24337919180347.039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-101407996584.77933</v>
      </c>
      <c r="L4301" s="444">
        <f t="shared" ca="1" si="164"/>
        <v>-24439327176931.82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-24439327176931.82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-101830529903.88258</v>
      </c>
      <c r="L4302" s="444">
        <f t="shared" ca="1" si="164"/>
        <v>-24541157706835.703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-24541157706835.703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-102254823778.4821</v>
      </c>
      <c r="L4303" s="444">
        <f t="shared" ca="1" si="164"/>
        <v>-24643412530614.184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-24643412530614.184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-102680885544.22577</v>
      </c>
      <c r="L4304" s="444">
        <f t="shared" ca="1" si="164"/>
        <v>-24746093416158.41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-24746093416158.41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-103108722567.32671</v>
      </c>
      <c r="L4305" s="444">
        <f t="shared" ca="1" si="164"/>
        <v>-24849202138725.738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-24849202138725.738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-103538342244.69058</v>
      </c>
      <c r="L4306" s="444">
        <f t="shared" ca="1" si="164"/>
        <v>-24952740480970.43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-24952740480970.43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-103969752004.04346</v>
      </c>
      <c r="L4307" s="444">
        <f t="shared" ca="1" si="164"/>
        <v>-25056710232974.473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-25056710232974.473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-104402959304.0603</v>
      </c>
      <c r="L4308" s="444">
        <f t="shared" ca="1" si="164"/>
        <v>-25161113192278.531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-25161113192278.531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-104837971634.49388</v>
      </c>
      <c r="L4309" s="444">
        <f t="shared" ca="1" si="164"/>
        <v>-25265951163913.023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-25265951163913.023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-105274796516.30426</v>
      </c>
      <c r="L4310" s="444">
        <f t="shared" ca="1" si="164"/>
        <v>-25371225960429.328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-25371225960429.328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-105713441501.78886</v>
      </c>
      <c r="L4311" s="444">
        <f t="shared" ca="1" si="164"/>
        <v>-25476939401931.117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-25476939401931.117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-106153914174.71298</v>
      </c>
      <c r="L4312" s="444">
        <f t="shared" ca="1" si="164"/>
        <v>-25583093316105.832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-25583093316105.832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-106596222150.44096</v>
      </c>
      <c r="L4313" s="444">
        <f t="shared" ca="1" si="164"/>
        <v>-25689689538256.273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-25689689538256.273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-107040373076.06781</v>
      </c>
      <c r="L4314" s="444">
        <f t="shared" ca="1" si="164"/>
        <v>-25796729911332.34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-25796729911332.34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-107486374630.55142</v>
      </c>
      <c r="L4315" s="444">
        <f t="shared" ca="1" si="164"/>
        <v>-25904216285962.891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-25904216285962.891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-107934234524.84538</v>
      </c>
      <c r="L4316" s="444">
        <f t="shared" ca="1" si="164"/>
        <v>-26012150520487.734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-26012150520487.734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-108383960502.03223</v>
      </c>
      <c r="L4317" s="444">
        <f t="shared" ca="1" si="164"/>
        <v>-26120534480989.766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-26120534480989.766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-108835560337.45735</v>
      </c>
      <c r="L4318" s="444">
        <f t="shared" ca="1" si="164"/>
        <v>-26229370041327.223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-26229370041327.223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-109289041838.86343</v>
      </c>
      <c r="L4319" s="444">
        <f t="shared" ca="1" si="164"/>
        <v>-26338659083166.086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-26338659083166.086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-109744412846.52536</v>
      </c>
      <c r="L4320" s="444">
        <f t="shared" ca="1" si="164"/>
        <v>-26448403496012.609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-26448403496012.609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-110201681233.38586</v>
      </c>
      <c r="L4321" s="444">
        <f t="shared" ca="1" si="164"/>
        <v>-26558605177245.996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-26558605177245.996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-110660854905.19165</v>
      </c>
      <c r="L4322" s="444">
        <f t="shared" ca="1" si="164"/>
        <v>-26669266032151.188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-26669266032151.188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-111121941800.62994</v>
      </c>
      <c r="L4323" s="444">
        <f t="shared" ca="1" si="164"/>
        <v>-26780387973951.816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-26780387973951.816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-111584949891.4659</v>
      </c>
      <c r="L4324" s="444">
        <f t="shared" ca="1" si="164"/>
        <v>-26891972923843.281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-26891972923843.281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-112049887182.68034</v>
      </c>
      <c r="L4325" s="444">
        <f t="shared" ca="1" si="164"/>
        <v>-27004022811025.961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-27004022811025.961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-112516761712.60817</v>
      </c>
      <c r="L4326" s="444">
        <f t="shared" ca="1" si="164"/>
        <v>-27116539572738.57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-27116539572738.57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-112985581553.07738</v>
      </c>
      <c r="L4327" s="444">
        <f t="shared" ca="1" si="164"/>
        <v>-27229525154291.648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-27229525154291.648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-113456354809.54854</v>
      </c>
      <c r="L4328" s="444">
        <f t="shared" ca="1" si="164"/>
        <v>-27342981509101.195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-27342981509101.195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-113929089621.25497</v>
      </c>
      <c r="L4329" s="444">
        <f t="shared" ca="1" si="164"/>
        <v>-27456910598722.449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-27456910598722.449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-114403794161.34354</v>
      </c>
      <c r="L4330" s="444">
        <f t="shared" ca="1" si="164"/>
        <v>-27571314392883.793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-27571314392883.793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-114880476637.01581</v>
      </c>
      <c r="L4331" s="444">
        <f t="shared" ca="1" si="164"/>
        <v>-27686194869520.809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-27686194869520.809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-115359145289.67003</v>
      </c>
      <c r="L4332" s="444">
        <f t="shared" ca="1" si="164"/>
        <v>-27801554014810.48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-27801554014810.48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-115839808395.04367</v>
      </c>
      <c r="L4333" s="444">
        <f t="shared" ca="1" si="164"/>
        <v>-27917393823205.523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-27917393823205.523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-116322474263.35637</v>
      </c>
      <c r="L4334" s="444">
        <f t="shared" ca="1" si="164"/>
        <v>-28033716297468.879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-28033716297468.879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-116807151239.45366</v>
      </c>
      <c r="L4335" s="444">
        <f t="shared" ca="1" si="164"/>
        <v>-28150523448708.332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-28150523448708.332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-117293847702.9514</v>
      </c>
      <c r="L4336" s="444">
        <f t="shared" ca="1" si="164"/>
        <v>-28267817296411.285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-28267817296411.285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-117782572068.38036</v>
      </c>
      <c r="L4337" s="444">
        <f t="shared" ca="1" si="164"/>
        <v>-28385599868479.664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-28385599868479.664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-118273332785.33195</v>
      </c>
      <c r="L4338" s="444">
        <f t="shared" ca="1" si="164"/>
        <v>-28503873201264.996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-28503873201264.996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-118766138338.60414</v>
      </c>
      <c r="L4339" s="444">
        <f t="shared" ca="1" si="164"/>
        <v>-28622639339603.602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-28622639339603.602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-119260997248.34834</v>
      </c>
      <c r="L4340" s="444">
        <f t="shared" ca="1" si="164"/>
        <v>-28741900336851.949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-28741900336851.949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-119757918070.21645</v>
      </c>
      <c r="L4341" s="444">
        <f t="shared" ca="1" si="164"/>
        <v>-28861658254922.164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-28861658254922.164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-120256909395.509</v>
      </c>
      <c r="L4342" s="444">
        <f t="shared" ca="1" si="164"/>
        <v>-28981915164317.672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-28981915164317.672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-120757979851.32362</v>
      </c>
      <c r="L4343" s="444">
        <f t="shared" ref="L4343:L4597" ca="1" si="169">I4343-J4343+K4343</f>
        <v>-29102673144168.996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-29102673144168.996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-121261138100.70415</v>
      </c>
      <c r="L4344" s="444">
        <f t="shared" ca="1" si="169"/>
        <v>-29223934282269.699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-29223934282269.699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-121766392842.79041</v>
      </c>
      <c r="L4345" s="444">
        <f t="shared" ca="1" si="169"/>
        <v>-29345700675112.488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-29345700675112.488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-122273752812.9687</v>
      </c>
      <c r="L4346" s="444">
        <f t="shared" ca="1" si="169"/>
        <v>-29467974427925.457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-29467974427925.457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-122783226783.02274</v>
      </c>
      <c r="L4347" s="444">
        <f t="shared" ca="1" si="169"/>
        <v>-29590757654708.48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-29590757654708.48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-123294823561.28534</v>
      </c>
      <c r="L4348" s="444">
        <f t="shared" ca="1" si="169"/>
        <v>-29714052478269.766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-29714052478269.766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-123808551992.7907</v>
      </c>
      <c r="L4349" s="444">
        <f t="shared" ca="1" si="169"/>
        <v>-29837861030262.555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-29837861030262.555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-124324420959.42731</v>
      </c>
      <c r="L4350" s="444">
        <f t="shared" ca="1" si="169"/>
        <v>-29962185451221.98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-29962185451221.98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-124842439380.09158</v>
      </c>
      <c r="L4351" s="444">
        <f t="shared" ca="1" si="169"/>
        <v>-30087027890602.07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-30087027890602.07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-125362616210.84196</v>
      </c>
      <c r="L4352" s="444">
        <f t="shared" ca="1" si="169"/>
        <v>-30212390506812.914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-30212390506812.914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-125884960445.0538</v>
      </c>
      <c r="L4353" s="444">
        <f t="shared" ca="1" si="169"/>
        <v>-30338275467257.969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-30338275467257.969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-126409481113.57484</v>
      </c>
      <c r="L4354" s="444">
        <f t="shared" ca="1" si="169"/>
        <v>-30464684948371.543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-30464684948371.543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-126936187284.88144</v>
      </c>
      <c r="L4355" s="444">
        <f t="shared" ca="1" si="169"/>
        <v>-30591621135656.426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-30591621135656.426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-127465088065.23511</v>
      </c>
      <c r="L4356" s="444">
        <f t="shared" ca="1" si="169"/>
        <v>-30719086223721.66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-30719086223721.66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-127996192598.84026</v>
      </c>
      <c r="L4357" s="444">
        <f t="shared" ca="1" si="169"/>
        <v>-30847082416320.5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-30847082416320.5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-128529510068.00206</v>
      </c>
      <c r="L4358" s="444">
        <f t="shared" ca="1" si="169"/>
        <v>-30975611926388.504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-30975611926388.504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-129065049693.28543</v>
      </c>
      <c r="L4359" s="444">
        <f t="shared" ca="1" si="169"/>
        <v>-31104676976081.789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-31104676976081.789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-129602820733.67412</v>
      </c>
      <c r="L4360" s="444">
        <f t="shared" ca="1" si="169"/>
        <v>-31234279796815.465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-31234279796815.465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-130142832486.73109</v>
      </c>
      <c r="L4361" s="444">
        <f t="shared" ca="1" si="169"/>
        <v>-31364422629302.195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-31364422629302.195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-130685094288.75914</v>
      </c>
      <c r="L4362" s="444">
        <f t="shared" ca="1" si="169"/>
        <v>-31495107723590.953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-31495107723590.953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-131229615514.9623</v>
      </c>
      <c r="L4363" s="444">
        <f t="shared" ca="1" si="169"/>
        <v>-31626337339105.914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-31626337339105.914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-131776405579.60797</v>
      </c>
      <c r="L4364" s="444">
        <f t="shared" ca="1" si="169"/>
        <v>-31758113744685.523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-31758113744685.523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-132325473936.18967</v>
      </c>
      <c r="L4365" s="444">
        <f t="shared" ca="1" si="169"/>
        <v>-31890439218621.715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-31890439218621.715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-132876830077.5905</v>
      </c>
      <c r="L4366" s="444">
        <f t="shared" ca="1" si="169"/>
        <v>-32023316048699.305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-32023316048699.305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-133430483536.24712</v>
      </c>
      <c r="L4367" s="444">
        <f t="shared" ca="1" si="169"/>
        <v>-32156746532235.551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-32156746532235.551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-133986443884.31479</v>
      </c>
      <c r="L4368" s="444">
        <f t="shared" ca="1" si="169"/>
        <v>-32290732976119.867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-32290732976119.867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-134544720733.83278</v>
      </c>
      <c r="L4369" s="444">
        <f t="shared" ca="1" si="169"/>
        <v>-32425277696853.699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-32425277696853.699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-135105323736.8904</v>
      </c>
      <c r="L4370" s="444">
        <f t="shared" ca="1" si="169"/>
        <v>-32560383020590.59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-32560383020590.59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-135668262585.79414</v>
      </c>
      <c r="L4371" s="444">
        <f t="shared" ca="1" si="169"/>
        <v>-32696051283176.383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-32696051283176.383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-136233547013.23492</v>
      </c>
      <c r="L4372" s="444">
        <f t="shared" ca="1" si="169"/>
        <v>-32832284830189.617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-32832284830189.617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-136801186792.45676</v>
      </c>
      <c r="L4373" s="444">
        <f t="shared" ca="1" si="169"/>
        <v>-32969086016982.074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-32969086016982.074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-137371191737.42529</v>
      </c>
      <c r="L4374" s="444">
        <f t="shared" ca="1" si="169"/>
        <v>-33106457208719.5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-33106457208719.5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-137943571702.99792</v>
      </c>
      <c r="L4375" s="444">
        <f t="shared" ca="1" si="169"/>
        <v>-33244400780422.496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-33244400780422.496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-138518336585.09372</v>
      </c>
      <c r="L4376" s="444">
        <f t="shared" ca="1" si="169"/>
        <v>-33382919117007.59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-33382919117007.59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-139095496320.86496</v>
      </c>
      <c r="L4377" s="444">
        <f t="shared" ca="1" si="169"/>
        <v>-33522014613328.453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-33522014613328.453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-139675060888.86856</v>
      </c>
      <c r="L4378" s="444">
        <f t="shared" ca="1" si="169"/>
        <v>-33661689674217.32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-33661689674217.32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-140257040309.23883</v>
      </c>
      <c r="L4379" s="444">
        <f t="shared" ca="1" si="169"/>
        <v>-33801946714526.559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-33801946714526.559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-140841444643.86066</v>
      </c>
      <c r="L4380" s="444">
        <f t="shared" ca="1" si="169"/>
        <v>-33942788159170.418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-33942788159170.418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-141428283996.5434</v>
      </c>
      <c r="L4381" s="444">
        <f t="shared" ca="1" si="169"/>
        <v>-34084216443166.961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-34084216443166.961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-142017568513.19568</v>
      </c>
      <c r="L4382" s="444">
        <f t="shared" ca="1" si="169"/>
        <v>-34226234011680.156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-34226234011680.156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-142609308382.00067</v>
      </c>
      <c r="L4383" s="444">
        <f t="shared" ca="1" si="169"/>
        <v>-34368843320062.156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-34368843320062.156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-143203513833.59232</v>
      </c>
      <c r="L4384" s="444">
        <f t="shared" ca="1" si="169"/>
        <v>-34512046833895.75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-34512046833895.75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-143800195141.2323</v>
      </c>
      <c r="L4385" s="444">
        <f t="shared" ca="1" si="169"/>
        <v>-34655847029036.98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-34655847029036.98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-144399362620.98743</v>
      </c>
      <c r="L4386" s="444">
        <f t="shared" ca="1" si="169"/>
        <v>-34800246391657.969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-34800246391657.969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-145001026631.9082</v>
      </c>
      <c r="L4387" s="444">
        <f t="shared" ca="1" si="169"/>
        <v>-34945247418289.875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-34945247418289.875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-145605197576.20782</v>
      </c>
      <c r="L4388" s="444">
        <f t="shared" ca="1" si="169"/>
        <v>-35090852615866.082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-35090852615866.082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-146211885899.44202</v>
      </c>
      <c r="L4389" s="444">
        <f t="shared" ca="1" si="169"/>
        <v>-35237064501765.523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-35237064501765.523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-146821102090.68967</v>
      </c>
      <c r="L4390" s="444">
        <f t="shared" ca="1" si="169"/>
        <v>-35383885603856.211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-35383885603856.211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-147432856682.73422</v>
      </c>
      <c r="L4391" s="444">
        <f t="shared" ca="1" si="169"/>
        <v>-35531318460538.945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-35531318460538.945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-148047160252.24561</v>
      </c>
      <c r="L4392" s="444">
        <f t="shared" ca="1" si="169"/>
        <v>-35679365620791.188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-35679365620791.188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-148664023419.96329</v>
      </c>
      <c r="L4393" s="444">
        <f t="shared" ca="1" si="169"/>
        <v>-35828029644211.148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-35828029644211.148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-149283456850.87979</v>
      </c>
      <c r="L4394" s="444">
        <f t="shared" ca="1" si="169"/>
        <v>-35977313101062.031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-35977313101062.031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-149905471254.42514</v>
      </c>
      <c r="L4395" s="444">
        <f t="shared" ca="1" si="169"/>
        <v>-36127218572316.453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-36127218572316.453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-150530077384.65189</v>
      </c>
      <c r="L4396" s="444">
        <f t="shared" ca="1" si="169"/>
        <v>-36277748649701.102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-36277748649701.102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-151157286040.42126</v>
      </c>
      <c r="L4397" s="444">
        <f t="shared" ca="1" si="169"/>
        <v>-36428905935741.523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-36428905935741.523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-151787108065.58969</v>
      </c>
      <c r="L4398" s="444">
        <f t="shared" ca="1" si="169"/>
        <v>-36580693043807.109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-36580693043807.109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-152419554349.19629</v>
      </c>
      <c r="L4399" s="444">
        <f t="shared" ca="1" si="169"/>
        <v>-36733112598156.305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-36733112598156.305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-153054635825.65128</v>
      </c>
      <c r="L4400" s="444">
        <f t="shared" ca="1" si="169"/>
        <v>-36886167233981.953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-36886167233981.953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-153692363474.9248</v>
      </c>
      <c r="L4401" s="444">
        <f t="shared" ca="1" si="169"/>
        <v>-37039859597456.875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-37039859597456.875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-154332748322.73697</v>
      </c>
      <c r="L4402" s="444">
        <f t="shared" ca="1" si="169"/>
        <v>-37194192345779.609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-37194192345779.609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-154975801440.74838</v>
      </c>
      <c r="L4403" s="444">
        <f t="shared" ca="1" si="169"/>
        <v>-37349168147220.359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-37349168147220.359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-155621533946.7515</v>
      </c>
      <c r="L4404" s="444">
        <f t="shared" ca="1" si="169"/>
        <v>-37504789681167.109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-37504789681167.109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-156269957004.86295</v>
      </c>
      <c r="L4405" s="444">
        <f t="shared" ca="1" si="169"/>
        <v>-37661059638171.969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-37661059638171.969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-156921081825.71652</v>
      </c>
      <c r="L4406" s="444">
        <f t="shared" ca="1" si="169"/>
        <v>-37817980719997.688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-37817980719997.688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-157574919666.65704</v>
      </c>
      <c r="L4407" s="444">
        <f t="shared" ca="1" si="169"/>
        <v>-37975555639664.344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-37975555639664.344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-158231481831.93475</v>
      </c>
      <c r="L4408" s="444">
        <f t="shared" ca="1" si="169"/>
        <v>-38133787121496.281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-38133787121496.281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-158890779672.90118</v>
      </c>
      <c r="L4409" s="444">
        <f t="shared" ca="1" si="169"/>
        <v>-38292677901169.18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-38292677901169.18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-159552824588.20493</v>
      </c>
      <c r="L4410" s="444">
        <f t="shared" ca="1" si="169"/>
        <v>-38452230725757.383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-38452230725757.383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-160217628023.98911</v>
      </c>
      <c r="L4411" s="444">
        <f t="shared" ca="1" si="169"/>
        <v>-38612448353781.375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-38612448353781.375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-160885201474.08905</v>
      </c>
      <c r="L4412" s="444">
        <f t="shared" ca="1" si="169"/>
        <v>-38773333555255.461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-38773333555255.461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-161555556480.23108</v>
      </c>
      <c r="L4413" s="444">
        <f t="shared" ca="1" si="169"/>
        <v>-38934889111735.695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-38934889111735.695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-162228704632.23206</v>
      </c>
      <c r="L4414" s="444">
        <f t="shared" ca="1" si="169"/>
        <v>-39097117816367.93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-39097117816367.93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-162904657568.19971</v>
      </c>
      <c r="L4415" s="444">
        <f t="shared" ca="1" si="169"/>
        <v>-39260022473936.133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-39260022473936.133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-163583426974.73389</v>
      </c>
      <c r="L4416" s="444">
        <f t="shared" ca="1" si="169"/>
        <v>-39423605900910.867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-39423605900910.867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-164265024587.1286</v>
      </c>
      <c r="L4417" s="444">
        <f t="shared" ca="1" si="169"/>
        <v>-39587870925497.992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-39587870925497.992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-164949462189.57495</v>
      </c>
      <c r="L4418" s="444">
        <f t="shared" ca="1" si="169"/>
        <v>-39752820387687.57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-39752820387687.57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-165636751615.36487</v>
      </c>
      <c r="L4419" s="444">
        <f t="shared" ca="1" si="169"/>
        <v>-39918457139302.938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-39918457139302.938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-166326904747.09558</v>
      </c>
      <c r="L4420" s="444">
        <f t="shared" ca="1" si="169"/>
        <v>-40084784044050.031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-40084784044050.031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-167019933516.87512</v>
      </c>
      <c r="L4421" s="444">
        <f t="shared" ca="1" si="169"/>
        <v>-40251803977566.906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-40251803977566.906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-167715849906.52878</v>
      </c>
      <c r="L4422" s="444">
        <f t="shared" ca="1" si="169"/>
        <v>-40419519827473.438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-40419519827473.438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-168414665947.806</v>
      </c>
      <c r="L4423" s="444">
        <f t="shared" ca="1" si="169"/>
        <v>-40587934493421.242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-40587934493421.242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-169116393722.5885</v>
      </c>
      <c r="L4424" s="444">
        <f t="shared" ca="1" si="169"/>
        <v>-40757050887143.828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-40757050887143.828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-169821045363.09927</v>
      </c>
      <c r="L4425" s="444">
        <f t="shared" ca="1" si="169"/>
        <v>-40926871932506.93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-40926871932506.93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-170528633052.11221</v>
      </c>
      <c r="L4426" s="444">
        <f t="shared" ca="1" si="169"/>
        <v>-41097400565559.039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-41097400565559.039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-171239169023.16266</v>
      </c>
      <c r="L4427" s="444">
        <f t="shared" ca="1" si="169"/>
        <v>-41268639734582.203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-41268639734582.203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-171952665560.75919</v>
      </c>
      <c r="L4428" s="444">
        <f t="shared" ca="1" si="169"/>
        <v>-41440592400142.961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-41440592400142.961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-172669135000.59567</v>
      </c>
      <c r="L4429" s="444">
        <f t="shared" ca="1" si="169"/>
        <v>-41613261535143.555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-41613261535143.555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-173388589729.7648</v>
      </c>
      <c r="L4430" s="444">
        <f t="shared" ca="1" si="169"/>
        <v>-41786650124873.32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-41786650124873.32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-174111042186.97217</v>
      </c>
      <c r="L4431" s="444">
        <f t="shared" ca="1" si="169"/>
        <v>-41960761167060.289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-41960761167060.289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-174836504862.75119</v>
      </c>
      <c r="L4432" s="444">
        <f t="shared" ca="1" si="169"/>
        <v>-42135597671923.039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-42135597671923.039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-175564990299.67932</v>
      </c>
      <c r="L4433" s="444">
        <f t="shared" ca="1" si="169"/>
        <v>-42311162662222.719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-42311162662222.719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-176296511092.59467</v>
      </c>
      <c r="L4434" s="444">
        <f t="shared" ca="1" si="169"/>
        <v>-42487459173315.313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-42487459173315.313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-177031079888.81381</v>
      </c>
      <c r="L4435" s="444">
        <f t="shared" ca="1" si="169"/>
        <v>-42664490253204.125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-42664490253204.125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-177768709388.35052</v>
      </c>
      <c r="L4436" s="444">
        <f t="shared" ca="1" si="169"/>
        <v>-42842258962592.477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-42842258962592.477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-178509412344.13531</v>
      </c>
      <c r="L4437" s="444">
        <f t="shared" ca="1" si="169"/>
        <v>-43020768374936.609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-43020768374936.609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-179253201562.23587</v>
      </c>
      <c r="L4438" s="444">
        <f t="shared" ca="1" si="169"/>
        <v>-43200021576498.844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-43200021576498.844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-180000089902.07852</v>
      </c>
      <c r="L4439" s="444">
        <f t="shared" ca="1" si="169"/>
        <v>-43380021666400.922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-43380021666400.922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-180750090276.6705</v>
      </c>
      <c r="L4440" s="444">
        <f t="shared" ca="1" si="169"/>
        <v>-43560771756677.594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-43560771756677.594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-181503215652.8233</v>
      </c>
      <c r="L4441" s="444">
        <f t="shared" ca="1" si="169"/>
        <v>-43742274972330.414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-43742274972330.414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-182259479051.37671</v>
      </c>
      <c r="L4442" s="444">
        <f t="shared" ca="1" si="169"/>
        <v>-43924534451381.789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-43924534451381.789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-183018893547.42413</v>
      </c>
      <c r="L4443" s="444">
        <f t="shared" ca="1" si="169"/>
        <v>-44107553344929.211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-44107553344929.211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-183781472270.53839</v>
      </c>
      <c r="L4444" s="444">
        <f t="shared" ca="1" si="169"/>
        <v>-44291334817199.75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-44291334817199.75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-184547228404.99896</v>
      </c>
      <c r="L4445" s="444">
        <f t="shared" ca="1" si="169"/>
        <v>-44475882045604.75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-44475882045604.75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-185316175190.01978</v>
      </c>
      <c r="L4446" s="444">
        <f t="shared" ca="1" si="169"/>
        <v>-44661198220794.773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-44661198220794.773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-186088325919.97821</v>
      </c>
      <c r="L4447" s="444">
        <f t="shared" ca="1" si="169"/>
        <v>-44847286546714.75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-44847286546714.75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-186863693944.64478</v>
      </c>
      <c r="L4448" s="444">
        <f t="shared" ca="1" si="169"/>
        <v>-45034150240659.398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-45034150240659.398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-187642292669.41415</v>
      </c>
      <c r="L4449" s="444">
        <f t="shared" ca="1" si="169"/>
        <v>-45221792533328.813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-45221792533328.813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-188424135555.53671</v>
      </c>
      <c r="L4450" s="444">
        <f t="shared" ca="1" si="169"/>
        <v>-45410216668884.352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-45410216668884.352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-189209236120.35147</v>
      </c>
      <c r="L4451" s="444">
        <f t="shared" ca="1" si="169"/>
        <v>-45599425905004.703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-45599425905004.703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-189997607937.51959</v>
      </c>
      <c r="L4452" s="444">
        <f t="shared" ca="1" si="169"/>
        <v>-45789423512942.227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-45789423512942.227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-190789264637.25928</v>
      </c>
      <c r="L4453" s="444">
        <f t="shared" ca="1" si="169"/>
        <v>-45980212777579.484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-45980212777579.484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-191584219906.58118</v>
      </c>
      <c r="L4454" s="444">
        <f t="shared" ca="1" si="169"/>
        <v>-46171796997486.063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-46171796997486.063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-192382487489.52527</v>
      </c>
      <c r="L4455" s="444">
        <f t="shared" ca="1" si="169"/>
        <v>-46364179484975.586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-46364179484975.586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-193184081187.39828</v>
      </c>
      <c r="L4456" s="444">
        <f t="shared" ca="1" si="169"/>
        <v>-46557363566162.984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-46557363566162.984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-193989014859.01242</v>
      </c>
      <c r="L4457" s="444">
        <f t="shared" ca="1" si="169"/>
        <v>-46751352581022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-46751352581022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-194797302420.92499</v>
      </c>
      <c r="L4458" s="444">
        <f t="shared" ca="1" si="169"/>
        <v>-46946149883442.922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-46946149883442.922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-195608957847.67883</v>
      </c>
      <c r="L4459" s="444">
        <f t="shared" ca="1" si="169"/>
        <v>-47141758841290.602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-47141758841290.602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-196423995172.04416</v>
      </c>
      <c r="L4460" s="444">
        <f t="shared" ca="1" si="169"/>
        <v>-47338182836462.648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-47338182836462.648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-197242428485.26105</v>
      </c>
      <c r="L4461" s="444">
        <f t="shared" ca="1" si="169"/>
        <v>-47535425264947.906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-47535425264947.906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-198064271937.28293</v>
      </c>
      <c r="L4462" s="444">
        <f t="shared" ca="1" si="169"/>
        <v>-47733489536885.188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-47733489536885.188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-198889539737.02161</v>
      </c>
      <c r="L4463" s="444">
        <f t="shared" ca="1" si="169"/>
        <v>-47932379076622.211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-47932379076622.211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-199718246152.59253</v>
      </c>
      <c r="L4464" s="444">
        <f t="shared" ca="1" si="169"/>
        <v>-48132097322774.805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-48132097322774.805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-200550405511.56168</v>
      </c>
      <c r="L4465" s="444">
        <f t="shared" ca="1" si="169"/>
        <v>-48332647728286.367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-48332647728286.367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-201386032201.19321</v>
      </c>
      <c r="L4466" s="444">
        <f t="shared" ca="1" si="169"/>
        <v>-48534033760487.563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-48534033760487.563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-202225140668.69818</v>
      </c>
      <c r="L4467" s="444">
        <f t="shared" ca="1" si="169"/>
        <v>-48736258901156.258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-48736258901156.258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-203067745421.48441</v>
      </c>
      <c r="L4468" s="444">
        <f t="shared" ca="1" si="169"/>
        <v>-48939326646577.742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-48939326646577.742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-203913861027.40726</v>
      </c>
      <c r="L4469" s="444">
        <f t="shared" ca="1" si="169"/>
        <v>-49143240507605.148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-49143240507605.148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-204763502115.02145</v>
      </c>
      <c r="L4470" s="444">
        <f t="shared" ca="1" si="169"/>
        <v>-49348004009720.172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-49348004009720.172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-205616683373.83405</v>
      </c>
      <c r="L4471" s="444">
        <f t="shared" ca="1" si="169"/>
        <v>-49553620693094.008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-49553620693094.008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-206473419554.55835</v>
      </c>
      <c r="L4472" s="444">
        <f t="shared" ca="1" si="169"/>
        <v>-49760094112648.563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-49760094112648.563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-207333725469.36902</v>
      </c>
      <c r="L4473" s="444">
        <f t="shared" ca="1" si="169"/>
        <v>-49967427838117.93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-49967427838117.93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-208197615992.15805</v>
      </c>
      <c r="L4474" s="444">
        <f t="shared" ca="1" si="169"/>
        <v>-50175625454110.086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-50175625454110.086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-209065106058.79202</v>
      </c>
      <c r="L4475" s="444">
        <f t="shared" ca="1" si="169"/>
        <v>-50384690560168.875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-50384690560168.875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-209936210667.3703</v>
      </c>
      <c r="L4476" s="444">
        <f t="shared" ca="1" si="169"/>
        <v>-50594626770836.242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-50594626770836.242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-210810944878.48434</v>
      </c>
      <c r="L4477" s="444">
        <f t="shared" ca="1" si="169"/>
        <v>-50805437715714.727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-50805437715714.727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-211689323815.47803</v>
      </c>
      <c r="L4478" s="444">
        <f t="shared" ca="1" si="169"/>
        <v>-51017127039530.203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-51017127039530.203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-212571362664.70917</v>
      </c>
      <c r="L4479" s="444">
        <f t="shared" ca="1" si="169"/>
        <v>-51229698402194.914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-51229698402194.914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-213457076675.81213</v>
      </c>
      <c r="L4480" s="444">
        <f t="shared" ca="1" si="169"/>
        <v>-51443155478870.727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-51443155478870.727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-214346481161.96136</v>
      </c>
      <c r="L4481" s="444">
        <f t="shared" ca="1" si="169"/>
        <v>-51657501960032.688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-51657501960032.688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-215239591500.1362</v>
      </c>
      <c r="L4482" s="444">
        <f t="shared" ca="1" si="169"/>
        <v>-51872741551532.82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-51872741551532.82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-216136423131.38675</v>
      </c>
      <c r="L4483" s="444">
        <f t="shared" ca="1" si="169"/>
        <v>-52088877974664.211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-52088877974664.211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-217036991561.10089</v>
      </c>
      <c r="L4484" s="444">
        <f t="shared" ca="1" si="169"/>
        <v>-52305914966225.313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-52305914966225.313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-217941312359.27213</v>
      </c>
      <c r="L4485" s="444">
        <f t="shared" ca="1" si="169"/>
        <v>-52523856278584.586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-52523856278584.586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-218849401160.7691</v>
      </c>
      <c r="L4486" s="444">
        <f t="shared" ca="1" si="169"/>
        <v>-52742705679745.352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-52742705679745.352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-219761273665.60562</v>
      </c>
      <c r="L4487" s="444">
        <f t="shared" ca="1" si="169"/>
        <v>-52962466953410.961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-52962466953410.961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-220676945639.21234</v>
      </c>
      <c r="L4488" s="444">
        <f t="shared" ca="1" si="169"/>
        <v>-53183143899050.172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-53183143899050.172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-221596432912.70905</v>
      </c>
      <c r="L4489" s="444">
        <f t="shared" ca="1" si="169"/>
        <v>-53404740331962.883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-53404740331962.883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-222519751383.17868</v>
      </c>
      <c r="L4490" s="444">
        <f t="shared" ca="1" si="169"/>
        <v>-53627260083346.063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-53627260083346.063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-223446917013.94193</v>
      </c>
      <c r="L4491" s="444">
        <f t="shared" ca="1" si="169"/>
        <v>-53850707000360.008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-53850707000360.008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-224377945834.83337</v>
      </c>
      <c r="L4492" s="444">
        <f t="shared" ca="1" si="169"/>
        <v>-54075084946194.844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-54075084946194.844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-225312853942.47852</v>
      </c>
      <c r="L4493" s="444">
        <f t="shared" ca="1" si="169"/>
        <v>-54300397800137.32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-54300397800137.32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-226251657500.57217</v>
      </c>
      <c r="L4494" s="444">
        <f t="shared" ca="1" si="169"/>
        <v>-54526649457637.891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-54526649457637.891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-227194372740.15787</v>
      </c>
      <c r="L4495" s="444">
        <f t="shared" ca="1" si="169"/>
        <v>-54753843830378.047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-54753843830378.047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-228141015959.90854</v>
      </c>
      <c r="L4496" s="444">
        <f t="shared" ca="1" si="169"/>
        <v>-54981984846337.953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-54981984846337.953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-229091603526.40814</v>
      </c>
      <c r="L4497" s="444">
        <f t="shared" ca="1" si="169"/>
        <v>-55211076449864.359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-55211076449864.359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-230046151874.43478</v>
      </c>
      <c r="L4498" s="444">
        <f t="shared" ca="1" si="169"/>
        <v>-55441122601738.797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-55441122601738.797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-231004677507.245</v>
      </c>
      <c r="L4499" s="444">
        <f t="shared" ca="1" si="169"/>
        <v>-55672127279246.039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-55672127279246.039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-231967196996.85849</v>
      </c>
      <c r="L4500" s="444">
        <f t="shared" ca="1" si="169"/>
        <v>-55904094476242.898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-55904094476242.898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-232933726984.34537</v>
      </c>
      <c r="L4501" s="444">
        <f t="shared" ca="1" si="169"/>
        <v>-56137028203227.242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-56137028203227.242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-233904284180.11349</v>
      </c>
      <c r="L4502" s="444">
        <f t="shared" ca="1" si="169"/>
        <v>-56370932487407.359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-56370932487407.359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-234878885364.19733</v>
      </c>
      <c r="L4503" s="444">
        <f t="shared" ca="1" si="169"/>
        <v>-56605811372771.555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-56605811372771.555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-235857547386.54819</v>
      </c>
      <c r="L4504" s="444">
        <f t="shared" ca="1" si="169"/>
        <v>-56841668920158.102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-56841668920158.102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-236840287167.32541</v>
      </c>
      <c r="L4505" s="444">
        <f t="shared" ca="1" si="169"/>
        <v>-57078509207325.43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-57078509207325.43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-237827121697.18924</v>
      </c>
      <c r="L4506" s="444">
        <f t="shared" ca="1" si="169"/>
        <v>-57316336329022.617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-57316336329022.617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-238818068037.59424</v>
      </c>
      <c r="L4507" s="444">
        <f t="shared" ca="1" si="169"/>
        <v>-57555154397060.211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-57555154397060.211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-239813143321.0842</v>
      </c>
      <c r="L4508" s="444">
        <f t="shared" ca="1" si="169"/>
        <v>-57794967540381.297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-57794967540381.297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-240812364751.58875</v>
      </c>
      <c r="L4509" s="444">
        <f t="shared" ca="1" si="169"/>
        <v>-58035779905132.883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-58035779905132.883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-241815749604.72034</v>
      </c>
      <c r="L4510" s="444">
        <f t="shared" ca="1" si="169"/>
        <v>-58277595654737.602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-58277595654737.602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-242823315228.0733</v>
      </c>
      <c r="L4511" s="444">
        <f t="shared" ca="1" si="169"/>
        <v>-58520418969965.672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-58520418969965.672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-243835079041.52359</v>
      </c>
      <c r="L4512" s="444">
        <f t="shared" ca="1" si="169"/>
        <v>-58764254049007.195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-58764254049007.195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-244851058537.53</v>
      </c>
      <c r="L4513" s="444">
        <f t="shared" ca="1" si="169"/>
        <v>-59009105107544.727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-59009105107544.727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-245871271281.43637</v>
      </c>
      <c r="L4514" s="444">
        <f t="shared" ca="1" si="169"/>
        <v>-59254976378826.164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-59254976378826.164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-246895734911.77563</v>
      </c>
      <c r="L4515" s="444">
        <f t="shared" ca="1" si="169"/>
        <v>-59501872113737.938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-59501872113737.938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-247924467140.57474</v>
      </c>
      <c r="L4516" s="444">
        <f t="shared" ca="1" si="169"/>
        <v>-59749796580878.516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-59749796580878.516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-248957485753.66049</v>
      </c>
      <c r="L4517" s="444">
        <f t="shared" ca="1" si="169"/>
        <v>-59998754066632.18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-59998754066632.18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-249994808610.96741</v>
      </c>
      <c r="L4518" s="444">
        <f t="shared" ca="1" si="169"/>
        <v>-60248748875243.148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-60248748875243.148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-251036453646.84644</v>
      </c>
      <c r="L4519" s="444">
        <f t="shared" ca="1" si="169"/>
        <v>-60499785328889.992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-60499785328889.992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-252082438870.37497</v>
      </c>
      <c r="L4520" s="444">
        <f t="shared" ca="1" si="169"/>
        <v>-60751867767760.367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-60751867767760.367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-253132782365.66815</v>
      </c>
      <c r="L4521" s="444">
        <f t="shared" ca="1" si="169"/>
        <v>-61005000550126.039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-61005000550126.039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-254187502292.1918</v>
      </c>
      <c r="L4522" s="444">
        <f t="shared" ca="1" si="169"/>
        <v>-61259188052418.234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-61259188052418.234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-255246616885.07596</v>
      </c>
      <c r="L4523" s="444">
        <f t="shared" ca="1" si="169"/>
        <v>-61514434669303.313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-61514434669303.313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-256310144455.43045</v>
      </c>
      <c r="L4524" s="444">
        <f t="shared" ca="1" si="169"/>
        <v>-61770744813758.742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-61770744813758.742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-257378103390.66141</v>
      </c>
      <c r="L4525" s="444">
        <f t="shared" ca="1" si="169"/>
        <v>-62028122917149.406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-62028122917149.406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-258450512154.78922</v>
      </c>
      <c r="L4526" s="444">
        <f t="shared" ca="1" si="169"/>
        <v>-62286573429304.195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-62286573429304.195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-259527389288.76749</v>
      </c>
      <c r="L4527" s="444">
        <f t="shared" ca="1" si="169"/>
        <v>-62546100818592.961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-62546100818592.961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-260608753410.80399</v>
      </c>
      <c r="L4528" s="444">
        <f t="shared" ca="1" si="169"/>
        <v>-62806709572003.766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-62806709572003.766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-261694623216.68234</v>
      </c>
      <c r="L4529" s="444">
        <f t="shared" ca="1" si="169"/>
        <v>-63068404195220.445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-63068404195220.445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-262785017480.08514</v>
      </c>
      <c r="L4530" s="444">
        <f t="shared" ca="1" si="169"/>
        <v>-63331189212700.531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-63331189212700.531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-263879955052.91891</v>
      </c>
      <c r="L4531" s="444">
        <f t="shared" ca="1" si="169"/>
        <v>-63595069167753.453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-63595069167753.453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-264979454865.63937</v>
      </c>
      <c r="L4532" s="444">
        <f t="shared" ca="1" si="169"/>
        <v>-63860048622619.094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-63860048622619.094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-266083535927.57956</v>
      </c>
      <c r="L4533" s="444">
        <f t="shared" ca="1" si="169"/>
        <v>-64126132158546.672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-64126132158546.672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-267192217327.2778</v>
      </c>
      <c r="L4534" s="444">
        <f t="shared" ca="1" si="169"/>
        <v>-64393324375873.953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-64393324375873.953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-268305518232.80811</v>
      </c>
      <c r="L4535" s="444">
        <f t="shared" ca="1" si="169"/>
        <v>-64661629894106.758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-64661629894106.758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-269423457892.11148</v>
      </c>
      <c r="L4536" s="444">
        <f t="shared" ca="1" si="169"/>
        <v>-64931053351998.867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-64931053351998.867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-270546055633.32858</v>
      </c>
      <c r="L4537" s="444">
        <f t="shared" ca="1" si="169"/>
        <v>-65201599407632.195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-65201599407632.195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-271673330865.13416</v>
      </c>
      <c r="L4538" s="444">
        <f t="shared" ca="1" si="169"/>
        <v>-65473272738497.328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-65473272738497.328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-272805303077.07217</v>
      </c>
      <c r="L4539" s="444">
        <f t="shared" ca="1" si="169"/>
        <v>-65746078041574.398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-65746078041574.398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-273941991839.89331</v>
      </c>
      <c r="L4540" s="444">
        <f t="shared" ca="1" si="169"/>
        <v>-66020020033414.289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-66020020033414.289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-275083416805.89288</v>
      </c>
      <c r="L4541" s="444">
        <f t="shared" ca="1" si="169"/>
        <v>-66295103450220.18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-66295103450220.18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-276229597709.25079</v>
      </c>
      <c r="L4542" s="444">
        <f t="shared" ca="1" si="169"/>
        <v>-66571333047929.43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-66571333047929.43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-277380554366.37268</v>
      </c>
      <c r="L4543" s="444">
        <f t="shared" ca="1" si="169"/>
        <v>-66848713602295.805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-66848713602295.805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-278536306676.23254</v>
      </c>
      <c r="L4544" s="444">
        <f t="shared" ca="1" si="169"/>
        <v>-67127249908972.039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-67127249908972.039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-279696874620.7168</v>
      </c>
      <c r="L4545" s="444">
        <f t="shared" ca="1" si="169"/>
        <v>-67406946783592.758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-67406946783592.758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-280862278264.96979</v>
      </c>
      <c r="L4546" s="444">
        <f t="shared" ca="1" si="169"/>
        <v>-67687809061857.727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-67687809061857.727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-282032537757.74054</v>
      </c>
      <c r="L4547" s="444">
        <f t="shared" ca="1" si="169"/>
        <v>-67969841599615.469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-67969841599615.469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-283207673331.73114</v>
      </c>
      <c r="L4548" s="444">
        <f t="shared" ca="1" si="169"/>
        <v>-68253049272947.203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-68253049272947.203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-284387705303.94666</v>
      </c>
      <c r="L4549" s="444">
        <f t="shared" ca="1" si="169"/>
        <v>-68537436978251.148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-68537436978251.148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-285572654076.04645</v>
      </c>
      <c r="L4550" s="444">
        <f t="shared" ca="1" si="169"/>
        <v>-68823009632327.195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-68823009632327.195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-286762540134.69666</v>
      </c>
      <c r="L4551" s="444">
        <f t="shared" ca="1" si="169"/>
        <v>-69109772172461.891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-69109772172461.891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-287957384051.92456</v>
      </c>
      <c r="L4552" s="444">
        <f t="shared" ca="1" si="169"/>
        <v>-69397729556513.813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-69397729556513.813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-289157206485.47424</v>
      </c>
      <c r="L4553" s="444">
        <f t="shared" ca="1" si="169"/>
        <v>-69686886762999.289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-69686886762999.289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-290362028179.1637</v>
      </c>
      <c r="L4554" s="444">
        <f t="shared" ca="1" si="169"/>
        <v>-69977248791178.453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-69977248791178.453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-291571869963.24353</v>
      </c>
      <c r="L4555" s="444">
        <f t="shared" ca="1" si="169"/>
        <v>-70268820661141.695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-70268820661141.695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-292786752754.75702</v>
      </c>
      <c r="L4556" s="444">
        <f t="shared" ca="1" si="169"/>
        <v>-70561607413896.453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-70561607413896.453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-294006697557.90186</v>
      </c>
      <c r="L4557" s="444">
        <f t="shared" ca="1" si="169"/>
        <v>-70855614111454.359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-70855614111454.359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-295231725464.39319</v>
      </c>
      <c r="L4558" s="444">
        <f t="shared" ca="1" si="169"/>
        <v>-71150845836918.75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-71150845836918.75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-296461857653.82813</v>
      </c>
      <c r="L4559" s="444">
        <f t="shared" ca="1" si="169"/>
        <v>-71447307694572.578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-71447307694572.578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-297697115394.05243</v>
      </c>
      <c r="L4560" s="444">
        <f t="shared" ca="1" si="169"/>
        <v>-71745004809966.625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-71745004809966.625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-298937520041.52759</v>
      </c>
      <c r="L4561" s="444">
        <f t="shared" ca="1" si="169"/>
        <v>-72043942330008.156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-72043942330008.156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-300183093041.70062</v>
      </c>
      <c r="L4562" s="444">
        <f t="shared" ca="1" si="169"/>
        <v>-72344125423049.859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-72344125423049.859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-301433855929.37439</v>
      </c>
      <c r="L4563" s="444">
        <f t="shared" ca="1" si="169"/>
        <v>-72645559278979.234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-72645559278979.234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-302689830329.08014</v>
      </c>
      <c r="L4564" s="444">
        <f t="shared" ca="1" si="169"/>
        <v>-72948249109308.313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-72948249109308.313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-303951037955.45129</v>
      </c>
      <c r="L4565" s="444">
        <f t="shared" ca="1" si="169"/>
        <v>-73252200147263.766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-73252200147263.766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-305217500613.599</v>
      </c>
      <c r="L4566" s="444">
        <f t="shared" ca="1" si="169"/>
        <v>-73557417647877.359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-73557417647877.359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-306489240199.48901</v>
      </c>
      <c r="L4567" s="444">
        <f t="shared" ca="1" si="169"/>
        <v>-73863906888076.844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-73863906888076.844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-307766278700.32019</v>
      </c>
      <c r="L4568" s="444">
        <f t="shared" ca="1" si="169"/>
        <v>-74171673166777.156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-74171673166777.156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-309048638194.90479</v>
      </c>
      <c r="L4569" s="444">
        <f t="shared" ca="1" si="169"/>
        <v>-74480721804972.063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-74480721804972.063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-310336340854.05023</v>
      </c>
      <c r="L4570" s="444">
        <f t="shared" ca="1" si="169"/>
        <v>-74791058145826.109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-74791058145826.109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-311629408940.94214</v>
      </c>
      <c r="L4571" s="444">
        <f t="shared" ca="1" si="169"/>
        <v>-75102687554767.047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-75102687554767.047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-312927864811.52936</v>
      </c>
      <c r="L4572" s="444">
        <f t="shared" ca="1" si="169"/>
        <v>-75415615419578.578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-75415615419578.578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-314231730914.91077</v>
      </c>
      <c r="L4573" s="444">
        <f t="shared" ca="1" si="169"/>
        <v>-75729847150493.484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-75729847150493.484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-315541029793.72284</v>
      </c>
      <c r="L4574" s="444">
        <f t="shared" ca="1" si="169"/>
        <v>-76045388180287.203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-76045388180287.203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-316855784084.53003</v>
      </c>
      <c r="L4575" s="444">
        <f t="shared" ca="1" si="169"/>
        <v>-76362243964371.734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-76362243964371.734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-318176016518.21558</v>
      </c>
      <c r="L4576" s="444">
        <f t="shared" ca="1" si="169"/>
        <v>-76680419980889.953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-76680419980889.953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-319501749920.37482</v>
      </c>
      <c r="L4577" s="444">
        <f t="shared" ca="1" si="169"/>
        <v>-76999921730810.328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-76999921730810.328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-320833007211.70972</v>
      </c>
      <c r="L4578" s="444">
        <f t="shared" ca="1" si="169"/>
        <v>-77320754738022.031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-77320754738022.031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-322169811408.42511</v>
      </c>
      <c r="L4579" s="444">
        <f t="shared" ca="1" si="169"/>
        <v>-77642924549430.453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-77642924549430.453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-323512185622.62689</v>
      </c>
      <c r="L4580" s="444">
        <f t="shared" ca="1" si="169"/>
        <v>-77966436735053.078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-77966436735053.078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-324860153062.72113</v>
      </c>
      <c r="L4581" s="444">
        <f t="shared" ca="1" si="169"/>
        <v>-78291296888115.797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-78291296888115.797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-326213737033.8158</v>
      </c>
      <c r="L4582" s="444">
        <f t="shared" ca="1" si="169"/>
        <v>-78617510625149.609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-78617510625149.609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-327572960938.12335</v>
      </c>
      <c r="L4583" s="444">
        <f t="shared" ca="1" si="169"/>
        <v>-78945083586087.734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-78945083586087.734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-328937848275.36554</v>
      </c>
      <c r="L4584" s="444">
        <f t="shared" ca="1" si="169"/>
        <v>-79274021434363.094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-79274021434363.094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-330308422643.17957</v>
      </c>
      <c r="L4585" s="444">
        <f t="shared" ca="1" si="169"/>
        <v>-79604329857006.266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-79604329857006.266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-331684707737.52612</v>
      </c>
      <c r="L4586" s="444">
        <f t="shared" ca="1" si="169"/>
        <v>-79936014564743.797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-79936014564743.797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-333066727353.09912</v>
      </c>
      <c r="L4587" s="444">
        <f t="shared" ca="1" si="169"/>
        <v>-80269081292096.891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-80269081292096.891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-334454505383.73706</v>
      </c>
      <c r="L4588" s="444">
        <f t="shared" ca="1" si="169"/>
        <v>-80603535797480.625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-80603535797480.625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-335848065822.83594</v>
      </c>
      <c r="L4589" s="444">
        <f t="shared" ca="1" si="169"/>
        <v>-80939383863303.469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-80939383863303.469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-337247432763.76447</v>
      </c>
      <c r="L4590" s="444">
        <f t="shared" ca="1" si="169"/>
        <v>-81276631296067.234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-81276631296067.234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-338652630400.28015</v>
      </c>
      <c r="L4591" s="444">
        <f t="shared" ca="1" si="169"/>
        <v>-81615283926467.516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-81615283926467.516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-340063683026.948</v>
      </c>
      <c r="L4592" s="444">
        <f t="shared" ca="1" si="169"/>
        <v>-81955347609494.469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-81955347609494.469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-341480615039.5603</v>
      </c>
      <c r="L4593" s="444">
        <f t="shared" ca="1" si="169"/>
        <v>-82296828224534.031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-82296828224534.031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-342903450935.55847</v>
      </c>
      <c r="L4594" s="444">
        <f t="shared" ca="1" si="169"/>
        <v>-82639731675469.594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-82639731675469.594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-344332215314.45667</v>
      </c>
      <c r="L4595" s="444">
        <f t="shared" ca="1" si="169"/>
        <v>-82984063890784.047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-82984063890784.047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-345766932878.26685</v>
      </c>
      <c r="L4596" s="444">
        <f t="shared" ca="1" si="169"/>
        <v>-83329830823662.313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-83329830823662.313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-347207628431.92627</v>
      </c>
      <c r="L4597" s="444">
        <f t="shared" ca="1" si="169"/>
        <v>-83677038452094.234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-83677038452094.234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-348654326883.72595</v>
      </c>
      <c r="L4598" s="444">
        <f t="shared" ref="L4598:L4852" ca="1" si="174">I4598-J4598+K4598</f>
        <v>-84025692778977.953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-84025692778977.953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-350107053245.74146</v>
      </c>
      <c r="L4599" s="444">
        <f t="shared" ca="1" si="174"/>
        <v>-84375799832223.688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-84375799832223.688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-351565832634.26538</v>
      </c>
      <c r="L4600" s="444">
        <f t="shared" ca="1" si="174"/>
        <v>-84727365664857.953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-84727365664857.953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-353030690270.24146</v>
      </c>
      <c r="L4601" s="444">
        <f t="shared" ca="1" si="174"/>
        <v>-85080396355128.188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-85080396355128.188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-354501651479.70081</v>
      </c>
      <c r="L4602" s="444">
        <f t="shared" ca="1" si="174"/>
        <v>-85434898006607.891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-85434898006607.891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-355978741694.19952</v>
      </c>
      <c r="L4603" s="444">
        <f t="shared" ca="1" si="174"/>
        <v>-85790876748302.094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-85790876748302.094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-357461986451.25873</v>
      </c>
      <c r="L4604" s="444">
        <f t="shared" ca="1" si="174"/>
        <v>-86148338734753.359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-86148338734753.359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-358951411394.80566</v>
      </c>
      <c r="L4605" s="444">
        <f t="shared" ca="1" si="174"/>
        <v>-86507290146148.172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-86507290146148.172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-360447042275.61737</v>
      </c>
      <c r="L4606" s="444">
        <f t="shared" ca="1" si="174"/>
        <v>-86867737188423.797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-86867737188423.797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-361948904951.76581</v>
      </c>
      <c r="L4607" s="444">
        <f t="shared" ca="1" si="174"/>
        <v>-87229686093375.563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-87229686093375.563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-363457025389.06482</v>
      </c>
      <c r="L4608" s="444">
        <f t="shared" ca="1" si="174"/>
        <v>-87593143118764.625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-87593143118764.625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-364971429661.51929</v>
      </c>
      <c r="L4609" s="444">
        <f t="shared" ca="1" si="174"/>
        <v>-87958114548426.141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-87958114548426.141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-366492143951.77557</v>
      </c>
      <c r="L4610" s="444">
        <f t="shared" ca="1" si="174"/>
        <v>-88324606692377.922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-88324606692377.922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-368019194551.57465</v>
      </c>
      <c r="L4611" s="444">
        <f t="shared" ca="1" si="174"/>
        <v>-88692625886929.5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-88692625886929.5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-369552607862.20624</v>
      </c>
      <c r="L4612" s="444">
        <f t="shared" ca="1" si="174"/>
        <v>-89062178494791.703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-89062178494791.703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-371092410394.96545</v>
      </c>
      <c r="L4613" s="444">
        <f t="shared" ca="1" si="174"/>
        <v>-89433270905186.672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-89433270905186.672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-372638628771.61115</v>
      </c>
      <c r="L4614" s="444">
        <f t="shared" ca="1" si="174"/>
        <v>-89805909533958.281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-89805909533958.281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-374191289724.82617</v>
      </c>
      <c r="L4615" s="444">
        <f t="shared" ca="1" si="174"/>
        <v>-90180100823683.109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-90180100823683.109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-375750420098.67963</v>
      </c>
      <c r="L4616" s="444">
        <f t="shared" ca="1" si="174"/>
        <v>-90555851243781.781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-90555851243781.781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-377316046849.09076</v>
      </c>
      <c r="L4617" s="444">
        <f t="shared" ca="1" si="174"/>
        <v>-90933167290630.875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-90933167290630.875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-378888197044.29529</v>
      </c>
      <c r="L4618" s="444">
        <f t="shared" ca="1" si="174"/>
        <v>-91312055487675.172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-91312055487675.172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-380466897865.31323</v>
      </c>
      <c r="L4619" s="444">
        <f t="shared" ca="1" si="174"/>
        <v>-91692522385540.484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-91692522385540.484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-382052176606.4187</v>
      </c>
      <c r="L4620" s="444">
        <f t="shared" ca="1" si="174"/>
        <v>-92074574562146.906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-92074574562146.906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-383644060675.61212</v>
      </c>
      <c r="L4621" s="444">
        <f t="shared" ca="1" si="174"/>
        <v>-92458218622822.516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-92458218622822.516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-385242577595.09381</v>
      </c>
      <c r="L4622" s="444">
        <f t="shared" ca="1" si="174"/>
        <v>-92843461200417.609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-92843461200417.609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-386847755001.74005</v>
      </c>
      <c r="L4623" s="444">
        <f t="shared" ca="1" si="174"/>
        <v>-93230308955419.344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-93230308955419.344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-388459620647.58057</v>
      </c>
      <c r="L4624" s="444">
        <f t="shared" ca="1" si="174"/>
        <v>-93618768576066.922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-93618768576066.922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-390078202400.27881</v>
      </c>
      <c r="L4625" s="444">
        <f t="shared" ca="1" si="174"/>
        <v>-94008846778467.203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-94008846778467.203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-391703528243.61334</v>
      </c>
      <c r="L4626" s="444">
        <f t="shared" ca="1" si="174"/>
        <v>-94400550306710.813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-94400550306710.813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-393335626277.96173</v>
      </c>
      <c r="L4627" s="444">
        <f t="shared" ca="1" si="174"/>
        <v>-94793885932988.781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-94793885932988.781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-394974524720.78656</v>
      </c>
      <c r="L4628" s="444">
        <f t="shared" ca="1" si="174"/>
        <v>-95188860457709.563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-95188860457709.563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-396620251907.12317</v>
      </c>
      <c r="L4629" s="444">
        <f t="shared" ca="1" si="174"/>
        <v>-95585480709616.688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-95585480709616.688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-398272836290.06952</v>
      </c>
      <c r="L4630" s="444">
        <f t="shared" ca="1" si="174"/>
        <v>-95983753545906.75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-95983753545906.75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-399932306441.27814</v>
      </c>
      <c r="L4631" s="444">
        <f t="shared" ca="1" si="174"/>
        <v>-96383685852348.031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-96383685852348.031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-401598691051.45013</v>
      </c>
      <c r="L4632" s="444">
        <f t="shared" ca="1" si="174"/>
        <v>-96785284543399.484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-96785284543399.484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-403272018930.83118</v>
      </c>
      <c r="L4633" s="444">
        <f t="shared" ca="1" si="174"/>
        <v>-97188556562330.313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-97188556562330.313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-404952319009.70966</v>
      </c>
      <c r="L4634" s="444">
        <f t="shared" ca="1" si="174"/>
        <v>-97593508881340.016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-97593508881340.016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-406639620338.91675</v>
      </c>
      <c r="L4635" s="444">
        <f t="shared" ca="1" si="174"/>
        <v>-98000148501678.938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-98000148501678.938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-408333952090.32892</v>
      </c>
      <c r="L4636" s="444">
        <f t="shared" ca="1" si="174"/>
        <v>-98408482453769.266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-98408482453769.266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-410035343557.37195</v>
      </c>
      <c r="L4637" s="444">
        <f t="shared" ca="1" si="174"/>
        <v>-98818517797326.641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-98818517797326.641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-411743824155.52765</v>
      </c>
      <c r="L4638" s="444">
        <f t="shared" ca="1" si="174"/>
        <v>-99230261621482.172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-99230261621482.172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-413459423422.84241</v>
      </c>
      <c r="L4639" s="444">
        <f t="shared" ca="1" si="174"/>
        <v>-99643721044905.016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-99643721044905.016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-415182171020.43756</v>
      </c>
      <c r="L4640" s="444">
        <f t="shared" ca="1" si="174"/>
        <v>-100058903215925.45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-100058903215925.45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-416912096733.02271</v>
      </c>
      <c r="L4641" s="444">
        <f t="shared" ca="1" si="174"/>
        <v>-100475815312658.47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-100475815312658.47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-418649230469.41028</v>
      </c>
      <c r="L4642" s="444">
        <f t="shared" ca="1" si="174"/>
        <v>-100894464543127.88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-100894464543127.88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-420393602263.03284</v>
      </c>
      <c r="L4643" s="444">
        <f t="shared" ca="1" si="174"/>
        <v>-101314858145390.91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-101314858145390.91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-422145242272.4621</v>
      </c>
      <c r="L4644" s="444">
        <f t="shared" ca="1" si="174"/>
        <v>-101737003387663.38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-101737003387663.38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-423904180781.93073</v>
      </c>
      <c r="L4645" s="444">
        <f t="shared" ca="1" si="174"/>
        <v>-102160907568445.31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-102160907568445.31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-425670448201.85547</v>
      </c>
      <c r="L4646" s="444">
        <f t="shared" ca="1" si="174"/>
        <v>-102586578016647.17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-102586578016647.17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-427444075069.36322</v>
      </c>
      <c r="L4647" s="444">
        <f t="shared" ca="1" si="174"/>
        <v>-103014022091716.53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-103014022091716.53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-429225092048.81885</v>
      </c>
      <c r="L4648" s="444">
        <f t="shared" ca="1" si="174"/>
        <v>-103443247183765.34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-103443247183765.34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-431013529932.35559</v>
      </c>
      <c r="L4649" s="444">
        <f t="shared" ca="1" si="174"/>
        <v>-103874260713697.7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-103874260713697.7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-432809419640.4071</v>
      </c>
      <c r="L4650" s="444">
        <f t="shared" ca="1" si="174"/>
        <v>-104307070133338.11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-104307070133338.11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-434612792222.24213</v>
      </c>
      <c r="L4651" s="444">
        <f t="shared" ca="1" si="174"/>
        <v>-104741682925560.34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-104741682925560.34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-436423678856.5014</v>
      </c>
      <c r="L4652" s="444">
        <f t="shared" ca="1" si="174"/>
        <v>-105178106604416.84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-105178106604416.84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-438242110851.73682</v>
      </c>
      <c r="L4653" s="444">
        <f t="shared" ca="1" si="174"/>
        <v>-105616348715268.58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-105616348715268.58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-440068119646.95239</v>
      </c>
      <c r="L4654" s="444">
        <f t="shared" ca="1" si="174"/>
        <v>-106056416834915.53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-106056416834915.53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-441901736812.14801</v>
      </c>
      <c r="L4655" s="444">
        <f t="shared" ca="1" si="174"/>
        <v>-106498318571727.67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-106498318571727.67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-443742994048.8653</v>
      </c>
      <c r="L4656" s="444">
        <f t="shared" ca="1" si="174"/>
        <v>-106942061565776.53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-106942061565776.53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-445591923190.73553</v>
      </c>
      <c r="L4657" s="444">
        <f t="shared" ca="1" si="174"/>
        <v>-107387653488967.27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-107387653488967.27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-447448556204.03027</v>
      </c>
      <c r="L4658" s="444">
        <f t="shared" ca="1" si="174"/>
        <v>-107835102045171.3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-107835102045171.3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-449312925188.21375</v>
      </c>
      <c r="L4659" s="444">
        <f t="shared" ca="1" si="174"/>
        <v>-108284414970359.52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-108284414970359.52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-451185062376.49799</v>
      </c>
      <c r="L4660" s="444">
        <f t="shared" ca="1" si="174"/>
        <v>-108735600032736.02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-108735600032736.02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-453065000136.40009</v>
      </c>
      <c r="L4661" s="444">
        <f t="shared" ca="1" si="174"/>
        <v>-109188665032872.42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-109188665032872.42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-454952770970.30176</v>
      </c>
      <c r="L4662" s="444">
        <f t="shared" ca="1" si="174"/>
        <v>-109643617803842.72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-109643617803842.72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-456848407516.01141</v>
      </c>
      <c r="L4663" s="444">
        <f t="shared" ca="1" si="174"/>
        <v>-110100466211358.73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-110100466211358.73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-458751942547.32806</v>
      </c>
      <c r="L4664" s="444">
        <f t="shared" ca="1" si="174"/>
        <v>-110559218153906.06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-110559218153906.06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-460663408974.60858</v>
      </c>
      <c r="L4665" s="444">
        <f t="shared" ca="1" si="174"/>
        <v>-111019881562880.67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-111019881562880.67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-462582839845.33612</v>
      </c>
      <c r="L4666" s="444">
        <f t="shared" ca="1" si="174"/>
        <v>-111482464402726.02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-111482464402726.02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-464510268344.69171</v>
      </c>
      <c r="L4667" s="444">
        <f t="shared" ca="1" si="174"/>
        <v>-111946974671070.7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-111946974671070.7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-466445727796.12799</v>
      </c>
      <c r="L4668" s="444">
        <f t="shared" ca="1" si="174"/>
        <v>-112413420398866.83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-112413420398866.83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-468389251661.94513</v>
      </c>
      <c r="L4669" s="444">
        <f t="shared" ca="1" si="174"/>
        <v>-112881809650528.77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-112881809650528.77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-470340873543.86987</v>
      </c>
      <c r="L4670" s="444">
        <f t="shared" ca="1" si="174"/>
        <v>-113352150524072.64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-113352150524072.64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-472300627183.63599</v>
      </c>
      <c r="L4671" s="444">
        <f t="shared" ca="1" si="174"/>
        <v>-113824451151256.28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-113824451151256.28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-474268546463.56775</v>
      </c>
      <c r="L4672" s="444">
        <f t="shared" ca="1" si="174"/>
        <v>-114298719697719.84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-114298719697719.84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-476244665407.16602</v>
      </c>
      <c r="L4673" s="444">
        <f t="shared" ca="1" si="174"/>
        <v>-114774964363127.02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-114774964363127.02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-478229018179.69586</v>
      </c>
      <c r="L4674" s="444">
        <f t="shared" ca="1" si="174"/>
        <v>-115253193381306.72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-115253193381306.72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-480221639088.77802</v>
      </c>
      <c r="L4675" s="444">
        <f t="shared" ca="1" si="174"/>
        <v>-115733415020395.5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-115733415020395.5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-482222562584.98132</v>
      </c>
      <c r="L4676" s="444">
        <f t="shared" ca="1" si="174"/>
        <v>-116215637582980.48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-116215637582980.48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-484231823262.4187</v>
      </c>
      <c r="L4677" s="444">
        <f t="shared" ca="1" si="174"/>
        <v>-116699869406242.91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-116699869406242.91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-486249455859.34546</v>
      </c>
      <c r="L4678" s="444">
        <f t="shared" ca="1" si="174"/>
        <v>-117186118862102.25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-117186118862102.25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-488275495258.75934</v>
      </c>
      <c r="L4679" s="444">
        <f t="shared" ca="1" si="174"/>
        <v>-117674394357361.02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-117674394357361.02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-490309976489.00415</v>
      </c>
      <c r="L4680" s="444">
        <f t="shared" ca="1" si="174"/>
        <v>-118164704333850.02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-118164704333850.02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-492352934724.37506</v>
      </c>
      <c r="L4681" s="444">
        <f t="shared" ca="1" si="174"/>
        <v>-118657057268574.39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-118657057268574.39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-494404405285.72662</v>
      </c>
      <c r="L4682" s="444">
        <f t="shared" ca="1" si="174"/>
        <v>-119151461673860.13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-119151461673860.13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-496464423641.08392</v>
      </c>
      <c r="L4683" s="444">
        <f t="shared" ca="1" si="174"/>
        <v>-119647926097501.2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-119647926097501.2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-498533025406.255</v>
      </c>
      <c r="L4684" s="444">
        <f t="shared" ca="1" si="174"/>
        <v>-120146459122907.45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-120146459122907.45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-500610246345.44769</v>
      </c>
      <c r="L4685" s="444">
        <f t="shared" ca="1" si="174"/>
        <v>-120647069369252.91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-120647069369252.91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-502696122371.88702</v>
      </c>
      <c r="L4686" s="444">
        <f t="shared" ca="1" si="174"/>
        <v>-121149765491624.8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-121149765491624.8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-504790689548.43665</v>
      </c>
      <c r="L4687" s="444">
        <f t="shared" ca="1" si="174"/>
        <v>-121654556181173.23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-121654556181173.23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-506893984088.22186</v>
      </c>
      <c r="L4688" s="444">
        <f t="shared" ca="1" si="174"/>
        <v>-122161450165261.45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-122161450165261.45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-509006042355.25604</v>
      </c>
      <c r="L4689" s="444">
        <f t="shared" ca="1" si="174"/>
        <v>-122670456207616.7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-122670456207616.7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-511126900865.06958</v>
      </c>
      <c r="L4690" s="444">
        <f t="shared" ca="1" si="174"/>
        <v>-123181583108481.77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-123181583108481.77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-513256596285.34064</v>
      </c>
      <c r="L4691" s="444">
        <f t="shared" ca="1" si="174"/>
        <v>-123694839704767.11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-123694839704767.11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-515395165436.52954</v>
      </c>
      <c r="L4692" s="444">
        <f t="shared" ca="1" si="174"/>
        <v>-124210234870203.64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-124210234870203.64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-517542645292.51514</v>
      </c>
      <c r="L4693" s="444">
        <f t="shared" ca="1" si="174"/>
        <v>-124727777515496.16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-124727777515496.16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-519699072981.23395</v>
      </c>
      <c r="L4694" s="444">
        <f t="shared" ca="1" si="174"/>
        <v>-125247476588477.39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-125247476588477.39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-521864485785.32245</v>
      </c>
      <c r="L4695" s="444">
        <f t="shared" ca="1" si="174"/>
        <v>-125769341074262.72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-125769341074262.72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-524038921142.76129</v>
      </c>
      <c r="L4696" s="444">
        <f t="shared" ca="1" si="174"/>
        <v>-126293379995405.48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-126293379995405.48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-526222416647.52283</v>
      </c>
      <c r="L4697" s="444">
        <f t="shared" ca="1" si="174"/>
        <v>-126819602412053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-126819602412053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-528415010050.22083</v>
      </c>
      <c r="L4698" s="444">
        <f t="shared" ca="1" si="174"/>
        <v>-127348017422103.22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-127348017422103.22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-530616739258.76343</v>
      </c>
      <c r="L4699" s="444">
        <f t="shared" ca="1" si="174"/>
        <v>-127878634161361.98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-127878634161361.98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-532827642339.00818</v>
      </c>
      <c r="L4700" s="444">
        <f t="shared" ca="1" si="174"/>
        <v>-128411461803701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-128411461803701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-535047757515.42078</v>
      </c>
      <c r="L4701" s="444">
        <f t="shared" ca="1" si="174"/>
        <v>-128946509561216.42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-128946509561216.42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-537277123171.73511</v>
      </c>
      <c r="L4702" s="444">
        <f t="shared" ca="1" si="174"/>
        <v>-129483786684388.16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-129483786684388.16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-539515777851.61725</v>
      </c>
      <c r="L4703" s="444">
        <f t="shared" ca="1" si="174"/>
        <v>-130023302462239.78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-130023302462239.78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-541763760259.3324</v>
      </c>
      <c r="L4704" s="444">
        <f t="shared" ca="1" si="174"/>
        <v>-130565066222499.11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-130565066222499.11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-544021109260.41302</v>
      </c>
      <c r="L4705" s="444">
        <f t="shared" ca="1" si="174"/>
        <v>-131109087331759.52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-131109087331759.52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-546287863882.33136</v>
      </c>
      <c r="L4706" s="444">
        <f t="shared" ca="1" si="174"/>
        <v>-131655375195641.84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-131655375195641.84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-548564063315.17432</v>
      </c>
      <c r="L4707" s="444">
        <f t="shared" ca="1" si="174"/>
        <v>-132203939258957.02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-132203939258957.02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-550849746912.32092</v>
      </c>
      <c r="L4708" s="444">
        <f t="shared" ca="1" si="174"/>
        <v>-132754789005869.34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-132754789005869.34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-553144954191.12231</v>
      </c>
      <c r="L4709" s="444">
        <f t="shared" ca="1" si="174"/>
        <v>-133307933960060.47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-133307933960060.47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-555449724833.58533</v>
      </c>
      <c r="L4710" s="444">
        <f t="shared" ca="1" si="174"/>
        <v>-133863383684894.05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-133863383684894.05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-557764098687.05847</v>
      </c>
      <c r="L4711" s="444">
        <f t="shared" ca="1" si="174"/>
        <v>-134421147783581.11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-134421147783581.11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-560088115764.92126</v>
      </c>
      <c r="L4712" s="444">
        <f t="shared" ca="1" si="174"/>
        <v>-134981235899346.03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-134981235899346.03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-562421816247.27502</v>
      </c>
      <c r="L4713" s="444">
        <f t="shared" ca="1" si="174"/>
        <v>-135543657715593.31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-135543657715593.31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-564765240481.63879</v>
      </c>
      <c r="L4714" s="444">
        <f t="shared" ca="1" si="174"/>
        <v>-136108422956074.95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-136108422956074.95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-567118428983.64575</v>
      </c>
      <c r="L4715" s="444">
        <f t="shared" ca="1" si="174"/>
        <v>-136675541385058.59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-136675541385058.59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-569481422437.74414</v>
      </c>
      <c r="L4716" s="444">
        <f t="shared" ca="1" si="174"/>
        <v>-137245022807496.34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-137245022807496.34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-571854261697.90149</v>
      </c>
      <c r="L4717" s="444">
        <f t="shared" ca="1" si="174"/>
        <v>-137816877069194.25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-137816877069194.25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-574236987788.30933</v>
      </c>
      <c r="L4718" s="444">
        <f t="shared" ca="1" si="174"/>
        <v>-138391114056982.56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-138391114056982.56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-576629641904.09399</v>
      </c>
      <c r="L4719" s="444">
        <f t="shared" ca="1" si="174"/>
        <v>-138967743698886.66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-138967743698886.66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-579032265412.02771</v>
      </c>
      <c r="L4720" s="444">
        <f t="shared" ca="1" si="174"/>
        <v>-139546775964298.69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-139546775964298.69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-581444899851.24451</v>
      </c>
      <c r="L4721" s="444">
        <f t="shared" ca="1" si="174"/>
        <v>-140128220864149.94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-140128220864149.94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-583867586933.95801</v>
      </c>
      <c r="L4722" s="444">
        <f t="shared" ca="1" si="174"/>
        <v>-140712088451083.89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-140712088451083.89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-586300368546.18286</v>
      </c>
      <c r="L4723" s="444">
        <f t="shared" ca="1" si="174"/>
        <v>-141298388819630.06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-141298388819630.06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-588743286748.45862</v>
      </c>
      <c r="L4724" s="444">
        <f t="shared" ca="1" si="174"/>
        <v>-141887132106378.53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-141887132106378.53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-591196383776.57715</v>
      </c>
      <c r="L4725" s="444">
        <f t="shared" ca="1" si="174"/>
        <v>-142478328490155.09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-142478328490155.09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-593659702042.31287</v>
      </c>
      <c r="L4726" s="444">
        <f t="shared" ca="1" si="174"/>
        <v>-143071988192197.41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-143071988192197.41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-596133284134.15588</v>
      </c>
      <c r="L4727" s="444">
        <f t="shared" ca="1" si="174"/>
        <v>-143668121476331.56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-143668121476331.56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-598617172818.04822</v>
      </c>
      <c r="L4728" s="444">
        <f t="shared" ca="1" si="174"/>
        <v>-144266738649149.63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-144266738649149.63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-601111411038.12341</v>
      </c>
      <c r="L4729" s="444">
        <f t="shared" ca="1" si="174"/>
        <v>-144867850060187.75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-144867850060187.75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-603616041917.44897</v>
      </c>
      <c r="L4730" s="444">
        <f t="shared" ca="1" si="174"/>
        <v>-145471466102105.19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-145471466102105.19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-606131108758.77161</v>
      </c>
      <c r="L4731" s="444">
        <f t="shared" ca="1" si="174"/>
        <v>-146077597210863.97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-146077597210863.97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-608656655045.26648</v>
      </c>
      <c r="L4732" s="444">
        <f t="shared" ca="1" si="174"/>
        <v>-146686253865909.25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-146686253865909.25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-611192724441.28857</v>
      </c>
      <c r="L4733" s="444">
        <f t="shared" ca="1" si="174"/>
        <v>-147297446590350.53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-147297446590350.53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-613739360793.1272</v>
      </c>
      <c r="L4734" s="444">
        <f t="shared" ca="1" si="174"/>
        <v>-147911185951143.66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-147911185951143.66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-616296608129.76526</v>
      </c>
      <c r="L4735" s="444">
        <f t="shared" ca="1" si="174"/>
        <v>-148527482559273.41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-148527482559273.41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-618864510663.63916</v>
      </c>
      <c r="L4736" s="444">
        <f t="shared" ca="1" si="174"/>
        <v>-149146347069937.03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-149146347069937.03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-621443112791.4043</v>
      </c>
      <c r="L4737" s="444">
        <f t="shared" ca="1" si="174"/>
        <v>-149767790182728.44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-149767790182728.44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-624032459094.70178</v>
      </c>
      <c r="L4738" s="444">
        <f t="shared" ca="1" si="174"/>
        <v>-150391822641823.13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-150391822641823.13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-626632594340.92969</v>
      </c>
      <c r="L4739" s="444">
        <f t="shared" ca="1" si="174"/>
        <v>-151018455236164.06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-151018455236164.06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-629243563484.01697</v>
      </c>
      <c r="L4740" s="444">
        <f t="shared" ca="1" si="174"/>
        <v>-151647698799648.09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-151647698799648.09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-631865411665.20044</v>
      </c>
      <c r="L4741" s="444">
        <f t="shared" ca="1" si="174"/>
        <v>-152279564211313.28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-152279564211313.28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-634498184213.8053</v>
      </c>
      <c r="L4742" s="444">
        <f t="shared" ca="1" si="174"/>
        <v>-152914062395527.09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-152914062395527.09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-637141926648.02954</v>
      </c>
      <c r="L4743" s="444">
        <f t="shared" ca="1" si="174"/>
        <v>-153551204322175.13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-153551204322175.13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-639796684675.72974</v>
      </c>
      <c r="L4744" s="444">
        <f t="shared" ca="1" si="174"/>
        <v>-154191001006850.84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-154191001006850.84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-642462504195.21179</v>
      </c>
      <c r="L4745" s="444">
        <f t="shared" ca="1" si="174"/>
        <v>-154833463511046.06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-154833463511046.06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-645139431296.02527</v>
      </c>
      <c r="L4746" s="444">
        <f t="shared" ca="1" si="174"/>
        <v>-155478602942342.09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-155478602942342.09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-647827512259.75867</v>
      </c>
      <c r="L4747" s="444">
        <f t="shared" ca="1" si="174"/>
        <v>-156126430454601.84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-156126430454601.84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-650526793560.84106</v>
      </c>
      <c r="L4748" s="444">
        <f t="shared" ca="1" si="174"/>
        <v>-156776957248162.69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-156776957248162.69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-653237321867.34448</v>
      </c>
      <c r="L4749" s="444">
        <f t="shared" ca="1" si="174"/>
        <v>-157430194570030.03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-157430194570030.03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-655959144041.79175</v>
      </c>
      <c r="L4750" s="444">
        <f t="shared" ca="1" si="174"/>
        <v>-158086153714071.81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-158086153714071.81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-658692307141.96582</v>
      </c>
      <c r="L4751" s="444">
        <f t="shared" ca="1" si="174"/>
        <v>-158744846021213.78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-158744846021213.78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-661436858421.72412</v>
      </c>
      <c r="L4752" s="444">
        <f t="shared" ca="1" si="174"/>
        <v>-159406282879635.5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-159406282879635.5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-664192845331.81458</v>
      </c>
      <c r="L4753" s="444">
        <f t="shared" ca="1" si="174"/>
        <v>-160070475724967.31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-160070475724967.31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-666960315520.69714</v>
      </c>
      <c r="L4754" s="444">
        <f t="shared" ca="1" si="174"/>
        <v>-160737436040488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-160737436040488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-669739316835.3667</v>
      </c>
      <c r="L4755" s="444">
        <f t="shared" ca="1" si="174"/>
        <v>-161407175357323.38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-161407175357323.38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-672529897322.18066</v>
      </c>
      <c r="L4756" s="444">
        <f t="shared" ca="1" si="174"/>
        <v>-162079705254645.56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-162079705254645.56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-675332105227.68982</v>
      </c>
      <c r="L4757" s="444">
        <f t="shared" ca="1" si="174"/>
        <v>-162755037359873.25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-162755037359873.25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-678145988999.47192</v>
      </c>
      <c r="L4758" s="444">
        <f t="shared" ca="1" si="174"/>
        <v>-163433183348872.72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-163433183348872.72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-680971597286.9696</v>
      </c>
      <c r="L4759" s="444">
        <f t="shared" ca="1" si="174"/>
        <v>-164114154946159.69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-164114154946159.69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-683808978942.33203</v>
      </c>
      <c r="L4760" s="444">
        <f t="shared" ca="1" si="174"/>
        <v>-164797963925102.03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-164797963925102.03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-686658183021.25842</v>
      </c>
      <c r="L4761" s="444">
        <f t="shared" ca="1" si="174"/>
        <v>-165484622108123.28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-165484622108123.28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-689519258783.84705</v>
      </c>
      <c r="L4762" s="444">
        <f t="shared" ca="1" si="174"/>
        <v>-166174141366907.13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-166174141366907.13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-692392255695.44629</v>
      </c>
      <c r="L4763" s="444">
        <f t="shared" ca="1" si="174"/>
        <v>-166866533622602.56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-166866533622602.56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-695277223427.51062</v>
      </c>
      <c r="L4764" s="444">
        <f t="shared" ca="1" si="174"/>
        <v>-167561810846030.06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-167561810846030.06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-698174211858.45862</v>
      </c>
      <c r="L4765" s="444">
        <f t="shared" ca="1" si="174"/>
        <v>-168259985057888.53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-168259985057888.53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-701083271074.53552</v>
      </c>
      <c r="L4766" s="444">
        <f t="shared" ca="1" si="174"/>
        <v>-168961068328963.06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-168961068328963.06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-704004451370.67944</v>
      </c>
      <c r="L4767" s="444">
        <f t="shared" ca="1" si="174"/>
        <v>-169665072780333.75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-169665072780333.75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-706937803251.39063</v>
      </c>
      <c r="L4768" s="444">
        <f t="shared" ca="1" si="174"/>
        <v>-170372010583585.13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-170372010583585.13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-709883377431.60474</v>
      </c>
      <c r="L4769" s="444">
        <f t="shared" ca="1" si="174"/>
        <v>-171081893961016.72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-171081893961016.72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-712841224837.5697</v>
      </c>
      <c r="L4770" s="444">
        <f t="shared" ca="1" si="174"/>
        <v>-171794735185854.28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-171794735185854.28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-715811396607.7262</v>
      </c>
      <c r="L4771" s="444">
        <f t="shared" ca="1" si="174"/>
        <v>-172510546582462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-172510546582462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-718793944093.59167</v>
      </c>
      <c r="L4772" s="444">
        <f t="shared" ca="1" si="174"/>
        <v>-173229340526555.59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-173229340526555.59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-721788918860.64832</v>
      </c>
      <c r="L4773" s="444">
        <f t="shared" ca="1" si="174"/>
        <v>-173951129445416.25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-173951129445416.25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-724796372689.23438</v>
      </c>
      <c r="L4774" s="444">
        <f t="shared" ca="1" si="174"/>
        <v>-174675925818105.5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-174675925818105.5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-727816357575.43958</v>
      </c>
      <c r="L4775" s="444">
        <f t="shared" ca="1" si="174"/>
        <v>-175403742175680.94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-175403742175680.94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-730848925732.00391</v>
      </c>
      <c r="L4776" s="444">
        <f t="shared" ca="1" si="174"/>
        <v>-176134591101412.94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-176134591101412.94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-733894129589.22058</v>
      </c>
      <c r="L4777" s="444">
        <f t="shared" ca="1" si="174"/>
        <v>-176868485231002.16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-176868485231002.16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-736952021795.84229</v>
      </c>
      <c r="L4778" s="444">
        <f t="shared" ca="1" si="174"/>
        <v>-177605437252798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-177605437252798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-740022655219.9917</v>
      </c>
      <c r="L4779" s="444">
        <f t="shared" ca="1" si="174"/>
        <v>-178345459908018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-178345459908018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-743106082950.07495</v>
      </c>
      <c r="L4780" s="444">
        <f t="shared" ca="1" si="174"/>
        <v>-179088565990968.06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-179088565990968.06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-746202358295.7002</v>
      </c>
      <c r="L4781" s="444">
        <f t="shared" ca="1" si="174"/>
        <v>-179834768349263.75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-179834768349263.75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-749311534788.599</v>
      </c>
      <c r="L4782" s="444">
        <f t="shared" ca="1" si="174"/>
        <v>-180584079884052.34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-180584079884052.34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-752433666183.55139</v>
      </c>
      <c r="L4783" s="444">
        <f t="shared" ca="1" si="174"/>
        <v>-181336513550235.91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-181336513550235.91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-755568806459.31628</v>
      </c>
      <c r="L4784" s="444">
        <f t="shared" ca="1" si="174"/>
        <v>-182092082356695.22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-182092082356695.22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-758717009819.56335</v>
      </c>
      <c r="L4785" s="444">
        <f t="shared" ca="1" si="174"/>
        <v>-182850799366514.78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-182850799366514.78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-761878330693.81152</v>
      </c>
      <c r="L4786" s="444">
        <f t="shared" ca="1" si="174"/>
        <v>-183612677697208.59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-183612677697208.59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-765052823738.36914</v>
      </c>
      <c r="L4787" s="444">
        <f t="shared" ca="1" si="174"/>
        <v>-184377730520946.97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-184377730520946.97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-768240543837.27905</v>
      </c>
      <c r="L4788" s="444">
        <f t="shared" ca="1" si="174"/>
        <v>-185145971064784.25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-185145971064784.25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-771441546103.2677</v>
      </c>
      <c r="L4789" s="444">
        <f t="shared" ca="1" si="174"/>
        <v>-185917412610887.53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-185917412610887.53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-774655885878.698</v>
      </c>
      <c r="L4790" s="444">
        <f t="shared" ca="1" si="174"/>
        <v>-186692068496766.22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-186692068496766.22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-777883618736.52588</v>
      </c>
      <c r="L4791" s="444">
        <f t="shared" ca="1" si="174"/>
        <v>-187469952115502.75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-187469952115502.75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-781124800481.26147</v>
      </c>
      <c r="L4792" s="444">
        <f t="shared" ca="1" si="174"/>
        <v>-188251076915984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-188251076915984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-784379487149.93335</v>
      </c>
      <c r="L4793" s="444">
        <f t="shared" ca="1" si="174"/>
        <v>-189035456403133.94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-189035456403133.94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-787647735013.05811</v>
      </c>
      <c r="L4794" s="444">
        <f t="shared" ca="1" si="174"/>
        <v>-189823104138147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-189823104138147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-790929600575.61255</v>
      </c>
      <c r="L4795" s="444">
        <f t="shared" ca="1" si="174"/>
        <v>-190614033738722.63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-190614033738722.63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-794225140578.01099</v>
      </c>
      <c r="L4796" s="444">
        <f t="shared" ca="1" si="174"/>
        <v>-191408258879300.63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-191408258879300.63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-797534411997.08594</v>
      </c>
      <c r="L4797" s="444">
        <f t="shared" ca="1" si="174"/>
        <v>-192205793291297.72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-192205793291297.72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-800857472047.07385</v>
      </c>
      <c r="L4798" s="444">
        <f t="shared" ca="1" si="174"/>
        <v>-193006650763344.78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-193006650763344.78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-804194378180.60327</v>
      </c>
      <c r="L4799" s="444">
        <f t="shared" ca="1" si="174"/>
        <v>-193810845141525.38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-193810845141525.38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-807545188089.68909</v>
      </c>
      <c r="L4800" s="444">
        <f t="shared" ca="1" si="174"/>
        <v>-194618390329615.06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-194618390329615.06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-810909959706.72937</v>
      </c>
      <c r="L4801" s="444">
        <f t="shared" ca="1" si="174"/>
        <v>-195429300289321.78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-195429300289321.78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-814288751205.50745</v>
      </c>
      <c r="L4802" s="444">
        <f t="shared" ca="1" si="174"/>
        <v>-196243589040527.28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-196243589040527.28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-817681621002.19702</v>
      </c>
      <c r="L4803" s="444">
        <f t="shared" ca="1" si="174"/>
        <v>-197061270661529.47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-197061270661529.47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-821088627756.3728</v>
      </c>
      <c r="L4804" s="444">
        <f t="shared" ca="1" si="174"/>
        <v>-197882359289285.84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-197882359289285.84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-824509830372.02429</v>
      </c>
      <c r="L4805" s="444">
        <f t="shared" ca="1" si="174"/>
        <v>-198706869119657.88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-198706869119657.88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-827945287998.57446</v>
      </c>
      <c r="L4806" s="444">
        <f t="shared" ca="1" si="174"/>
        <v>-199534814407656.44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-199534814407656.44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-831395060031.90186</v>
      </c>
      <c r="L4807" s="444">
        <f t="shared" ca="1" si="174"/>
        <v>-200366209467688.34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-200366209467688.34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-834859206115.36804</v>
      </c>
      <c r="L4808" s="444">
        <f t="shared" ca="1" si="174"/>
        <v>-201201068673803.72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-201201068673803.72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-838337786140.84888</v>
      </c>
      <c r="L4809" s="444">
        <f t="shared" ca="1" si="174"/>
        <v>-202039406459944.56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-202039406459944.56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-841830860249.76904</v>
      </c>
      <c r="L4810" s="444">
        <f t="shared" ca="1" si="174"/>
        <v>-202881237320194.34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-202881237320194.34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-845338488834.14307</v>
      </c>
      <c r="L4811" s="444">
        <f t="shared" ca="1" si="174"/>
        <v>-203726575809028.5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-203726575809028.5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-848860732537.61877</v>
      </c>
      <c r="L4812" s="444">
        <f t="shared" ca="1" si="174"/>
        <v>-204575436541566.13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-204575436541566.13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-852397652256.52551</v>
      </c>
      <c r="L4813" s="444">
        <f t="shared" ca="1" si="174"/>
        <v>-205427834193822.66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-205427834193822.66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-855949309140.92773</v>
      </c>
      <c r="L4814" s="444">
        <f t="shared" ca="1" si="174"/>
        <v>-206283783502963.59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-206283783502963.59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-859515764595.68164</v>
      </c>
      <c r="L4815" s="444">
        <f t="shared" ca="1" si="174"/>
        <v>-207143299267559.28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-207143299267559.28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-863097080281.49695</v>
      </c>
      <c r="L4816" s="444">
        <f t="shared" ca="1" si="174"/>
        <v>-208006396347840.78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-208006396347840.78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-866693318116.0033</v>
      </c>
      <c r="L4817" s="444">
        <f t="shared" ca="1" si="174"/>
        <v>-208873089665956.78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-208873089665956.78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-870304540274.81995</v>
      </c>
      <c r="L4818" s="444">
        <f t="shared" ca="1" si="174"/>
        <v>-209743394206231.59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-209743394206231.59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-873930809192.63159</v>
      </c>
      <c r="L4819" s="444">
        <f t="shared" ca="1" si="174"/>
        <v>-210617325015424.22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-210617325015424.22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-877572187564.26758</v>
      </c>
      <c r="L4820" s="444">
        <f t="shared" ca="1" si="174"/>
        <v>-211494897202988.5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-211494897202988.5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-881228738345.7854</v>
      </c>
      <c r="L4821" s="444">
        <f t="shared" ca="1" si="174"/>
        <v>-212376125941334.28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-212376125941334.28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-884900524755.55945</v>
      </c>
      <c r="L4822" s="444">
        <f t="shared" ca="1" si="174"/>
        <v>-213261026466089.84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-213261026466089.84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-888587610275.37439</v>
      </c>
      <c r="L4823" s="444">
        <f t="shared" ca="1" si="174"/>
        <v>-214149614076365.22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-214149614076365.22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-892290058651.52173</v>
      </c>
      <c r="L4824" s="444">
        <f t="shared" ca="1" si="174"/>
        <v>-215041904135016.75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-215041904135016.75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-896007933895.90308</v>
      </c>
      <c r="L4825" s="444">
        <f t="shared" ca="1" si="174"/>
        <v>-215937912068912.66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-215937912068912.66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-899741300287.13611</v>
      </c>
      <c r="L4826" s="444">
        <f t="shared" ca="1" si="174"/>
        <v>-216837653369199.78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-216837653369199.78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-903490222371.66577</v>
      </c>
      <c r="L4827" s="444">
        <f t="shared" ca="1" si="174"/>
        <v>-217741143591571.44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-217741143591571.44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-907254764964.88098</v>
      </c>
      <c r="L4828" s="444">
        <f t="shared" ca="1" si="174"/>
        <v>-218648398356536.31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-218648398356536.31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-911034993152.23462</v>
      </c>
      <c r="L4829" s="444">
        <f t="shared" ca="1" si="174"/>
        <v>-219559433349688.56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-219559433349688.56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-914830972290.36902</v>
      </c>
      <c r="L4830" s="444">
        <f t="shared" ca="1" si="174"/>
        <v>-220474264321978.94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-220474264321978.94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-918642768008.24561</v>
      </c>
      <c r="L4831" s="444">
        <f t="shared" ca="1" si="174"/>
        <v>-221392907089987.19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-221392907089987.19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-922470446208.28003</v>
      </c>
      <c r="L4832" s="444">
        <f t="shared" ca="1" si="174"/>
        <v>-222315377536195.47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-222315377536195.47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-926314073067.4812</v>
      </c>
      <c r="L4833" s="444">
        <f t="shared" ca="1" si="174"/>
        <v>-223241691609262.94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-223241691609262.94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-930173715038.59558</v>
      </c>
      <c r="L4834" s="444">
        <f t="shared" ca="1" si="174"/>
        <v>-224171865324301.53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-224171865324301.53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-934049438851.25635</v>
      </c>
      <c r="L4835" s="444">
        <f t="shared" ca="1" si="174"/>
        <v>-225105914763152.78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-225105914763152.78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-937941311513.13672</v>
      </c>
      <c r="L4836" s="444">
        <f t="shared" ca="1" si="174"/>
        <v>-226043856074665.91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-226043856074665.91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-941849400311.10791</v>
      </c>
      <c r="L4837" s="444">
        <f t="shared" ca="1" si="174"/>
        <v>-226985705474977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-226985705474977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-945773772812.40417</v>
      </c>
      <c r="L4838" s="444">
        <f t="shared" ca="1" si="174"/>
        <v>-227931479247789.41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-227931479247789.41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-949714496865.78918</v>
      </c>
      <c r="L4839" s="444">
        <f t="shared" ca="1" si="174"/>
        <v>-228881193744655.19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-228881193744655.19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-953671640602.7301</v>
      </c>
      <c r="L4840" s="444">
        <f t="shared" ca="1" si="174"/>
        <v>-229834865385257.91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-229834865385257.91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-957645272438.57471</v>
      </c>
      <c r="L4841" s="444">
        <f t="shared" ca="1" si="174"/>
        <v>-230792510657696.47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-230792510657696.47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-961635461073.73535</v>
      </c>
      <c r="L4842" s="444">
        <f t="shared" ca="1" si="174"/>
        <v>-231754146118770.22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-231754146118770.22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-965642275494.87585</v>
      </c>
      <c r="L4843" s="444">
        <f t="shared" ca="1" si="174"/>
        <v>-232719788394265.09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-232719788394265.09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-969665784976.10461</v>
      </c>
      <c r="L4844" s="444">
        <f t="shared" ca="1" si="174"/>
        <v>-233689454179241.19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-233689454179241.19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-973706059080.17163</v>
      </c>
      <c r="L4845" s="444">
        <f t="shared" ca="1" si="174"/>
        <v>-234663160238321.34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-234663160238321.34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-977763167659.67224</v>
      </c>
      <c r="L4846" s="444">
        <f t="shared" ca="1" si="174"/>
        <v>-235640923405981.03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-235640923405981.03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-981837180858.25427</v>
      </c>
      <c r="L4847" s="444">
        <f t="shared" ca="1" si="174"/>
        <v>-236622760586839.28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-236622760586839.28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-985928169111.83032</v>
      </c>
      <c r="L4848" s="444">
        <f t="shared" ca="1" si="174"/>
        <v>-237608688755951.13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-237608688755951.13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-990036203149.79651</v>
      </c>
      <c r="L4849" s="444">
        <f t="shared" ca="1" si="174"/>
        <v>-238598724959100.91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-238598724959100.91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-994161353996.25378</v>
      </c>
      <c r="L4850" s="444">
        <f t="shared" ca="1" si="174"/>
        <v>-239592886313097.16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-239592886313097.16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-998303692971.23828</v>
      </c>
      <c r="L4851" s="444">
        <f t="shared" ca="1" si="174"/>
        <v>-240591190006068.41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-240591190006068.41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-1002463291691.9518</v>
      </c>
      <c r="L4852" s="444">
        <f t="shared" ca="1" si="174"/>
        <v>-241593653297760.34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-241593653297760.34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-1006640222074.0013</v>
      </c>
      <c r="L4853" s="444">
        <f t="shared" ref="L4853:L5107" ca="1" si="179">I4853-J4853+K4853</f>
        <v>-242600293519834.34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-242600293519834.34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-1010834556332.6431</v>
      </c>
      <c r="L4854" s="444">
        <f t="shared" ca="1" si="179"/>
        <v>-243611128076167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-243611128076167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-1015046366984.0292</v>
      </c>
      <c r="L4855" s="444">
        <f t="shared" ca="1" si="179"/>
        <v>-244626174443151.03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-244626174443151.03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-1019275726846.4625</v>
      </c>
      <c r="L4856" s="444">
        <f t="shared" ca="1" si="179"/>
        <v>-245645450169997.5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-245645450169997.5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-1023522709041.6563</v>
      </c>
      <c r="L4857" s="444">
        <f t="shared" ca="1" si="179"/>
        <v>-246668972879039.16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-246668972879039.16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-1027787386995.9965</v>
      </c>
      <c r="L4858" s="444">
        <f t="shared" ca="1" si="179"/>
        <v>-247696760266035.16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-247696760266035.16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-1032069834441.8131</v>
      </c>
      <c r="L4859" s="444">
        <f t="shared" ca="1" si="179"/>
        <v>-248728830100476.97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-248728830100476.97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-1036370125418.6541</v>
      </c>
      <c r="L4860" s="444">
        <f t="shared" ca="1" si="179"/>
        <v>-249765200225895.63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-249765200225895.63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-1040688334274.5649</v>
      </c>
      <c r="L4861" s="444">
        <f t="shared" ca="1" si="179"/>
        <v>-250805888560170.19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-250805888560170.19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-1045024535667.3759</v>
      </c>
      <c r="L4862" s="444">
        <f t="shared" ca="1" si="179"/>
        <v>-251850913095837.56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-251850913095837.56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-1049378804565.99</v>
      </c>
      <c r="L4863" s="444">
        <f t="shared" ca="1" si="179"/>
        <v>-252900291900403.56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-252900291900403.56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-1053751216251.6816</v>
      </c>
      <c r="L4864" s="444">
        <f t="shared" ca="1" si="179"/>
        <v>-253954043116655.25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-253954043116655.25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-1058141846319.397</v>
      </c>
      <c r="L4865" s="444">
        <f t="shared" ca="1" si="179"/>
        <v>-255012184962974.66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-255012184962974.66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-1062550770679.0609</v>
      </c>
      <c r="L4866" s="444">
        <f t="shared" ca="1" si="179"/>
        <v>-256074735733653.72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-256074735733653.72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-1066978065556.8904</v>
      </c>
      <c r="L4867" s="444">
        <f t="shared" ca="1" si="179"/>
        <v>-257141713799210.59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-257141713799210.59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-1071423807496.7107</v>
      </c>
      <c r="L4868" s="444">
        <f t="shared" ca="1" si="179"/>
        <v>-258213137606707.31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-258213137606707.31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-1075888073361.2804</v>
      </c>
      <c r="L4869" s="444">
        <f t="shared" ca="1" si="179"/>
        <v>-259289025680068.59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-259289025680068.59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-1080370940333.6191</v>
      </c>
      <c r="L4870" s="444">
        <f t="shared" ca="1" si="179"/>
        <v>-260369396620402.22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-260369396620402.22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-1084872485918.3425</v>
      </c>
      <c r="L4871" s="444">
        <f t="shared" ca="1" si="179"/>
        <v>-261454269106320.56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-261454269106320.56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-1089392787943.0023</v>
      </c>
      <c r="L4872" s="444">
        <f t="shared" ca="1" si="179"/>
        <v>-262543661894263.56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-262543661894263.56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-1093931924559.4314</v>
      </c>
      <c r="L4873" s="444">
        <f t="shared" ca="1" si="179"/>
        <v>-263637593818823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-263637593818823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-1098489974245.0958</v>
      </c>
      <c r="L4874" s="444">
        <f t="shared" ca="1" si="179"/>
        <v>-264736083793068.09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-264736083793068.09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-1103067015804.4502</v>
      </c>
      <c r="L4875" s="444">
        <f t="shared" ca="1" si="179"/>
        <v>-265839150808872.53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-265839150808872.53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-1107663128370.3022</v>
      </c>
      <c r="L4876" s="444">
        <f t="shared" ca="1" si="179"/>
        <v>-266946813937242.84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-266946813937242.84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-1112278391405.1787</v>
      </c>
      <c r="L4877" s="444">
        <f t="shared" ca="1" si="179"/>
        <v>-268059092328648.03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-268059092328648.03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-1116912884702.7002</v>
      </c>
      <c r="L4878" s="444">
        <f t="shared" ca="1" si="179"/>
        <v>-269176005213350.72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-269176005213350.72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-1121566688388.9614</v>
      </c>
      <c r="L4879" s="444">
        <f t="shared" ca="1" si="179"/>
        <v>-270297571901739.69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-270297571901739.69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-1126239882923.9155</v>
      </c>
      <c r="L4880" s="444">
        <f t="shared" ca="1" si="179"/>
        <v>-271423811784663.59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-271423811784663.59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-1130932549102.7649</v>
      </c>
      <c r="L4881" s="444">
        <f t="shared" ca="1" si="179"/>
        <v>-272554744333766.34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-272554744333766.34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-1135644768057.3599</v>
      </c>
      <c r="L4882" s="444">
        <f t="shared" ca="1" si="179"/>
        <v>-273690389101823.72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-273690389101823.72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-1140376621257.5989</v>
      </c>
      <c r="L4883" s="444">
        <f t="shared" ca="1" si="179"/>
        <v>-274830765723081.31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-274830765723081.31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-1145128190512.8389</v>
      </c>
      <c r="L4884" s="444">
        <f t="shared" ca="1" si="179"/>
        <v>-275975893913594.16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-275975893913594.16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-1149899557973.3091</v>
      </c>
      <c r="L4885" s="444">
        <f t="shared" ca="1" si="179"/>
        <v>-277125793471567.47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-277125793471567.47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-1154690806131.5313</v>
      </c>
      <c r="L4886" s="444">
        <f t="shared" ca="1" si="179"/>
        <v>-278280484277699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-278280484277699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-1159502017823.7458</v>
      </c>
      <c r="L4887" s="444">
        <f t="shared" ca="1" si="179"/>
        <v>-279439986295522.75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-279439986295522.75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-1164333276231.3447</v>
      </c>
      <c r="L4888" s="444">
        <f t="shared" ca="1" si="179"/>
        <v>-280604319571754.09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-280604319571754.09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-1169184664882.3086</v>
      </c>
      <c r="L4889" s="444">
        <f t="shared" ca="1" si="179"/>
        <v>-281773504236636.38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-281773504236636.38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-1174056267652.6516</v>
      </c>
      <c r="L4890" s="444">
        <f t="shared" ca="1" si="179"/>
        <v>-282947560504289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-282947560504289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-1178948168767.8708</v>
      </c>
      <c r="L4891" s="444">
        <f t="shared" ca="1" si="179"/>
        <v>-284126508673056.88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-284126508673056.88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-1183860452804.4036</v>
      </c>
      <c r="L4892" s="444">
        <f t="shared" ca="1" si="179"/>
        <v>-285310369125861.25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-285310369125861.25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-1188793204691.0886</v>
      </c>
      <c r="L4893" s="444">
        <f t="shared" ca="1" si="179"/>
        <v>-286499162330552.31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-286499162330552.31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-1193746509710.6345</v>
      </c>
      <c r="L4894" s="444">
        <f t="shared" ca="1" si="179"/>
        <v>-287692908840262.94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-287692908840262.94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-1198720453501.0955</v>
      </c>
      <c r="L4895" s="444">
        <f t="shared" ca="1" si="179"/>
        <v>-288891629293764.06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-288891629293764.06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-1203715122057.3503</v>
      </c>
      <c r="L4896" s="444">
        <f t="shared" ca="1" si="179"/>
        <v>-290095344415821.44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-290095344415821.44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-1208730601732.5894</v>
      </c>
      <c r="L4897" s="444">
        <f t="shared" ca="1" si="179"/>
        <v>-291304075017554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-291304075017554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-1213766979239.8083</v>
      </c>
      <c r="L4898" s="444">
        <f t="shared" ca="1" si="179"/>
        <v>-292517841996793.81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-292517841996793.81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-1218824341653.3076</v>
      </c>
      <c r="L4899" s="444">
        <f t="shared" ca="1" si="179"/>
        <v>-293736666338447.13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-293736666338447.13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-1223902776410.1963</v>
      </c>
      <c r="L4900" s="444">
        <f t="shared" ca="1" si="179"/>
        <v>-294960569114857.31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-294960569114857.31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-1229002371311.9055</v>
      </c>
      <c r="L4901" s="444">
        <f t="shared" ca="1" si="179"/>
        <v>-296189571486169.19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-296189571486169.19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-1234123214525.7048</v>
      </c>
      <c r="L4902" s="444">
        <f t="shared" ca="1" si="179"/>
        <v>-297423694700694.88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-297423694700694.88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-1239265394586.2285</v>
      </c>
      <c r="L4903" s="444">
        <f t="shared" ca="1" si="179"/>
        <v>-298662960095281.13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-298662960095281.13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-1244429000397.0046</v>
      </c>
      <c r="L4904" s="444">
        <f t="shared" ca="1" si="179"/>
        <v>-299907389095678.13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-299907389095678.13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-1249614121231.9922</v>
      </c>
      <c r="L4905" s="444">
        <f t="shared" ca="1" si="179"/>
        <v>-301157003216910.13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-301157003216910.13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-1254820846737.1255</v>
      </c>
      <c r="L4906" s="444">
        <f t="shared" ca="1" si="179"/>
        <v>-302411824063647.25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-302411824063647.25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-1260049266931.8635</v>
      </c>
      <c r="L4907" s="444">
        <f t="shared" ca="1" si="179"/>
        <v>-303671873330579.13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-303671873330579.13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-1265299472210.7463</v>
      </c>
      <c r="L4908" s="444">
        <f t="shared" ca="1" si="179"/>
        <v>-304937172802789.88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-304937172802789.88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-1270571553344.9578</v>
      </c>
      <c r="L4909" s="444">
        <f t="shared" ca="1" si="179"/>
        <v>-306207744356134.81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-306207744356134.81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-1275865601483.895</v>
      </c>
      <c r="L4910" s="444">
        <f t="shared" ca="1" si="179"/>
        <v>-307483609957618.69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-307483609957618.69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-1281181708156.7446</v>
      </c>
      <c r="L4911" s="444">
        <f t="shared" ca="1" si="179"/>
        <v>-308764791665775.44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-308764791665775.44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-1286519965274.0642</v>
      </c>
      <c r="L4912" s="444">
        <f t="shared" ca="1" si="179"/>
        <v>-310051311631049.5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-310051311631049.5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-1291880465129.3728</v>
      </c>
      <c r="L4913" s="444">
        <f t="shared" ca="1" si="179"/>
        <v>-311343192096178.88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-311343192096178.88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-1297263300400.7454</v>
      </c>
      <c r="L4914" s="444">
        <f t="shared" ca="1" si="179"/>
        <v>-312640455396579.63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-312640455396579.63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-1302668564152.415</v>
      </c>
      <c r="L4915" s="444">
        <f t="shared" ca="1" si="179"/>
        <v>-313943123960732.06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-313943123960732.06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-1308096349836.3835</v>
      </c>
      <c r="L4916" s="444">
        <f t="shared" ca="1" si="179"/>
        <v>-315251220310568.44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-315251220310568.44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-1313546751294.0352</v>
      </c>
      <c r="L4917" s="444">
        <f t="shared" ca="1" si="179"/>
        <v>-316564767061862.5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-316564767061862.5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-1319019862757.7605</v>
      </c>
      <c r="L4918" s="444">
        <f t="shared" ca="1" si="179"/>
        <v>-317883786924620.25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-317883786924620.25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-1324515778852.5845</v>
      </c>
      <c r="L4919" s="444">
        <f t="shared" ca="1" si="179"/>
        <v>-319208302703472.81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-319208302703472.81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-1330034594597.8035</v>
      </c>
      <c r="L4920" s="444">
        <f t="shared" ca="1" si="179"/>
        <v>-320538337298070.63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-320538337298070.63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-1335576405408.6277</v>
      </c>
      <c r="L4921" s="444">
        <f t="shared" ca="1" si="179"/>
        <v>-321873913703479.25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-321873913703479.25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-1341141307097.8301</v>
      </c>
      <c r="L4922" s="444">
        <f t="shared" ca="1" si="179"/>
        <v>-323215055010577.06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-323215055010577.06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-1346729395877.4043</v>
      </c>
      <c r="L4923" s="444">
        <f t="shared" ca="1" si="179"/>
        <v>-324561784406454.44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-324561784406454.44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-1352340768360.2268</v>
      </c>
      <c r="L4924" s="444">
        <f t="shared" ca="1" si="179"/>
        <v>-325914125174814.69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-325914125174814.69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-1357975521561.7278</v>
      </c>
      <c r="L4925" s="444">
        <f t="shared" ca="1" si="179"/>
        <v>-327272100696376.44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-327272100696376.44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-1363633752901.5684</v>
      </c>
      <c r="L4926" s="444">
        <f t="shared" ca="1" si="179"/>
        <v>-328635734449278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-328635734449278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-1369315560205.325</v>
      </c>
      <c r="L4927" s="444">
        <f t="shared" ca="1" si="179"/>
        <v>-330005050009483.31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-330005050009483.31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-1375021041706.1804</v>
      </c>
      <c r="L4928" s="444">
        <f t="shared" ca="1" si="179"/>
        <v>-331380071051189.5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-331380071051189.5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-1380750296046.6228</v>
      </c>
      <c r="L4929" s="444">
        <f t="shared" ca="1" si="179"/>
        <v>-332760821347236.13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-332760821347236.13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-1386503422280.1504</v>
      </c>
      <c r="L4930" s="444">
        <f t="shared" ca="1" si="179"/>
        <v>-334147324769516.25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-334147324769516.25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-1392280519872.9844</v>
      </c>
      <c r="L4931" s="444">
        <f t="shared" ca="1" si="179"/>
        <v>-335539605289389.25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-335539605289389.25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-1398081688705.7886</v>
      </c>
      <c r="L4932" s="444">
        <f t="shared" ca="1" si="179"/>
        <v>-336937686978095.06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-336937686978095.06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-1403907029075.396</v>
      </c>
      <c r="L4933" s="444">
        <f t="shared" ca="1" si="179"/>
        <v>-338341594007170.44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-338341594007170.44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-1409756641696.5435</v>
      </c>
      <c r="L4934" s="444">
        <f t="shared" ca="1" si="179"/>
        <v>-339751350648867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-339751350648867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-1415630627703.6125</v>
      </c>
      <c r="L4935" s="444">
        <f t="shared" ca="1" si="179"/>
        <v>-341166981276570.63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-341166981276570.63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-1421529088652.3777</v>
      </c>
      <c r="L4936" s="444">
        <f t="shared" ca="1" si="179"/>
        <v>-342588510365223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-342588510365223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-1427452126521.7625</v>
      </c>
      <c r="L4937" s="444">
        <f t="shared" ca="1" si="179"/>
        <v>-344015962491744.75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-344015962491744.75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-1433399843715.603</v>
      </c>
      <c r="L4938" s="444">
        <f t="shared" ca="1" si="179"/>
        <v>-345449362335460.38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-345449362335460.38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-1439372343064.4182</v>
      </c>
      <c r="L4939" s="444">
        <f t="shared" ca="1" si="179"/>
        <v>-346888734678524.81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-346888734678524.81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-1445369727827.1868</v>
      </c>
      <c r="L4940" s="444">
        <f t="shared" ca="1" si="179"/>
        <v>-348334104406352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-348334104406352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-1451392101693.1333</v>
      </c>
      <c r="L4941" s="444">
        <f t="shared" ca="1" si="179"/>
        <v>-349785496508045.13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-349785496508045.13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-1457439568783.5212</v>
      </c>
      <c r="L4942" s="444">
        <f t="shared" ca="1" si="179"/>
        <v>-351242936076828.63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-351242936076828.63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-1463512233653.4526</v>
      </c>
      <c r="L4943" s="444">
        <f t="shared" ca="1" si="179"/>
        <v>-352706448310482.06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-352706448310482.06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-1469610201293.6753</v>
      </c>
      <c r="L4944" s="444">
        <f t="shared" ca="1" si="179"/>
        <v>-354176058511775.75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-354176058511775.75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-1475733577132.3989</v>
      </c>
      <c r="L4945" s="444">
        <f t="shared" ca="1" si="179"/>
        <v>-355651792088908.13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-355651792088908.13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-1481882467037.1172</v>
      </c>
      <c r="L4946" s="444">
        <f t="shared" ca="1" si="179"/>
        <v>-357133674555945.25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-357133674555945.25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-1488056977316.4385</v>
      </c>
      <c r="L4947" s="444">
        <f t="shared" ca="1" si="179"/>
        <v>-358621731533261.69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-358621731533261.69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-1494257214721.9236</v>
      </c>
      <c r="L4948" s="444">
        <f t="shared" ca="1" si="179"/>
        <v>-360115988747983.63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-360115988747983.63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-1500483286449.9316</v>
      </c>
      <c r="L4949" s="444">
        <f t="shared" ca="1" si="179"/>
        <v>-361616472034433.56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-361616472034433.56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-1506735300143.4731</v>
      </c>
      <c r="L4950" s="444">
        <f t="shared" ca="1" si="179"/>
        <v>-363123207334577.06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-363123207334577.06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-1513013363894.071</v>
      </c>
      <c r="L4951" s="444">
        <f t="shared" ca="1" si="179"/>
        <v>-364636220698471.13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-364636220698471.13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-1519317586243.6296</v>
      </c>
      <c r="L4952" s="444">
        <f t="shared" ca="1" si="179"/>
        <v>-366155538284714.75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-366155538284714.75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-1525648076186.3115</v>
      </c>
      <c r="L4953" s="444">
        <f t="shared" ca="1" si="179"/>
        <v>-367681186360901.06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-367681186360901.06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-1532004943170.4211</v>
      </c>
      <c r="L4954" s="444">
        <f t="shared" ca="1" si="179"/>
        <v>-369213191304071.5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-369213191304071.5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-1538388297100.2979</v>
      </c>
      <c r="L4955" s="444">
        <f t="shared" ca="1" si="179"/>
        <v>-370751579601171.81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-370751579601171.81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-1544798248338.2158</v>
      </c>
      <c r="L4956" s="444">
        <f t="shared" ca="1" si="179"/>
        <v>-372296377849510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-372296377849510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-1551234907706.2917</v>
      </c>
      <c r="L4957" s="444">
        <f t="shared" ca="1" si="179"/>
        <v>-373847612757216.31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-373847612757216.31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-1557698386488.4014</v>
      </c>
      <c r="L4958" s="444">
        <f t="shared" ca="1" si="179"/>
        <v>-375405311143704.69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-375405311143704.69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-1564188796432.1028</v>
      </c>
      <c r="L4959" s="444">
        <f t="shared" ca="1" si="179"/>
        <v>-376969499940136.81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-376969499940136.81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-1570706249750.5701</v>
      </c>
      <c r="L4960" s="444">
        <f t="shared" ca="1" si="179"/>
        <v>-378540206189887.38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-378540206189887.38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-1577250859124.5308</v>
      </c>
      <c r="L4961" s="444">
        <f t="shared" ca="1" si="179"/>
        <v>-380117457049011.88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-380117457049011.88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-1583822737704.2161</v>
      </c>
      <c r="L4962" s="444">
        <f t="shared" ca="1" si="179"/>
        <v>-381701279786716.06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-381701279786716.06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-1590421999111.3169</v>
      </c>
      <c r="L4963" s="444">
        <f t="shared" ca="1" si="179"/>
        <v>-383291701785827.38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-383291701785827.38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-1597048757440.9473</v>
      </c>
      <c r="L4964" s="444">
        <f t="shared" ca="1" si="179"/>
        <v>-384888750543268.31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-384888750543268.31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-1603703127263.6179</v>
      </c>
      <c r="L4965" s="444">
        <f t="shared" ca="1" si="179"/>
        <v>-386492453670531.94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-386492453670531.94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-1610385223627.2163</v>
      </c>
      <c r="L4966" s="444">
        <f t="shared" ca="1" si="179"/>
        <v>-388102838894159.13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-388102838894159.13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-1617095162058.9963</v>
      </c>
      <c r="L4967" s="444">
        <f t="shared" ca="1" si="179"/>
        <v>-389719934056218.13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-389719934056218.13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-1623833058567.5754</v>
      </c>
      <c r="L4968" s="444">
        <f t="shared" ca="1" si="179"/>
        <v>-391343767114785.69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-391343767114785.69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-1630599029644.9404</v>
      </c>
      <c r="L4969" s="444">
        <f t="shared" ca="1" si="179"/>
        <v>-392974366144430.63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-392974366144430.63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-1637393192268.4609</v>
      </c>
      <c r="L4970" s="444">
        <f t="shared" ca="1" si="179"/>
        <v>-394611759336699.06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-394611759336699.06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-1644215663902.9128</v>
      </c>
      <c r="L4971" s="444">
        <f t="shared" ca="1" si="179"/>
        <v>-396255975000602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-396255975000602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-1651066562502.5083</v>
      </c>
      <c r="L4972" s="444">
        <f t="shared" ca="1" si="179"/>
        <v>-397907041563104.5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-397907041563104.5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-1657946006512.9353</v>
      </c>
      <c r="L4973" s="444">
        <f t="shared" ca="1" si="179"/>
        <v>-399564987569617.44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-399564987569617.44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-1664854114873.406</v>
      </c>
      <c r="L4974" s="444">
        <f t="shared" ca="1" si="179"/>
        <v>-401229841684490.81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-401229841684490.81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-1671791007018.7117</v>
      </c>
      <c r="L4975" s="444">
        <f t="shared" ca="1" si="179"/>
        <v>-402901632691509.5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-402901632691509.5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-1678756802881.2896</v>
      </c>
      <c r="L4976" s="444">
        <f t="shared" ca="1" si="179"/>
        <v>-404580389494390.81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-404580389494390.81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-1685751622893.2949</v>
      </c>
      <c r="L4977" s="444">
        <f t="shared" ca="1" si="179"/>
        <v>-406266141117284.13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-406266141117284.13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-1692775587988.6838</v>
      </c>
      <c r="L4978" s="444">
        <f t="shared" ca="1" si="179"/>
        <v>-407958916705272.81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-407958916705272.81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-1699828819605.3035</v>
      </c>
      <c r="L4979" s="444">
        <f t="shared" ca="1" si="179"/>
        <v>-409658745524878.13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-409658745524878.13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-1706911439686.9922</v>
      </c>
      <c r="L4980" s="444">
        <f t="shared" ca="1" si="179"/>
        <v>-411365656964565.13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-411365656964565.13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-1714023570685.688</v>
      </c>
      <c r="L4981" s="444">
        <f t="shared" ca="1" si="179"/>
        <v>-413079680535250.81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-413079680535250.81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-1721165335563.5449</v>
      </c>
      <c r="L4982" s="444">
        <f t="shared" ca="1" si="179"/>
        <v>-414800845870814.38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-414800845870814.38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-1728336857795.0598</v>
      </c>
      <c r="L4983" s="444">
        <f t="shared" ca="1" si="179"/>
        <v>-416529182728609.44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-416529182728609.44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-1735538261369.2061</v>
      </c>
      <c r="L4984" s="444">
        <f t="shared" ca="1" si="179"/>
        <v>-418264720989978.63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-418264720989978.63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-1742769670791.5776</v>
      </c>
      <c r="L4985" s="444">
        <f t="shared" ca="1" si="179"/>
        <v>-420007490660770.19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-420007490660770.19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-1750031211086.5425</v>
      </c>
      <c r="L4986" s="444">
        <f t="shared" ca="1" si="179"/>
        <v>-421757521871856.75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-421757521871856.75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-1757323007799.4031</v>
      </c>
      <c r="L4987" s="444">
        <f t="shared" ca="1" si="179"/>
        <v>-423514844879656.13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-423514844879656.13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-1764645186998.5671</v>
      </c>
      <c r="L4988" s="444">
        <f t="shared" ca="1" si="179"/>
        <v>-425279490066654.69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-425279490066654.69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-1771997875277.7278</v>
      </c>
      <c r="L4989" s="444">
        <f t="shared" ca="1" si="179"/>
        <v>-427051487941932.44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-427051487941932.44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-1779381199758.0518</v>
      </c>
      <c r="L4990" s="444">
        <f t="shared" ca="1" si="179"/>
        <v>-428830869141690.5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-428830869141690.5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-1786795288090.377</v>
      </c>
      <c r="L4991" s="444">
        <f t="shared" ca="1" si="179"/>
        <v>-430617664429780.88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-430617664429780.88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-1794240268457.4202</v>
      </c>
      <c r="L4992" s="444">
        <f t="shared" ca="1" si="179"/>
        <v>-432411904698238.31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-432411904698238.31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-1801716269575.9929</v>
      </c>
      <c r="L4993" s="444">
        <f t="shared" ca="1" si="179"/>
        <v>-434213620967814.31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-434213620967814.31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-1809223420699.2263</v>
      </c>
      <c r="L4994" s="444">
        <f t="shared" ca="1" si="179"/>
        <v>-436022844388513.56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-436022844388513.56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-1816761851618.8064</v>
      </c>
      <c r="L4995" s="444">
        <f t="shared" ca="1" si="179"/>
        <v>-437839606240132.38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-437839606240132.38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-1824331692667.2183</v>
      </c>
      <c r="L4996" s="444">
        <f t="shared" ca="1" si="179"/>
        <v>-439663937932799.56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-439663937932799.56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-1831933074719.998</v>
      </c>
      <c r="L4997" s="444">
        <f t="shared" ca="1" si="179"/>
        <v>-441495871007519.56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-441495871007519.56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-1839566129197.9983</v>
      </c>
      <c r="L4998" s="444">
        <f t="shared" ca="1" si="179"/>
        <v>-443335437136717.56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-443335437136717.56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-1847230988069.6567</v>
      </c>
      <c r="L4999" s="444">
        <f t="shared" ca="1" si="179"/>
        <v>-445182668124787.25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-445182668124787.25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-1854927783853.2805</v>
      </c>
      <c r="L5000" s="444">
        <f t="shared" ca="1" si="179"/>
        <v>-447037595908640.5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-447037595908640.5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-1862656649619.3354</v>
      </c>
      <c r="L5001" s="444">
        <f t="shared" ca="1" si="179"/>
        <v>-448900252558259.81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-448900252558259.81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-1870417718992.7495</v>
      </c>
      <c r="L5002" s="444">
        <f t="shared" ca="1" si="179"/>
        <v>-450770670277252.56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-450770670277252.56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-1878211126155.2188</v>
      </c>
      <c r="L5003" s="444">
        <f t="shared" ca="1" si="179"/>
        <v>-452648881403407.75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-452648881403407.75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-1886037005847.5325</v>
      </c>
      <c r="L5004" s="444">
        <f t="shared" ca="1" si="179"/>
        <v>-454534918409255.31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-454534918409255.31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-1893895493371.8972</v>
      </c>
      <c r="L5005" s="444">
        <f t="shared" ca="1" si="179"/>
        <v>-456428813902627.19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-456428813902627.19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-1901786724594.28</v>
      </c>
      <c r="L5006" s="444">
        <f t="shared" ca="1" si="179"/>
        <v>-458330600627221.44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-458330600627221.44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-1909710835946.7559</v>
      </c>
      <c r="L5007" s="444">
        <f t="shared" ca="1" si="179"/>
        <v>-460240311463168.19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-460240311463168.19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-1917667964429.8674</v>
      </c>
      <c r="L5008" s="444">
        <f t="shared" ca="1" si="179"/>
        <v>-462157979427598.06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-462157979427598.06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-1925658247614.9919</v>
      </c>
      <c r="L5009" s="444">
        <f t="shared" ca="1" si="179"/>
        <v>-464083637675213.06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-464083637675213.06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-1933681823646.7214</v>
      </c>
      <c r="L5010" s="444">
        <f t="shared" ca="1" si="179"/>
        <v>-466017319498859.81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-466017319498859.81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-1941738831245.2493</v>
      </c>
      <c r="L5011" s="444">
        <f t="shared" ca="1" si="179"/>
        <v>-467959058330105.06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-467959058330105.06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-1949829409708.7712</v>
      </c>
      <c r="L5012" s="444">
        <f t="shared" ca="1" si="179"/>
        <v>-469908887739813.81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-469908887739813.81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-1957953698915.8909</v>
      </c>
      <c r="L5013" s="444">
        <f t="shared" ca="1" si="179"/>
        <v>-471866841438729.69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-471866841438729.69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-1966111839328.0403</v>
      </c>
      <c r="L5014" s="444">
        <f t="shared" ca="1" si="179"/>
        <v>-473832953278057.75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-473832953278057.75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-1974303971991.9072</v>
      </c>
      <c r="L5015" s="444">
        <f t="shared" ca="1" si="179"/>
        <v>-475807257250049.69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-475807257250049.69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-1982530238541.8738</v>
      </c>
      <c r="L5016" s="444">
        <f t="shared" ca="1" si="179"/>
        <v>-477789787488591.56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-477789787488591.56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-1990790781202.4648</v>
      </c>
      <c r="L5017" s="444">
        <f t="shared" ca="1" si="179"/>
        <v>-479780578269794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-479780578269794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-1999085742790.8083</v>
      </c>
      <c r="L5018" s="444">
        <f t="shared" ca="1" si="179"/>
        <v>-481779664012584.81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-481779664012584.81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-2007415266719.1033</v>
      </c>
      <c r="L5019" s="444">
        <f t="shared" ca="1" si="179"/>
        <v>-483787079279303.94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-483787079279303.94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-2015779496997.0996</v>
      </c>
      <c r="L5020" s="444">
        <f t="shared" ca="1" si="179"/>
        <v>-485802858776301.06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-485802858776301.06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-2024178578234.5874</v>
      </c>
      <c r="L5021" s="444">
        <f t="shared" ca="1" si="179"/>
        <v>-487827037354535.63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-487827037354535.63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-2032612655643.8984</v>
      </c>
      <c r="L5022" s="444">
        <f t="shared" ca="1" si="179"/>
        <v>-489859650010179.5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-489859650010179.5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-2041081875042.4146</v>
      </c>
      <c r="L5023" s="444">
        <f t="shared" ca="1" si="179"/>
        <v>-491900731885221.94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-491900731885221.94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-2049586382855.0913</v>
      </c>
      <c r="L5024" s="444">
        <f t="shared" ca="1" si="179"/>
        <v>-493950318268077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-493950318268077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-2058126326116.9875</v>
      </c>
      <c r="L5025" s="444">
        <f t="shared" ca="1" si="179"/>
        <v>-496008444594194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-496008444594194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-2066701852475.8081</v>
      </c>
      <c r="L5026" s="444">
        <f t="shared" ca="1" si="179"/>
        <v>-498075146446669.81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-498075146446669.81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-2075313110194.4575</v>
      </c>
      <c r="L5027" s="444">
        <f t="shared" ca="1" si="179"/>
        <v>-500150459556864.25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-500150459556864.25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-2083960248153.6013</v>
      </c>
      <c r="L5028" s="444">
        <f t="shared" ca="1" si="179"/>
        <v>-502234419805017.88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-502234419805017.88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-2092643415854.2412</v>
      </c>
      <c r="L5029" s="444">
        <f t="shared" ca="1" si="179"/>
        <v>-504327063220872.13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-504327063220872.13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-2101362763420.3008</v>
      </c>
      <c r="L5030" s="444">
        <f t="shared" ca="1" si="179"/>
        <v>-506428425984292.44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-506428425984292.44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-2110118441601.2188</v>
      </c>
      <c r="L5031" s="444">
        <f t="shared" ca="1" si="179"/>
        <v>-508538544425893.63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-508538544425893.63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-2118910601774.5564</v>
      </c>
      <c r="L5032" s="444">
        <f t="shared" ca="1" si="179"/>
        <v>-510657455027668.19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-510657455027668.19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-2127739395948.6174</v>
      </c>
      <c r="L5033" s="444">
        <f t="shared" ca="1" si="179"/>
        <v>-512785194423616.81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-512785194423616.81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-2136604976765.0701</v>
      </c>
      <c r="L5034" s="444">
        <f t="shared" ca="1" si="179"/>
        <v>-514921799400381.88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-514921799400381.88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-2145507497501.5911</v>
      </c>
      <c r="L5035" s="444">
        <f t="shared" ca="1" si="179"/>
        <v>-517067306897883.44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-517067306897883.44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-2154447112074.5144</v>
      </c>
      <c r="L5036" s="444">
        <f t="shared" ca="1" si="179"/>
        <v>-519221754009957.94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-519221754009957.94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-2163423975041.4915</v>
      </c>
      <c r="L5037" s="444">
        <f t="shared" ca="1" si="179"/>
        <v>-521385177984999.44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-521385177984999.44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-2172438241604.1643</v>
      </c>
      <c r="L5038" s="444">
        <f t="shared" ca="1" si="179"/>
        <v>-523557616226603.63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-523557616226603.63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-2181490067610.8484</v>
      </c>
      <c r="L5039" s="444">
        <f t="shared" ca="1" si="179"/>
        <v>-525739106294214.5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-525739106294214.5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-2190579609559.2271</v>
      </c>
      <c r="L5040" s="444">
        <f t="shared" ca="1" si="179"/>
        <v>-527929685903773.75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-527929685903773.75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-2199707024599.0571</v>
      </c>
      <c r="L5041" s="444">
        <f t="shared" ca="1" si="179"/>
        <v>-530129392928372.81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-530129392928372.81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-2208872470534.8867</v>
      </c>
      <c r="L5042" s="444">
        <f t="shared" ca="1" si="179"/>
        <v>-532338265398907.69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-532338265398907.69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-2218076105828.7822</v>
      </c>
      <c r="L5043" s="444">
        <f t="shared" ca="1" si="179"/>
        <v>-534556341504736.5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-534556341504736.5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-2227318089603.0684</v>
      </c>
      <c r="L5044" s="444">
        <f t="shared" ca="1" si="179"/>
        <v>-536783659594339.56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-536783659594339.56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-2236598581643.0815</v>
      </c>
      <c r="L5045" s="444">
        <f t="shared" ca="1" si="179"/>
        <v>-539020258175982.63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-539020258175982.63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-2245917742399.9277</v>
      </c>
      <c r="L5046" s="444">
        <f t="shared" ca="1" si="179"/>
        <v>-541266175918382.56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-541266175918382.56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-2255275732993.2607</v>
      </c>
      <c r="L5047" s="444">
        <f t="shared" ca="1" si="179"/>
        <v>-543521451651375.81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-543521451651375.81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-2264672715214.0659</v>
      </c>
      <c r="L5048" s="444">
        <f t="shared" ca="1" si="179"/>
        <v>-545786124366589.88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-545786124366589.88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-2274108851527.458</v>
      </c>
      <c r="L5049" s="444">
        <f t="shared" ca="1" si="179"/>
        <v>-548060233218117.31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-548060233218117.31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-2283584305075.4888</v>
      </c>
      <c r="L5050" s="444">
        <f t="shared" ca="1" si="179"/>
        <v>-550343817523192.81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-550343817523192.81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-2293099239679.9702</v>
      </c>
      <c r="L5051" s="444">
        <f t="shared" ca="1" si="179"/>
        <v>-552636916762872.81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-552636916762872.81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-2302653819845.3032</v>
      </c>
      <c r="L5052" s="444">
        <f t="shared" ca="1" si="179"/>
        <v>-554939570582718.13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-554939570582718.13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-2312248210761.3252</v>
      </c>
      <c r="L5053" s="444">
        <f t="shared" ca="1" si="179"/>
        <v>-557251818793479.44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-557251818793479.44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-2321882578306.1641</v>
      </c>
      <c r="L5054" s="444">
        <f t="shared" ca="1" si="179"/>
        <v>-559573701371785.63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-559573701371785.63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-2331557089049.1069</v>
      </c>
      <c r="L5055" s="444">
        <f t="shared" ca="1" si="179"/>
        <v>-561905258460834.75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-561905258460834.75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-2341271910253.478</v>
      </c>
      <c r="L5056" s="444">
        <f t="shared" ca="1" si="179"/>
        <v>-564246530371088.25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-564246530371088.25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-2351027209879.5342</v>
      </c>
      <c r="L5057" s="444">
        <f t="shared" ca="1" si="179"/>
        <v>-566597557580967.75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-566597557580967.75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-2360823156587.3657</v>
      </c>
      <c r="L5058" s="444">
        <f t="shared" ca="1" si="179"/>
        <v>-568958380737555.13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-568958380737555.13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-2370659919739.813</v>
      </c>
      <c r="L5059" s="444">
        <f t="shared" ca="1" si="179"/>
        <v>-571329040657295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-571329040657295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-2380537669405.396</v>
      </c>
      <c r="L5060" s="444">
        <f t="shared" ca="1" si="179"/>
        <v>-573709578326700.38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-573709578326700.38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-2390456576361.2515</v>
      </c>
      <c r="L5061" s="444">
        <f t="shared" ca="1" si="179"/>
        <v>-576100034903061.63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-576100034903061.63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-2400416812096.0898</v>
      </c>
      <c r="L5062" s="444">
        <f t="shared" ca="1" si="179"/>
        <v>-578500451715157.75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-578500451715157.75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-2410418548813.1572</v>
      </c>
      <c r="L5063" s="444">
        <f t="shared" ca="1" si="179"/>
        <v>-580910870263970.88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-580910870263970.88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-2420461959433.2119</v>
      </c>
      <c r="L5064" s="444">
        <f t="shared" ca="1" si="179"/>
        <v>-583331332223404.13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-583331332223404.13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-2430547217597.5171</v>
      </c>
      <c r="L5065" s="444">
        <f t="shared" ca="1" si="179"/>
        <v>-585761879441001.63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-585761879441001.63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-2440674497670.8398</v>
      </c>
      <c r="L5066" s="444">
        <f t="shared" ca="1" si="179"/>
        <v>-588202553938672.5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-588202553938672.5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-2450843974744.4688</v>
      </c>
      <c r="L5067" s="444">
        <f t="shared" ca="1" si="179"/>
        <v>-590653397913417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-590653397913417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-2461055824639.2373</v>
      </c>
      <c r="L5068" s="444">
        <f t="shared" ca="1" si="179"/>
        <v>-593114453738056.25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-593114453738056.25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-2471310223908.5679</v>
      </c>
      <c r="L5069" s="444">
        <f t="shared" ca="1" si="179"/>
        <v>-595585763961964.88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-595585763961964.88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-2481607349841.5205</v>
      </c>
      <c r="L5070" s="444">
        <f t="shared" ca="1" si="179"/>
        <v>-598067371311806.38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-598067371311806.38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-2491947380465.8599</v>
      </c>
      <c r="L5071" s="444">
        <f t="shared" ca="1" si="179"/>
        <v>-600559318692272.25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-600559318692272.25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-2502330494551.1343</v>
      </c>
      <c r="L5072" s="444">
        <f t="shared" ca="1" si="179"/>
        <v>-603061649186823.38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-603061649186823.38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-2512756871611.7642</v>
      </c>
      <c r="L5073" s="444">
        <f t="shared" ca="1" si="179"/>
        <v>-605574406058435.13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-605574406058435.13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-2523226691910.1465</v>
      </c>
      <c r="L5074" s="444">
        <f t="shared" ca="1" si="179"/>
        <v>-608097632750345.25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-608097632750345.25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-2533740136459.772</v>
      </c>
      <c r="L5075" s="444">
        <f t="shared" ca="1" si="179"/>
        <v>-610631372886805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-610631372886805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-2544297387028.354</v>
      </c>
      <c r="L5076" s="444">
        <f t="shared" ca="1" si="179"/>
        <v>-613175670273833.38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-613175670273833.38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-2554898626140.9722</v>
      </c>
      <c r="L5077" s="444">
        <f t="shared" ca="1" si="179"/>
        <v>-615730568899974.38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-615730568899974.38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-2565544037083.2266</v>
      </c>
      <c r="L5078" s="444">
        <f t="shared" ca="1" si="179"/>
        <v>-618296112937057.63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-618296112937057.63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-2576233803904.4067</v>
      </c>
      <c r="L5079" s="444">
        <f t="shared" ca="1" si="179"/>
        <v>-620872346740962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-620872346740962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-2586968111420.6748</v>
      </c>
      <c r="L5080" s="444">
        <f t="shared" ca="1" si="179"/>
        <v>-623459314852382.63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-623459314852382.63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-2597747145218.2607</v>
      </c>
      <c r="L5081" s="444">
        <f t="shared" ca="1" si="179"/>
        <v>-626057061997600.88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-626057061997600.88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-2608571091656.6704</v>
      </c>
      <c r="L5082" s="444">
        <f t="shared" ca="1" si="179"/>
        <v>-628665633089257.5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-628665633089257.5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-2619440137871.9063</v>
      </c>
      <c r="L5083" s="444">
        <f t="shared" ca="1" si="179"/>
        <v>-631285073227129.38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-631285073227129.38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-2630354471779.7056</v>
      </c>
      <c r="L5084" s="444">
        <f t="shared" ca="1" si="179"/>
        <v>-633915427698909.13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-633915427698909.13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-2641314282078.7881</v>
      </c>
      <c r="L5085" s="444">
        <f t="shared" ca="1" si="179"/>
        <v>-636556741980987.88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-636556741980987.88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-2652319758254.1162</v>
      </c>
      <c r="L5086" s="444">
        <f t="shared" ca="1" si="179"/>
        <v>-639209061739242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-639209061739242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-2663371090580.1748</v>
      </c>
      <c r="L5087" s="444">
        <f t="shared" ca="1" si="179"/>
        <v>-641872432829822.13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-641872432829822.13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-2674468470124.2588</v>
      </c>
      <c r="L5088" s="444">
        <f t="shared" ca="1" si="179"/>
        <v>-644546901299946.38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-644546901299946.38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-2685612088749.7764</v>
      </c>
      <c r="L5089" s="444">
        <f t="shared" ca="1" si="179"/>
        <v>-647232513388696.13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-647232513388696.13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-2696802139119.5674</v>
      </c>
      <c r="L5090" s="444">
        <f t="shared" ca="1" si="179"/>
        <v>-649929315527815.75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-649929315527815.75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-2708038814699.2324</v>
      </c>
      <c r="L5091" s="444">
        <f t="shared" ca="1" si="179"/>
        <v>-652637354342515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-652637354342515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-2719322309760.479</v>
      </c>
      <c r="L5092" s="444">
        <f t="shared" ca="1" si="179"/>
        <v>-655356676652275.5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-655356676652275.5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-2730652819384.4814</v>
      </c>
      <c r="L5093" s="444">
        <f t="shared" ca="1" si="179"/>
        <v>-658087329471660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-658087329471660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-2742030539465.25</v>
      </c>
      <c r="L5094" s="444">
        <f t="shared" ca="1" si="179"/>
        <v>-660829360011125.25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-660829360011125.25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-2753455666713.022</v>
      </c>
      <c r="L5095" s="444">
        <f t="shared" ca="1" si="179"/>
        <v>-663582815677838.25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-663582815677838.25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-2764928398657.6592</v>
      </c>
      <c r="L5096" s="444">
        <f t="shared" ca="1" si="179"/>
        <v>-666347744076495.88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-666347744076495.88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-2776448933652.0659</v>
      </c>
      <c r="L5097" s="444">
        <f t="shared" ca="1" si="179"/>
        <v>-669124193010148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-669124193010148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-2788017470875.6167</v>
      </c>
      <c r="L5098" s="444">
        <f t="shared" ca="1" si="179"/>
        <v>-671912210481023.63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-671912210481023.63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-2799634210337.5986</v>
      </c>
      <c r="L5099" s="444">
        <f t="shared" ca="1" si="179"/>
        <v>-674711844691361.25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-674711844691361.25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-2811299352880.6719</v>
      </c>
      <c r="L5100" s="444">
        <f t="shared" ca="1" si="179"/>
        <v>-677523144044241.88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-677523144044241.88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-2823013100184.3413</v>
      </c>
      <c r="L5101" s="444">
        <f t="shared" ca="1" si="179"/>
        <v>-680346157144426.25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-680346157144426.25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-2834775654768.4429</v>
      </c>
      <c r="L5102" s="444">
        <f t="shared" ca="1" si="179"/>
        <v>-683180932799194.75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-683180932799194.75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-2846587219996.6445</v>
      </c>
      <c r="L5103" s="444">
        <f t="shared" ca="1" si="179"/>
        <v>-686027520019191.38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-686027520019191.38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-2858448000079.9639</v>
      </c>
      <c r="L5104" s="444">
        <f t="shared" ca="1" si="179"/>
        <v>-688885968019271.38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-688885968019271.38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-2870358200080.2974</v>
      </c>
      <c r="L5105" s="444">
        <f t="shared" ca="1" si="179"/>
        <v>-691756326219351.63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-691756326219351.63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-2882318025913.9648</v>
      </c>
      <c r="L5106" s="444">
        <f t="shared" ca="1" si="179"/>
        <v>-694638644245265.63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-694638644245265.63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-2894327684355.2734</v>
      </c>
      <c r="L5107" s="444">
        <f t="shared" ca="1" si="179"/>
        <v>-697532971929620.88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-697532971929620.88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-2906387383040.0869</v>
      </c>
      <c r="L5108" s="444">
        <f t="shared" ref="L5108:L5362" ca="1" si="184">I5108-J5108+K5108</f>
        <v>-700439359312661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-700439359312661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-2918497330469.4209</v>
      </c>
      <c r="L5109" s="444">
        <f t="shared" ca="1" si="184"/>
        <v>-703357856643130.38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-703357856643130.38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-2930657736013.043</v>
      </c>
      <c r="L5110" s="444">
        <f t="shared" ca="1" si="184"/>
        <v>-706288514379143.38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-706288514379143.38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-2942868809913.0972</v>
      </c>
      <c r="L5111" s="444">
        <f t="shared" ca="1" si="184"/>
        <v>-709231383189056.5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-709231383189056.5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-2955130763287.7354</v>
      </c>
      <c r="L5112" s="444">
        <f t="shared" ca="1" si="184"/>
        <v>-712186513952344.25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-712186513952344.25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-2967443808134.7676</v>
      </c>
      <c r="L5113" s="444">
        <f t="shared" ca="1" si="184"/>
        <v>-715153957760479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-715153957760479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-2979808157335.3291</v>
      </c>
      <c r="L5114" s="444">
        <f t="shared" ca="1" si="184"/>
        <v>-718133765917814.38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-718133765917814.38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-2992224024657.5601</v>
      </c>
      <c r="L5115" s="444">
        <f t="shared" ca="1" si="184"/>
        <v>-721125989942471.88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-721125989942471.88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-3004691624760.2993</v>
      </c>
      <c r="L5116" s="444">
        <f t="shared" ca="1" si="184"/>
        <v>-724130681567232.13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-724130681567232.13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-3017211173196.8003</v>
      </c>
      <c r="L5117" s="444">
        <f t="shared" ca="1" si="184"/>
        <v>-727147892740428.88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-727147892740428.88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-3029782886418.4536</v>
      </c>
      <c r="L5118" s="444">
        <f t="shared" ca="1" si="184"/>
        <v>-730177675626847.38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-730177675626847.38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-3042406981778.5308</v>
      </c>
      <c r="L5119" s="444">
        <f t="shared" ca="1" si="184"/>
        <v>-733220082608625.88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-733220082608625.88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-3055083677535.9409</v>
      </c>
      <c r="L5120" s="444">
        <f t="shared" ca="1" si="184"/>
        <v>-736275166286161.88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-736275166286161.88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-3067813192859.0078</v>
      </c>
      <c r="L5121" s="444">
        <f t="shared" ca="1" si="184"/>
        <v>-739342979479020.88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-739342979479020.88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-3080595747829.2534</v>
      </c>
      <c r="L5122" s="444">
        <f t="shared" ca="1" si="184"/>
        <v>-742423575226850.13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-742423575226850.13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-3093431563445.209</v>
      </c>
      <c r="L5123" s="444">
        <f t="shared" ca="1" si="184"/>
        <v>-745517006790295.38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-745517006790295.38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-3106320861626.2305</v>
      </c>
      <c r="L5124" s="444">
        <f t="shared" ca="1" si="184"/>
        <v>-748623327651921.63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-748623327651921.63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-3119263865216.3398</v>
      </c>
      <c r="L5125" s="444">
        <f t="shared" ca="1" si="184"/>
        <v>-751742591517138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-751742591517138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-3132260797988.0752</v>
      </c>
      <c r="L5126" s="444">
        <f t="shared" ca="1" si="184"/>
        <v>-754874852315126.13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-754874852315126.13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-3145311884646.3589</v>
      </c>
      <c r="L5127" s="444">
        <f t="shared" ca="1" si="184"/>
        <v>-758020164199772.5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-758020164199772.5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-3158417350832.3853</v>
      </c>
      <c r="L5128" s="444">
        <f t="shared" ca="1" si="184"/>
        <v>-761178581550604.88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-761178581550604.88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-3171577423127.5205</v>
      </c>
      <c r="L5129" s="444">
        <f t="shared" ca="1" si="184"/>
        <v>-764350158973732.38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-764350158973732.38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-3184792329057.2183</v>
      </c>
      <c r="L5130" s="444">
        <f t="shared" ca="1" si="184"/>
        <v>-767534951302789.63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-767534951302789.63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-3198062297094.9565</v>
      </c>
      <c r="L5131" s="444">
        <f t="shared" ca="1" si="184"/>
        <v>-770733013599884.63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-770733013599884.63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-3211387556666.186</v>
      </c>
      <c r="L5132" s="444">
        <f t="shared" ca="1" si="184"/>
        <v>-773944401156550.75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-773944401156550.75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-3224768338152.2949</v>
      </c>
      <c r="L5133" s="444">
        <f t="shared" ca="1" si="184"/>
        <v>-777169169494703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-777169169494703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-3238204872894.5957</v>
      </c>
      <c r="L5134" s="444">
        <f t="shared" ca="1" si="184"/>
        <v>-780407374367597.63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-780407374367597.63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-3251697393198.3232</v>
      </c>
      <c r="L5135" s="444">
        <f t="shared" ca="1" si="184"/>
        <v>-783659071760796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-783659071760796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-3265246132336.6499</v>
      </c>
      <c r="L5136" s="444">
        <f t="shared" ca="1" si="184"/>
        <v>-786924317893132.63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-786924317893132.63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-3278851324554.7192</v>
      </c>
      <c r="L5137" s="444">
        <f t="shared" ca="1" si="184"/>
        <v>-790203169217687.38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-790203169217687.38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-3292513205073.6973</v>
      </c>
      <c r="L5138" s="444">
        <f t="shared" ca="1" si="184"/>
        <v>-793495682422761.13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-793495682422761.13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-3306232010094.8379</v>
      </c>
      <c r="L5139" s="444">
        <f t="shared" ca="1" si="184"/>
        <v>-796801914432856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-796801914432856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-3320007976803.5664</v>
      </c>
      <c r="L5140" s="444">
        <f t="shared" ca="1" si="184"/>
        <v>-800121922409659.63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-800121922409659.63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-3333841343373.5815</v>
      </c>
      <c r="L5141" s="444">
        <f t="shared" ca="1" si="184"/>
        <v>-803455763753033.25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-803455763753033.25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-3347732348970.9717</v>
      </c>
      <c r="L5142" s="444">
        <f t="shared" ca="1" si="184"/>
        <v>-806803496102004.25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-806803496102004.25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-3361681233758.3511</v>
      </c>
      <c r="L5143" s="444">
        <f t="shared" ca="1" si="184"/>
        <v>-810165177335762.63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-810165177335762.63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-3375688238899.0107</v>
      </c>
      <c r="L5144" s="444">
        <f t="shared" ca="1" si="184"/>
        <v>-813540865574661.63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-813540865574661.63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-3389753606561.0898</v>
      </c>
      <c r="L5145" s="444">
        <f t="shared" ca="1" si="184"/>
        <v>-816930619181222.75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-816930619181222.75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-3403877579921.7612</v>
      </c>
      <c r="L5146" s="444">
        <f t="shared" ca="1" si="184"/>
        <v>-820334496761144.5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-820334496761144.5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-3418060403171.4355</v>
      </c>
      <c r="L5147" s="444">
        <f t="shared" ca="1" si="184"/>
        <v>-823752557164315.88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-823752557164315.88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-3432302321517.9829</v>
      </c>
      <c r="L5148" s="444">
        <f t="shared" ca="1" si="184"/>
        <v>-827184859485833.88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-827184859485833.88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-3446603581190.9746</v>
      </c>
      <c r="L5149" s="444">
        <f t="shared" ca="1" si="184"/>
        <v>-830631463067024.88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-830631463067024.88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-3460964429445.937</v>
      </c>
      <c r="L5150" s="444">
        <f t="shared" ca="1" si="184"/>
        <v>-834092427496470.75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-834092427496470.75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-3475385114568.6279</v>
      </c>
      <c r="L5151" s="444">
        <f t="shared" ca="1" si="184"/>
        <v>-837567812611039.38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-837567812611039.38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-3489865885879.3306</v>
      </c>
      <c r="L5152" s="444">
        <f t="shared" ca="1" si="184"/>
        <v>-841057678496918.75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-841057678496918.75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-3504406993737.1616</v>
      </c>
      <c r="L5153" s="444">
        <f t="shared" ca="1" si="184"/>
        <v>-844562085490655.88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-844562085490655.88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-3519008689544.3994</v>
      </c>
      <c r="L5154" s="444">
        <f t="shared" ca="1" si="184"/>
        <v>-848081094180200.25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-848081094180200.25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-3533671225750.8345</v>
      </c>
      <c r="L5155" s="444">
        <f t="shared" ca="1" si="184"/>
        <v>-851614765405951.13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-851614765405951.13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-3548394855858.1294</v>
      </c>
      <c r="L5156" s="444">
        <f t="shared" ca="1" si="184"/>
        <v>-855163160261809.25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-855163160261809.25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-3563179834424.2051</v>
      </c>
      <c r="L5157" s="444">
        <f t="shared" ca="1" si="184"/>
        <v>-858726340096233.5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-858726340096233.5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-3578026417067.6396</v>
      </c>
      <c r="L5158" s="444">
        <f t="shared" ca="1" si="184"/>
        <v>-862304366513301.13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-862304366513301.13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-3592934860472.0879</v>
      </c>
      <c r="L5159" s="444">
        <f t="shared" ca="1" si="184"/>
        <v>-865897301373773.25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-865897301373773.25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-3607905422390.7217</v>
      </c>
      <c r="L5160" s="444">
        <f t="shared" ca="1" si="184"/>
        <v>-869505206796164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-869505206796164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-3622938361650.6831</v>
      </c>
      <c r="L5161" s="444">
        <f t="shared" ca="1" si="184"/>
        <v>-873128145157814.63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-873128145157814.63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-3638033938157.561</v>
      </c>
      <c r="L5162" s="444">
        <f t="shared" ca="1" si="184"/>
        <v>-876766179095972.13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-876766179095972.13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-3653192412899.8838</v>
      </c>
      <c r="L5163" s="444">
        <f t="shared" ca="1" si="184"/>
        <v>-880419371508872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-880419371508872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-3668414047953.6333</v>
      </c>
      <c r="L5164" s="444">
        <f t="shared" ca="1" si="184"/>
        <v>-884087785556825.63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-884087785556825.63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-3683699106486.7734</v>
      </c>
      <c r="L5165" s="444">
        <f t="shared" ca="1" si="184"/>
        <v>-887771484663312.38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-887771484663312.38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-3699047852763.8008</v>
      </c>
      <c r="L5166" s="444">
        <f t="shared" ca="1" si="184"/>
        <v>-891470532516076.13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-891470532516076.13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-3714460552150.3169</v>
      </c>
      <c r="L5167" s="444">
        <f t="shared" ca="1" si="184"/>
        <v>-895184993068226.5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-895184993068226.5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-3729937471117.6099</v>
      </c>
      <c r="L5168" s="444">
        <f t="shared" ca="1" si="184"/>
        <v>-898914930539344.13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-898914930539344.13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-3745478877247.2671</v>
      </c>
      <c r="L5169" s="444">
        <f t="shared" ca="1" si="184"/>
        <v>-902660409416591.38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-902660409416591.38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-3761085039235.7974</v>
      </c>
      <c r="L5170" s="444">
        <f t="shared" ca="1" si="184"/>
        <v>-906421494455827.13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-906421494455827.13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-3776756226899.2798</v>
      </c>
      <c r="L5171" s="444">
        <f t="shared" ca="1" si="184"/>
        <v>-910198250682726.38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-910198250682726.38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-3792492711178.0264</v>
      </c>
      <c r="L5172" s="444">
        <f t="shared" ca="1" si="184"/>
        <v>-913990743393904.38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-913990743393904.38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-3808294764141.2681</v>
      </c>
      <c r="L5173" s="444">
        <f t="shared" ca="1" si="184"/>
        <v>-917799038158045.63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-917799038158045.63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-3824162658991.856</v>
      </c>
      <c r="L5174" s="444">
        <f t="shared" ca="1" si="184"/>
        <v>-921623200817037.5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-921623200817037.5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-3840096670070.9897</v>
      </c>
      <c r="L5175" s="444">
        <f t="shared" ca="1" si="184"/>
        <v>-925463297487108.5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-925463297487108.5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-3856097072862.9521</v>
      </c>
      <c r="L5176" s="444">
        <f t="shared" ca="1" si="184"/>
        <v>-929319394559971.5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-929319394559971.5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-3872164143999.8818</v>
      </c>
      <c r="L5177" s="444">
        <f t="shared" ca="1" si="184"/>
        <v>-933191558703971.38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-933191558703971.38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-3888298161266.5474</v>
      </c>
      <c r="L5178" s="444">
        <f t="shared" ca="1" si="184"/>
        <v>-937079856865237.88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-937079856865237.88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-3904499403605.1577</v>
      </c>
      <c r="L5179" s="444">
        <f t="shared" ca="1" si="184"/>
        <v>-940984356268843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-940984356268843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-3920768151120.1797</v>
      </c>
      <c r="L5180" s="444">
        <f t="shared" ca="1" si="184"/>
        <v>-944905124419963.13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-944905124419963.13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-3937104685083.1802</v>
      </c>
      <c r="L5181" s="444">
        <f t="shared" ca="1" si="184"/>
        <v>-948842229105046.25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-948842229105046.25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-3953509287937.6929</v>
      </c>
      <c r="L5182" s="444">
        <f t="shared" ca="1" si="184"/>
        <v>-952795738392984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-952795738392984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-3969982243304.1001</v>
      </c>
      <c r="L5183" s="444">
        <f t="shared" ca="1" si="184"/>
        <v>-956765720636288.13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-956765720636288.13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-3986523835984.5337</v>
      </c>
      <c r="L5184" s="444">
        <f t="shared" ca="1" si="184"/>
        <v>-960752244472272.63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-960752244472272.63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-4003134351967.8027</v>
      </c>
      <c r="L5185" s="444">
        <f t="shared" ca="1" si="184"/>
        <v>-964755378824240.38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-964755378824240.38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-4019814078434.335</v>
      </c>
      <c r="L5186" s="444">
        <f t="shared" ca="1" si="184"/>
        <v>-968775192902674.75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-968775192902674.75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-4036563303761.145</v>
      </c>
      <c r="L5187" s="444">
        <f t="shared" ca="1" si="184"/>
        <v>-972811756206435.88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-972811756206435.88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-4053382317526.8159</v>
      </c>
      <c r="L5188" s="444">
        <f t="shared" ca="1" si="184"/>
        <v>-976865138523962.75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-976865138523962.75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-4070271410516.5117</v>
      </c>
      <c r="L5189" s="444">
        <f t="shared" ca="1" si="184"/>
        <v>-980935409934479.25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-980935409934479.25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-4087230874726.9966</v>
      </c>
      <c r="L5190" s="444">
        <f t="shared" ca="1" si="184"/>
        <v>-985022640809206.25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-985022640809206.25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-4104261003371.6919</v>
      </c>
      <c r="L5191" s="444">
        <f t="shared" ca="1" si="184"/>
        <v>-989126901812578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-989126901812578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-4121362090885.7417</v>
      </c>
      <c r="L5192" s="444">
        <f t="shared" ca="1" si="184"/>
        <v>-993248263903463.75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-993248263903463.75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-4138534432931.0991</v>
      </c>
      <c r="L5193" s="444">
        <f t="shared" ca="1" si="184"/>
        <v>-997386798336394.88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-997386798336394.88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-4155778326401.645</v>
      </c>
      <c r="L5194" s="444">
        <f t="shared" ca="1" si="184"/>
        <v>-1001542576662796.5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-1001542576662796.5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-4173094069428.3188</v>
      </c>
      <c r="L5195" s="444">
        <f t="shared" ca="1" si="184"/>
        <v>-1005715670732224.9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-1005715670732224.9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-4190481961384.27</v>
      </c>
      <c r="L5196" s="444">
        <f t="shared" ca="1" si="184"/>
        <v>-1009906152693609.1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-1009906152693609.1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-4207942302890.0381</v>
      </c>
      <c r="L5197" s="444">
        <f t="shared" ca="1" si="184"/>
        <v>-1014114094996499.1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-1014114094996499.1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-4225475395818.7456</v>
      </c>
      <c r="L5198" s="444">
        <f t="shared" ca="1" si="184"/>
        <v>-1018339570392317.9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-1018339570392317.9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-4243081543301.3247</v>
      </c>
      <c r="L5199" s="444">
        <f t="shared" ca="1" si="184"/>
        <v>-1022582651935619.3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-1022582651935619.3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-4260761049731.7466</v>
      </c>
      <c r="L5200" s="444">
        <f t="shared" ca="1" si="184"/>
        <v>-1026843412985351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-1026843412985351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-4278514220772.2959</v>
      </c>
      <c r="L5201" s="444">
        <f t="shared" ca="1" si="184"/>
        <v>-1031121927206123.3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-1031121927206123.3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-4296341363358.8472</v>
      </c>
      <c r="L5202" s="444">
        <f t="shared" ca="1" si="184"/>
        <v>-1035418268569482.1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-1035418268569482.1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-4314242785706.1748</v>
      </c>
      <c r="L5203" s="444">
        <f t="shared" ca="1" si="184"/>
        <v>-1039732511355188.3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-1039732511355188.3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-4332218797313.2842</v>
      </c>
      <c r="L5204" s="444">
        <f t="shared" ca="1" si="184"/>
        <v>-1044064730152501.5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-1044064730152501.5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-4350269708968.7563</v>
      </c>
      <c r="L5205" s="444">
        <f t="shared" ca="1" si="184"/>
        <v>-1048414999861470.3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-1048414999861470.3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-4368395832756.126</v>
      </c>
      <c r="L5206" s="444">
        <f t="shared" ca="1" si="184"/>
        <v>-1052783395694226.4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-1052783395694226.4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-4386597482059.2764</v>
      </c>
      <c r="L5207" s="444">
        <f t="shared" ca="1" si="184"/>
        <v>-1057169993176285.6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-1057169993176285.6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-4404874971567.8564</v>
      </c>
      <c r="L5208" s="444">
        <f t="shared" ca="1" si="184"/>
        <v>-1061574868147853.5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-1061574868147853.5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-4423228617282.7227</v>
      </c>
      <c r="L5209" s="444">
        <f t="shared" ca="1" si="184"/>
        <v>-1065998096765136.3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-1065998096765136.3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-4441658736521.4004</v>
      </c>
      <c r="L5210" s="444">
        <f t="shared" ca="1" si="184"/>
        <v>-1070439755501657.6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-1070439755501657.6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-4460165647923.5732</v>
      </c>
      <c r="L5211" s="444">
        <f t="shared" ca="1" si="184"/>
        <v>-1074899921149581.3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-1074899921149581.3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-4478749671456.5889</v>
      </c>
      <c r="L5212" s="444">
        <f t="shared" ca="1" si="184"/>
        <v>-1079378670821037.9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-1079378670821037.9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-4497411128420.9902</v>
      </c>
      <c r="L5213" s="444">
        <f t="shared" ca="1" si="184"/>
        <v>-1083876081949458.9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-1083876081949458.9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-4516150341456.0781</v>
      </c>
      <c r="L5214" s="444">
        <f t="shared" ca="1" si="184"/>
        <v>-1088392232290915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-1088392232290915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-4534967634545.4785</v>
      </c>
      <c r="L5215" s="444">
        <f t="shared" ca="1" si="184"/>
        <v>-1092927199925460.5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-1092927199925460.5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-4553863333022.752</v>
      </c>
      <c r="L5216" s="444">
        <f t="shared" ca="1" si="184"/>
        <v>-1097481063258483.3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-1097481063258483.3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-4572837763577.0137</v>
      </c>
      <c r="L5217" s="444">
        <f t="shared" ca="1" si="184"/>
        <v>-1102053901022060.3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-1102053901022060.3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-4591891254258.584</v>
      </c>
      <c r="L5218" s="444">
        <f t="shared" ca="1" si="184"/>
        <v>-1106645792276318.9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-1106645792276318.9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-4611024134484.6621</v>
      </c>
      <c r="L5219" s="444">
        <f t="shared" ca="1" si="184"/>
        <v>-1111256816410803.5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-1111256816410803.5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-4630236735045.0146</v>
      </c>
      <c r="L5220" s="444">
        <f t="shared" ca="1" si="184"/>
        <v>-1115887053145848.5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-1115887053145848.5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-4649529388107.7021</v>
      </c>
      <c r="L5221" s="444">
        <f t="shared" ca="1" si="184"/>
        <v>-1120536582533956.3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-1120536582533956.3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-4668902427224.8174</v>
      </c>
      <c r="L5222" s="444">
        <f t="shared" ca="1" si="184"/>
        <v>-1125205484961181.1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-1125205484961181.1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-4688356187338.2549</v>
      </c>
      <c r="L5223" s="444">
        <f t="shared" ca="1" si="184"/>
        <v>-1129893841148519.5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-1129893841148519.5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-4707891004785.498</v>
      </c>
      <c r="L5224" s="444">
        <f t="shared" ca="1" si="184"/>
        <v>-1134601732153305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-1134601732153305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-4727507217305.4375</v>
      </c>
      <c r="L5225" s="444">
        <f t="shared" ca="1" si="184"/>
        <v>-1139329239370610.5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-1139329239370610.5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-4747205164044.21</v>
      </c>
      <c r="L5226" s="444">
        <f t="shared" ca="1" si="184"/>
        <v>-1144076444534654.8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-1144076444534654.8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-4766985185561.0615</v>
      </c>
      <c r="L5227" s="444">
        <f t="shared" ca="1" si="184"/>
        <v>-1148843429720215.8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-1148843429720215.8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-4786847623834.2324</v>
      </c>
      <c r="L5228" s="444">
        <f t="shared" ca="1" si="184"/>
        <v>-1153630277344050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-1153630277344050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-4806792822266.875</v>
      </c>
      <c r="L5229" s="444">
        <f t="shared" ca="1" si="184"/>
        <v>-1158437070166317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-1158437070166317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-4826821125692.9873</v>
      </c>
      <c r="L5230" s="444">
        <f t="shared" ca="1" si="184"/>
        <v>-1163263891292010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-1163263891292010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-4846932880383.375</v>
      </c>
      <c r="L5231" s="444">
        <f t="shared" ca="1" si="184"/>
        <v>-1168110824172393.5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-1168110824172393.5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-4867128434051.6396</v>
      </c>
      <c r="L5232" s="444">
        <f t="shared" ca="1" si="184"/>
        <v>-1172977952606445.3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-1172977952606445.3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-4887408135860.1885</v>
      </c>
      <c r="L5233" s="444">
        <f t="shared" ca="1" si="184"/>
        <v>-1177865360742305.5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-1177865360742305.5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-4907772336426.2725</v>
      </c>
      <c r="L5234" s="444">
        <f t="shared" ca="1" si="184"/>
        <v>-1182773133078731.8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-1182773133078731.8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-4928221387828.0488</v>
      </c>
      <c r="L5235" s="444">
        <f t="shared" ca="1" si="184"/>
        <v>-1187701354466559.8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-1187701354466559.8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-4948755643610.666</v>
      </c>
      <c r="L5236" s="444">
        <f t="shared" ca="1" si="184"/>
        <v>-1192650110110170.5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-1192650110110170.5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-4969375458792.377</v>
      </c>
      <c r="L5237" s="444">
        <f t="shared" ca="1" si="184"/>
        <v>-1197619485568963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-1197619485568963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-4990081189870.6787</v>
      </c>
      <c r="L5238" s="444">
        <f t="shared" ca="1" si="184"/>
        <v>-1202609566758833.8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-1202609566758833.8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-5010873194828.4736</v>
      </c>
      <c r="L5239" s="444">
        <f t="shared" ca="1" si="184"/>
        <v>-1207620439953662.3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-1207620439953662.3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-5031751833140.2598</v>
      </c>
      <c r="L5240" s="444">
        <f t="shared" ca="1" si="184"/>
        <v>-1212652191786802.5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-1212652191786802.5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-5052717465778.3438</v>
      </c>
      <c r="L5241" s="444">
        <f t="shared" ca="1" si="184"/>
        <v>-1217704909252580.8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-1217704909252580.8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-5073770455219.0859</v>
      </c>
      <c r="L5242" s="444">
        <f t="shared" ca="1" si="184"/>
        <v>-1222778679707799.8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-1222778679707799.8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-5094911165449.166</v>
      </c>
      <c r="L5243" s="444">
        <f t="shared" ca="1" si="184"/>
        <v>-1227873590873249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-1227873590873249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-5116139961971.8711</v>
      </c>
      <c r="L5244" s="444">
        <f t="shared" ca="1" si="184"/>
        <v>-1232989730835220.8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-1232989730835220.8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-5137457211813.4199</v>
      </c>
      <c r="L5245" s="444">
        <f t="shared" ca="1" si="184"/>
        <v>-1238127188047034.3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-1238127188047034.3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-5158863283529.3096</v>
      </c>
      <c r="L5246" s="444">
        <f t="shared" ca="1" si="184"/>
        <v>-1243286051330563.5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-1243286051330563.5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-5180358547210.6816</v>
      </c>
      <c r="L5247" s="444">
        <f t="shared" ca="1" si="184"/>
        <v>-1248466409877774.3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-1248466409877774.3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-5201943374490.7256</v>
      </c>
      <c r="L5248" s="444">
        <f t="shared" ca="1" si="184"/>
        <v>-1253668353252265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-1253668353252265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-5223618138551.1045</v>
      </c>
      <c r="L5249" s="444">
        <f t="shared" ca="1" si="184"/>
        <v>-1258891971390816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-1258891971390816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-5245383214128.4004</v>
      </c>
      <c r="L5250" s="444">
        <f t="shared" ca="1" si="184"/>
        <v>-1264137354604944.5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-1264137354604944.5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-5267238977520.6016</v>
      </c>
      <c r="L5251" s="444">
        <f t="shared" ca="1" si="184"/>
        <v>-1269404593582465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-1269404593582465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-5289185806593.6045</v>
      </c>
      <c r="L5252" s="444">
        <f t="shared" ca="1" si="184"/>
        <v>-1274693779389058.5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-1274693779389058.5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-5311224080787.7441</v>
      </c>
      <c r="L5253" s="444">
        <f t="shared" ca="1" si="184"/>
        <v>-1280005003469846.3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-1280005003469846.3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-5333354181124.3594</v>
      </c>
      <c r="L5254" s="444">
        <f t="shared" ca="1" si="184"/>
        <v>-1285338357650970.5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-1285338357650970.5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-5355576490212.377</v>
      </c>
      <c r="L5255" s="444">
        <f t="shared" ca="1" si="184"/>
        <v>-1290693934141183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-1290693934141183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-5377891392254.9287</v>
      </c>
      <c r="L5256" s="444">
        <f t="shared" ca="1" si="184"/>
        <v>-1296071825533438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-1296071825533438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-5400299273055.9912</v>
      </c>
      <c r="L5257" s="444">
        <f t="shared" ca="1" si="184"/>
        <v>-1301472124806494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-1301472124806494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-5422800520027.0586</v>
      </c>
      <c r="L5258" s="444">
        <f t="shared" ca="1" si="184"/>
        <v>-1306894925326521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-1306894925326521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-5445395522193.8379</v>
      </c>
      <c r="L5259" s="444">
        <f t="shared" ca="1" si="184"/>
        <v>-1312340320848714.8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-1312340320848714.8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-5468084670202.9785</v>
      </c>
      <c r="L5260" s="444">
        <f t="shared" ca="1" si="184"/>
        <v>-1317808405518917.8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-1317808405518917.8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-5490868356328.8242</v>
      </c>
      <c r="L5261" s="444">
        <f t="shared" ca="1" si="184"/>
        <v>-1323299273875246.5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-1323299273875246.5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-5513746974480.1934</v>
      </c>
      <c r="L5262" s="444">
        <f t="shared" ca="1" si="184"/>
        <v>-1328813020849726.8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-1328813020849726.8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-5536720920207.1943</v>
      </c>
      <c r="L5263" s="444">
        <f t="shared" ca="1" si="184"/>
        <v>-1334349741769934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-1334349741769934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-5559790590708.0586</v>
      </c>
      <c r="L5264" s="444">
        <f t="shared" ca="1" si="184"/>
        <v>-1339909532360642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-1339909532360642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-5582956384836.0078</v>
      </c>
      <c r="L5265" s="444">
        <f t="shared" ca="1" si="184"/>
        <v>-1345492488745478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-1345492488745478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-5606218703106.1582</v>
      </c>
      <c r="L5266" s="444">
        <f t="shared" ca="1" si="184"/>
        <v>-1351098707448584.3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-1351098707448584.3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-5629577947702.4346</v>
      </c>
      <c r="L5267" s="444">
        <f t="shared" ca="1" si="184"/>
        <v>-1356728285396286.8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-1356728285396286.8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-5653034522484.5283</v>
      </c>
      <c r="L5268" s="444">
        <f t="shared" ca="1" si="184"/>
        <v>-1362381319918771.3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-1362381319918771.3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-5676588832994.8799</v>
      </c>
      <c r="L5269" s="444">
        <f t="shared" ca="1" si="184"/>
        <v>-1368057908751766.3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-1368057908751766.3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-5700241286465.6924</v>
      </c>
      <c r="L5270" s="444">
        <f t="shared" ca="1" si="184"/>
        <v>-1373758150038232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-1373758150038232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-5723992291825.9668</v>
      </c>
      <c r="L5271" s="444">
        <f t="shared" ca="1" si="184"/>
        <v>-1379482142330058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-1379482142330058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-5747842259708.5752</v>
      </c>
      <c r="L5272" s="444">
        <f t="shared" ca="1" si="184"/>
        <v>-1385229984589766.5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-1385229984589766.5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-5771791602457.3604</v>
      </c>
      <c r="L5273" s="444">
        <f t="shared" ca="1" si="184"/>
        <v>-1391001776192223.8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-1391001776192223.8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-5795840734134.2656</v>
      </c>
      <c r="L5274" s="444">
        <f t="shared" ca="1" si="184"/>
        <v>-1396797616926358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-1396797616926358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-5819990070526.4912</v>
      </c>
      <c r="L5275" s="444">
        <f t="shared" ca="1" si="184"/>
        <v>-1402617606996884.5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-1402617606996884.5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-5844240029153.6855</v>
      </c>
      <c r="L5276" s="444">
        <f t="shared" ca="1" si="184"/>
        <v>-1408461847026038.3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-1408461847026038.3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-5868591029275.1592</v>
      </c>
      <c r="L5277" s="444">
        <f t="shared" ca="1" si="184"/>
        <v>-1414330438055313.5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-1414330438055313.5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-5893043491897.1396</v>
      </c>
      <c r="L5278" s="444">
        <f t="shared" ca="1" si="184"/>
        <v>-1420223481547210.8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-1420223481547210.8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-5917597839780.0449</v>
      </c>
      <c r="L5279" s="444">
        <f t="shared" ca="1" si="184"/>
        <v>-1426141079386990.8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-1426141079386990.8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-5942254497445.7949</v>
      </c>
      <c r="L5280" s="444">
        <f t="shared" ca="1" si="184"/>
        <v>-1432083333884436.5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-1432083333884436.5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-5967013891185.1523</v>
      </c>
      <c r="L5281" s="444">
        <f t="shared" ca="1" si="184"/>
        <v>-1438050347775621.8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-1438050347775621.8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-5991876449065.0908</v>
      </c>
      <c r="L5282" s="444">
        <f t="shared" ca="1" si="184"/>
        <v>-1444042224224686.8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-1444042224224686.8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-6016842600936.1943</v>
      </c>
      <c r="L5283" s="444">
        <f t="shared" ca="1" si="184"/>
        <v>-1450059066825623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-1450059066825623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-6041912778440.0957</v>
      </c>
      <c r="L5284" s="444">
        <f t="shared" ca="1" si="184"/>
        <v>-1456100979604063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-1456100979604063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-6067087415016.9287</v>
      </c>
      <c r="L5285" s="444">
        <f t="shared" ca="1" si="184"/>
        <v>-1462168067019080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-1462168067019080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-6092366945912.833</v>
      </c>
      <c r="L5286" s="444">
        <f t="shared" ca="1" si="184"/>
        <v>-1468260433964992.8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-1468260433964992.8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-6117751808187.4697</v>
      </c>
      <c r="L5287" s="444">
        <f t="shared" ca="1" si="184"/>
        <v>-1474378185773180.3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-1474378185773180.3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-6143242440721.584</v>
      </c>
      <c r="L5288" s="444">
        <f t="shared" ca="1" si="184"/>
        <v>-1480521428213901.8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-1480521428213901.8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-6168839284224.5908</v>
      </c>
      <c r="L5289" s="444">
        <f t="shared" ca="1" si="184"/>
        <v>-1486690267498126.3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-1486690267498126.3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-6194542781242.1924</v>
      </c>
      <c r="L5290" s="444">
        <f t="shared" ca="1" si="184"/>
        <v>-1492884810279368.5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-1492884810279368.5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-6220353376164.0352</v>
      </c>
      <c r="L5291" s="444">
        <f t="shared" ca="1" si="184"/>
        <v>-1499105163655532.5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-1499105163655532.5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-6246271515231.3857</v>
      </c>
      <c r="L5292" s="444">
        <f t="shared" ca="1" si="184"/>
        <v>-1505351435170764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-1505351435170764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-6272297646544.8496</v>
      </c>
      <c r="L5293" s="444">
        <f t="shared" ca="1" si="184"/>
        <v>-1511623732817308.8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-1511623732817308.8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-6298432220072.1201</v>
      </c>
      <c r="L5294" s="444">
        <f t="shared" ca="1" si="184"/>
        <v>-1517922165037380.8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-1517922165037380.8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-6324675687655.7529</v>
      </c>
      <c r="L5295" s="444">
        <f t="shared" ca="1" si="184"/>
        <v>-1524246840725036.5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-1524246840725036.5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-6351028503020.9854</v>
      </c>
      <c r="L5296" s="444">
        <f t="shared" ca="1" si="184"/>
        <v>-1530597869228057.5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-1530597869228057.5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-6377491121783.5732</v>
      </c>
      <c r="L5297" s="444">
        <f t="shared" ca="1" si="184"/>
        <v>-1536975360349841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-1536975360349841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-6404064001457.6709</v>
      </c>
      <c r="L5298" s="444">
        <f t="shared" ca="1" si="184"/>
        <v>-1543379424351298.8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-1543379424351298.8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-6430747601463.7451</v>
      </c>
      <c r="L5299" s="444">
        <f t="shared" ca="1" si="184"/>
        <v>-1549810171952762.5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-1549810171952762.5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-6457542383136.5107</v>
      </c>
      <c r="L5300" s="444">
        <f t="shared" ca="1" si="184"/>
        <v>-1556267714335899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-1556267714335899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-6484448809732.9121</v>
      </c>
      <c r="L5301" s="444">
        <f t="shared" ca="1" si="184"/>
        <v>-1562752163145632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-1562752163145632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-6511467346440.1328</v>
      </c>
      <c r="L5302" s="444">
        <f t="shared" ca="1" si="184"/>
        <v>-1569263630492072.3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-1569263630492072.3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-6538598460383.6348</v>
      </c>
      <c r="L5303" s="444">
        <f t="shared" ca="1" si="184"/>
        <v>-1575802228952456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-1575802228952456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-6565842620635.2334</v>
      </c>
      <c r="L5304" s="444">
        <f t="shared" ca="1" si="184"/>
        <v>-1582368071573091.3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-1582368071573091.3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-6593200298221.2139</v>
      </c>
      <c r="L5305" s="444">
        <f t="shared" ca="1" si="184"/>
        <v>-1588961271871312.5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-1588961271871312.5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-6620671966130.4688</v>
      </c>
      <c r="L5306" s="444">
        <f t="shared" ca="1" si="184"/>
        <v>-1595581943837443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-1595581943837443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-6648258099322.6787</v>
      </c>
      <c r="L5307" s="444">
        <f t="shared" ca="1" si="184"/>
        <v>-1602230201936765.8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-1602230201936765.8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-6675959174736.5234</v>
      </c>
      <c r="L5308" s="444">
        <f t="shared" ca="1" si="184"/>
        <v>-1608906161111502.3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-1608906161111502.3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-6703775671297.9258</v>
      </c>
      <c r="L5309" s="444">
        <f t="shared" ca="1" si="184"/>
        <v>-1615609936782800.3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-1615609936782800.3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-6731708069928.334</v>
      </c>
      <c r="L5310" s="444">
        <f t="shared" ca="1" si="184"/>
        <v>-1622341644852728.5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-1622341644852728.5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-6759756853553.0352</v>
      </c>
      <c r="L5311" s="444">
        <f t="shared" ca="1" si="184"/>
        <v>-1629101401706281.5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-1629101401706281.5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-6787922507109.5059</v>
      </c>
      <c r="L5312" s="444">
        <f t="shared" ca="1" si="184"/>
        <v>-1635889324213391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-1635889324213391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-6816205517555.7959</v>
      </c>
      <c r="L5313" s="444">
        <f t="shared" ca="1" si="184"/>
        <v>-1642705529730946.8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-1642705529730946.8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-6844606373878.9443</v>
      </c>
      <c r="L5314" s="444">
        <f t="shared" ca="1" si="184"/>
        <v>-1649550136104825.8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-1649550136104825.8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-6873125567103.4404</v>
      </c>
      <c r="L5315" s="444">
        <f t="shared" ca="1" si="184"/>
        <v>-1656423261671929.3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-1656423261671929.3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-6901763590299.7051</v>
      </c>
      <c r="L5316" s="444">
        <f t="shared" ca="1" si="184"/>
        <v>-1663325025262229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-1663325025262229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-6930520938592.6211</v>
      </c>
      <c r="L5317" s="444">
        <f t="shared" ca="1" si="184"/>
        <v>-1670255546200821.5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-1670255546200821.5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-6959398109170.0898</v>
      </c>
      <c r="L5318" s="444">
        <f t="shared" ca="1" si="184"/>
        <v>-1677214944309991.5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-1677214944309991.5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-6988395601291.6309</v>
      </c>
      <c r="L5319" s="444">
        <f t="shared" ca="1" si="184"/>
        <v>-1684203339911283.3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-1684203339911283.3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-7017513916297.0137</v>
      </c>
      <c r="L5320" s="444">
        <f t="shared" ca="1" si="184"/>
        <v>-1691220853827580.3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-1691220853827580.3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-7046753557614.918</v>
      </c>
      <c r="L5321" s="444">
        <f t="shared" ca="1" si="184"/>
        <v>-1698267607385195.3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-1698267607385195.3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-7076115030771.6465</v>
      </c>
      <c r="L5322" s="444">
        <f t="shared" ca="1" si="184"/>
        <v>-1705343722415967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-1705343722415967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-7105598843399.8623</v>
      </c>
      <c r="L5323" s="444">
        <f t="shared" ca="1" si="184"/>
        <v>-1712449321259366.8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-1712449321259366.8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-7135205505247.3613</v>
      </c>
      <c r="L5324" s="444">
        <f t="shared" ca="1" si="184"/>
        <v>-1719584526764614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-1719584526764614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-7164935528185.8916</v>
      </c>
      <c r="L5325" s="444">
        <f t="shared" ca="1" si="184"/>
        <v>-1726749462292800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-1726749462292800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-7194789426220</v>
      </c>
      <c r="L5326" s="444">
        <f t="shared" ca="1" si="184"/>
        <v>-1733944251719020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-1733944251719020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-7224767715495.917</v>
      </c>
      <c r="L5327" s="444">
        <f t="shared" ca="1" si="184"/>
        <v>-1741169019434516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-1741169019434516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-7254870914310.4834</v>
      </c>
      <c r="L5328" s="444">
        <f t="shared" ca="1" si="184"/>
        <v>-1748423890348826.5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-1748423890348826.5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-7285099543120.1104</v>
      </c>
      <c r="L5329" s="444">
        <f t="shared" ca="1" si="184"/>
        <v>-1755708989891946.5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-1755708989891946.5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-7315454124549.7773</v>
      </c>
      <c r="L5330" s="444">
        <f t="shared" ca="1" si="184"/>
        <v>-1763024444016496.3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-1763024444016496.3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-7345935183402.0684</v>
      </c>
      <c r="L5331" s="444">
        <f t="shared" ca="1" si="184"/>
        <v>-1770370379199898.3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-1770370379199898.3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-7376543246666.2422</v>
      </c>
      <c r="L5332" s="444">
        <f t="shared" ca="1" si="184"/>
        <v>-1777746922446564.5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-1777746922446564.5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-7407278843527.3516</v>
      </c>
      <c r="L5333" s="444">
        <f t="shared" ca="1" si="184"/>
        <v>-1785154201290091.8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-1785154201290091.8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-7438142505375.3809</v>
      </c>
      <c r="L5334" s="444">
        <f t="shared" ca="1" si="184"/>
        <v>-1792592343795467.3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-1792592343795467.3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-7469134765814.4463</v>
      </c>
      <c r="L5335" s="444">
        <f t="shared" ca="1" si="184"/>
        <v>-1800061478561281.8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-1800061478561281.8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-7500256160672.0068</v>
      </c>
      <c r="L5336" s="444">
        <f t="shared" ca="1" si="184"/>
        <v>-1807561734721953.8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-1807561734721953.8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-7531507228008.1406</v>
      </c>
      <c r="L5337" s="444">
        <f t="shared" ca="1" si="184"/>
        <v>-1815093241949962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-1815093241949962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-7562888508124.8418</v>
      </c>
      <c r="L5338" s="444">
        <f t="shared" ca="1" si="184"/>
        <v>-1822656130458086.8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-1822656130458086.8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-7594400543575.3613</v>
      </c>
      <c r="L5339" s="444">
        <f t="shared" ca="1" si="184"/>
        <v>-1830250531001662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-1830250531001662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-7626043879173.5918</v>
      </c>
      <c r="L5340" s="444">
        <f t="shared" ca="1" si="184"/>
        <v>-1837876574880835.5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-1837876574880835.5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-7657819062003.4814</v>
      </c>
      <c r="L5341" s="444">
        <f t="shared" ca="1" si="184"/>
        <v>-1845534393942839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-1845534393942839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-7689726641428.4961</v>
      </c>
      <c r="L5342" s="444">
        <f t="shared" ca="1" si="184"/>
        <v>-1853224120584267.5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-1853224120584267.5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-7721767169101.1143</v>
      </c>
      <c r="L5343" s="444">
        <f t="shared" ca="1" si="184"/>
        <v>-1860945887753368.5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-1860945887753368.5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-7753941198972.3701</v>
      </c>
      <c r="L5344" s="444">
        <f t="shared" ca="1" si="184"/>
        <v>-1868699828952340.8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-1868699828952340.8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-7786249287301.4209</v>
      </c>
      <c r="L5345" s="444">
        <f t="shared" ca="1" si="184"/>
        <v>-1876486078239642.3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-1876486078239642.3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-7818691992665.1748</v>
      </c>
      <c r="L5346" s="444">
        <f t="shared" ca="1" si="184"/>
        <v>-1884304770232307.5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-1884304770232307.5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-7851269875967.9482</v>
      </c>
      <c r="L5347" s="444">
        <f t="shared" ca="1" si="184"/>
        <v>-1892156040108275.5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-1892156040108275.5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-7883983500451.1475</v>
      </c>
      <c r="L5348" s="444">
        <f t="shared" ca="1" si="184"/>
        <v>-1900040023608726.8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-1900040023608726.8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-7916833431703.0283</v>
      </c>
      <c r="L5349" s="444">
        <f t="shared" ca="1" si="184"/>
        <v>-1907956857040429.8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-1907956857040429.8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-7949820237668.457</v>
      </c>
      <c r="L5350" s="444">
        <f t="shared" ca="1" si="184"/>
        <v>-1915906677278098.3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-1915906677278098.3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-7982944488658.7422</v>
      </c>
      <c r="L5351" s="444">
        <f t="shared" ca="1" si="184"/>
        <v>-1923889621766757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-1923889621766757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-8016206757361.4873</v>
      </c>
      <c r="L5352" s="444">
        <f t="shared" ca="1" si="184"/>
        <v>-1931905828524118.5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-1931905828524118.5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-8049607618850.4932</v>
      </c>
      <c r="L5353" s="444">
        <f t="shared" ca="1" si="184"/>
        <v>-1939955436142969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-1939955436142969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-8083147650595.7041</v>
      </c>
      <c r="L5354" s="444">
        <f t="shared" ca="1" si="184"/>
        <v>-1948038583793564.8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-1948038583793564.8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-8116827432473.1865</v>
      </c>
      <c r="L5355" s="444">
        <f t="shared" ca="1" si="184"/>
        <v>-1956155411226038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-1956155411226038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-8150647546775.1582</v>
      </c>
      <c r="L5356" s="444">
        <f t="shared" ca="1" si="184"/>
        <v>-1964306058772813.3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-1964306058772813.3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-8184608578220.0557</v>
      </c>
      <c r="L5357" s="444">
        <f t="shared" ca="1" si="184"/>
        <v>-1972490667351033.3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-1972490667351033.3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-8218711113962.6396</v>
      </c>
      <c r="L5358" s="444">
        <f t="shared" ca="1" si="184"/>
        <v>-1980709378464996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-1980709378464996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-8252955743604.1494</v>
      </c>
      <c r="L5359" s="444">
        <f t="shared" ca="1" si="184"/>
        <v>-1988962334208600.3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-1988962334208600.3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-8287343059202.502</v>
      </c>
      <c r="L5360" s="444">
        <f t="shared" ca="1" si="184"/>
        <v>-1997249677267802.8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-1997249677267802.8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-8321873655282.5117</v>
      </c>
      <c r="L5361" s="444">
        <f t="shared" ca="1" si="184"/>
        <v>-2005571550923085.3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-2005571550923085.3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-8356548128846.1885</v>
      </c>
      <c r="L5362" s="444">
        <f t="shared" ca="1" si="184"/>
        <v>-2013928099051931.5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-2013928099051931.5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-8391367079383.0488</v>
      </c>
      <c r="L5363" s="444">
        <f t="shared" ref="L5363:L5617" ca="1" si="189">I5363-J5363+K5363</f>
        <v>-2022319466131314.5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-2022319466131314.5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-8426331108880.4766</v>
      </c>
      <c r="L5364" s="444">
        <f t="shared" ca="1" si="189"/>
        <v>-2030745797240195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-2030745797240195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-8461440821834.1465</v>
      </c>
      <c r="L5365" s="444">
        <f t="shared" ca="1" si="189"/>
        <v>-2039207238062029.3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-2039207238062029.3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-8496696825258.4551</v>
      </c>
      <c r="L5366" s="444">
        <f t="shared" ca="1" si="189"/>
        <v>-2047703934887287.8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-2047703934887287.8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-8532099728697.0322</v>
      </c>
      <c r="L5367" s="444">
        <f t="shared" ca="1" si="189"/>
        <v>-2056236034615984.8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-2056236034615984.8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-8567650144233.2686</v>
      </c>
      <c r="L5368" s="444">
        <f t="shared" ca="1" si="189"/>
        <v>-2064803684760218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-2064803684760218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-8603348686500.9092</v>
      </c>
      <c r="L5369" s="444">
        <f t="shared" ca="1" si="189"/>
        <v>-2073407033446719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-2073407033446719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-8639195972694.6631</v>
      </c>
      <c r="L5370" s="444">
        <f t="shared" ca="1" si="189"/>
        <v>-2082046229419413.8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-2082046229419413.8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-8675192622580.8916</v>
      </c>
      <c r="L5371" s="444">
        <f t="shared" ca="1" si="189"/>
        <v>-2090721422041994.8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-2090721422041994.8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-8711339258508.3115</v>
      </c>
      <c r="L5372" s="444">
        <f t="shared" ca="1" si="189"/>
        <v>-2099432761300503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-2099432761300503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-8747636505418.7627</v>
      </c>
      <c r="L5373" s="444">
        <f t="shared" ca="1" si="189"/>
        <v>-2108180397805921.8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-2108180397805921.8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-8784084990858.0068</v>
      </c>
      <c r="L5374" s="444">
        <f t="shared" ca="1" si="189"/>
        <v>-2116964482796779.8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-2116964482796779.8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-8820685344986.582</v>
      </c>
      <c r="L5375" s="444">
        <f t="shared" ca="1" si="189"/>
        <v>-2125785168141766.3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-2125785168141766.3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-8857438200590.6934</v>
      </c>
      <c r="L5376" s="444">
        <f t="shared" ca="1" si="189"/>
        <v>-2134642606342357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-2134642606342357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-8894344193093.1543</v>
      </c>
      <c r="L5377" s="444">
        <f t="shared" ca="1" si="189"/>
        <v>-2143536950535450.3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-2143536950535450.3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-8931403960564.375</v>
      </c>
      <c r="L5378" s="444">
        <f t="shared" ca="1" si="189"/>
        <v>-2152468354496014.5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-2152468354496014.5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-8968618143733.3945</v>
      </c>
      <c r="L5379" s="444">
        <f t="shared" ca="1" si="189"/>
        <v>-2161436972639748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-2161436972639748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-9005987385998.9512</v>
      </c>
      <c r="L5380" s="444">
        <f t="shared" ca="1" si="189"/>
        <v>-2170442960025747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-2170442960025747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-9043512333440.6133</v>
      </c>
      <c r="L5381" s="444">
        <f t="shared" ca="1" si="189"/>
        <v>-2179486472359187.5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-2179486472359187.5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-9081193634829.9473</v>
      </c>
      <c r="L5382" s="444">
        <f t="shared" ca="1" si="189"/>
        <v>-2188567665994017.5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-2188567665994017.5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-9119031941641.7402</v>
      </c>
      <c r="L5383" s="444">
        <f t="shared" ca="1" si="189"/>
        <v>-2197686697935659.3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-2197686697935659.3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-9157027908065.2461</v>
      </c>
      <c r="L5384" s="444">
        <f t="shared" ca="1" si="189"/>
        <v>-2206843725843724.5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-2206843725843724.5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-9195182191015.5195</v>
      </c>
      <c r="L5385" s="444">
        <f t="shared" ca="1" si="189"/>
        <v>-2216038908034740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-2216038908034740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-9233495450144.75</v>
      </c>
      <c r="L5386" s="444">
        <f t="shared" ca="1" si="189"/>
        <v>-2225272403484884.8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-2225272403484884.8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-9271968347853.6855</v>
      </c>
      <c r="L5387" s="444">
        <f t="shared" ca="1" si="189"/>
        <v>-2234544371832738.5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-2234544371832738.5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-9310601549303.0762</v>
      </c>
      <c r="L5388" s="444">
        <f t="shared" ca="1" si="189"/>
        <v>-2243854973382041.5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-2243854973382041.5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-9349395722425.1719</v>
      </c>
      <c r="L5389" s="444">
        <f t="shared" ca="1" si="189"/>
        <v>-2253204369104466.5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-2253204369104466.5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-9388351537935.2773</v>
      </c>
      <c r="L5390" s="444">
        <f t="shared" ca="1" si="189"/>
        <v>-2262592720642402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-2262592720642402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-9427469669343.3418</v>
      </c>
      <c r="L5391" s="444">
        <f t="shared" ca="1" si="189"/>
        <v>-2272020190311745.5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-2272020190311745.5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-9466750792965.6055</v>
      </c>
      <c r="L5392" s="444">
        <f t="shared" ca="1" si="189"/>
        <v>-2281486941104711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-2281486941104711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-9506195587936.2949</v>
      </c>
      <c r="L5393" s="444">
        <f t="shared" ca="1" si="189"/>
        <v>-2290993136692647.5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-2290993136692647.5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-9545804736219.3652</v>
      </c>
      <c r="L5394" s="444">
        <f t="shared" ca="1" si="189"/>
        <v>-2300538941428867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-2300538941428867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-9585578922620.2793</v>
      </c>
      <c r="L5395" s="444">
        <f t="shared" ca="1" si="189"/>
        <v>-2310124520351487.5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-2310124520351487.5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-9625518834797.8652</v>
      </c>
      <c r="L5396" s="444">
        <f t="shared" ca="1" si="189"/>
        <v>-2319750039186285.5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-2319750039186285.5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-9665625163276.1895</v>
      </c>
      <c r="L5397" s="444">
        <f t="shared" ca="1" si="189"/>
        <v>-2329415664349561.5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-2329415664349561.5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-9705898601456.5059</v>
      </c>
      <c r="L5398" s="444">
        <f t="shared" ca="1" si="189"/>
        <v>-2339121562951018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-2339121562951018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-9746339845629.2422</v>
      </c>
      <c r="L5399" s="444">
        <f t="shared" ca="1" si="189"/>
        <v>-2348867902796647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-2348867902796647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-9786949594986.0293</v>
      </c>
      <c r="L5400" s="444">
        <f t="shared" ca="1" si="189"/>
        <v>-2358654852391633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-2358654852391633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-9827728551631.8047</v>
      </c>
      <c r="L5401" s="444">
        <f t="shared" ca="1" si="189"/>
        <v>-2368482580943265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-2368482580943265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-9868677420596.9375</v>
      </c>
      <c r="L5402" s="444">
        <f t="shared" ca="1" si="189"/>
        <v>-2378351258363862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-2378351258363862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-9909796909849.4258</v>
      </c>
      <c r="L5403" s="444">
        <f t="shared" ca="1" si="189"/>
        <v>-2388261055273711.5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-2388261055273711.5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-9951087730307.1309</v>
      </c>
      <c r="L5404" s="444">
        <f t="shared" ca="1" si="189"/>
        <v>-2398212143004018.5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-2398212143004018.5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-9992550595850.0762</v>
      </c>
      <c r="L5405" s="444">
        <f t="shared" ca="1" si="189"/>
        <v>-2408204693599868.5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-2408204693599868.5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-10034186223332.785</v>
      </c>
      <c r="L5406" s="444">
        <f t="shared" ca="1" si="189"/>
        <v>-2418238879823201.5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-2418238879823201.5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-10075995332596.672</v>
      </c>
      <c r="L5407" s="444">
        <f t="shared" ca="1" si="189"/>
        <v>-2428314875155798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-2428314875155798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-10117978646482.492</v>
      </c>
      <c r="L5408" s="444">
        <f t="shared" ca="1" si="189"/>
        <v>-2438432853802280.5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-2438432853802280.5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-10160136890842.836</v>
      </c>
      <c r="L5409" s="444">
        <f t="shared" ca="1" si="189"/>
        <v>-2448592990693123.5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-2448592990693123.5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-10202470794554.682</v>
      </c>
      <c r="L5410" s="444">
        <f t="shared" ca="1" si="189"/>
        <v>-2458795461487678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-2458795461487678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-10244981089531.992</v>
      </c>
      <c r="L5411" s="444">
        <f t="shared" ca="1" si="189"/>
        <v>-2469040442577210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-2469040442577210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-10287668510738.375</v>
      </c>
      <c r="L5412" s="444">
        <f t="shared" ca="1" si="189"/>
        <v>-2479328111087948.5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-2479328111087948.5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-10330533796199.785</v>
      </c>
      <c r="L5413" s="444">
        <f t="shared" ca="1" si="189"/>
        <v>-2489658644884148.5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-2489658644884148.5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-10373577687017.285</v>
      </c>
      <c r="L5414" s="444">
        <f t="shared" ca="1" si="189"/>
        <v>-2500032222571166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-2500032222571166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-10416800927379.857</v>
      </c>
      <c r="L5415" s="444">
        <f t="shared" ca="1" si="189"/>
        <v>-2510449023498546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-2510449023498546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-10460204264577.275</v>
      </c>
      <c r="L5416" s="444">
        <f t="shared" ca="1" si="189"/>
        <v>-2520909227763123.5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-2520909227763123.5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-10503788449013.014</v>
      </c>
      <c r="L5417" s="444">
        <f t="shared" ca="1" si="189"/>
        <v>-2531413016212136.5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-2531413016212136.5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-10547554234217.234</v>
      </c>
      <c r="L5418" s="444">
        <f t="shared" ca="1" si="189"/>
        <v>-2541960570446353.5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-2541960570446353.5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-10591502376859.807</v>
      </c>
      <c r="L5419" s="444">
        <f t="shared" ca="1" si="189"/>
        <v>-2552552072823213.5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-2552552072823213.5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-10635633636763.389</v>
      </c>
      <c r="L5420" s="444">
        <f t="shared" ca="1" si="189"/>
        <v>-2563187706459977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-2563187706459977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-10679948776916.57</v>
      </c>
      <c r="L5421" s="444">
        <f t="shared" ca="1" si="189"/>
        <v>-2573867655236893.5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-2573867655236893.5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-10724448563487.057</v>
      </c>
      <c r="L5422" s="444">
        <f t="shared" ca="1" si="189"/>
        <v>-2584592103800380.5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-2584592103800380.5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-10769133765834.918</v>
      </c>
      <c r="L5423" s="444">
        <f t="shared" ca="1" si="189"/>
        <v>-2595361237566215.5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-2595361237566215.5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-10814005156525.898</v>
      </c>
      <c r="L5424" s="444">
        <f t="shared" ca="1" si="189"/>
        <v>-2606175242722741.5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-2606175242722741.5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-10859063511344.756</v>
      </c>
      <c r="L5425" s="444">
        <f t="shared" ca="1" si="189"/>
        <v>-2617034306234086.5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-2617034306234086.5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-10904309609308.693</v>
      </c>
      <c r="L5426" s="444">
        <f t="shared" ca="1" si="189"/>
        <v>-2627938615843395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-2627938615843395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-10949744232680.813</v>
      </c>
      <c r="L5427" s="444">
        <f t="shared" ca="1" si="189"/>
        <v>-2638888360076076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-2638888360076076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-10995368166983.65</v>
      </c>
      <c r="L5428" s="444">
        <f t="shared" ca="1" si="189"/>
        <v>-2649883728243059.5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-2649883728243059.5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-11041182201012.748</v>
      </c>
      <c r="L5429" s="444">
        <f t="shared" ca="1" si="189"/>
        <v>-2660924910444072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-2660924910444072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-11087187126850.301</v>
      </c>
      <c r="L5430" s="444">
        <f t="shared" ca="1" si="189"/>
        <v>-2672012097570922.5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-2672012097570922.5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-11133383739878.844</v>
      </c>
      <c r="L5431" s="444">
        <f t="shared" ca="1" si="189"/>
        <v>-2683145481310801.5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-2683145481310801.5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-11179772838795.006</v>
      </c>
      <c r="L5432" s="444">
        <f t="shared" ca="1" si="189"/>
        <v>-2694325254149596.5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-2694325254149596.5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-11226355225623.318</v>
      </c>
      <c r="L5433" s="444">
        <f t="shared" ca="1" si="189"/>
        <v>-2705551609375220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-2705551609375220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-11273131705730.084</v>
      </c>
      <c r="L5434" s="444">
        <f t="shared" ca="1" si="189"/>
        <v>-2716824741080950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-2716824741080950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-11320103087837.291</v>
      </c>
      <c r="L5435" s="444">
        <f t="shared" ca="1" si="189"/>
        <v>-2728144844168787.5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-2728144844168787.5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-11367270184036.615</v>
      </c>
      <c r="L5436" s="444">
        <f t="shared" ca="1" si="189"/>
        <v>-2739512114352824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-2739512114352824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-11414633809803.434</v>
      </c>
      <c r="L5437" s="444">
        <f t="shared" ca="1" si="189"/>
        <v>-2750926748162627.5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-2750926748162627.5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-11462194784010.947</v>
      </c>
      <c r="L5438" s="444">
        <f t="shared" ca="1" si="189"/>
        <v>-2762388942946638.5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-2762388942946638.5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-11509953928944.326</v>
      </c>
      <c r="L5439" s="444">
        <f t="shared" ca="1" si="189"/>
        <v>-2773898896875583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-2773898896875583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-11557912070314.93</v>
      </c>
      <c r="L5440" s="444">
        <f t="shared" ca="1" si="189"/>
        <v>-2785456808945898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-2785456808945898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-11606070037274.574</v>
      </c>
      <c r="L5441" s="444">
        <f t="shared" ca="1" si="189"/>
        <v>-2797062878983172.5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-2797062878983172.5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-11654428662429.885</v>
      </c>
      <c r="L5442" s="444">
        <f t="shared" ca="1" si="189"/>
        <v>-2808717307645602.5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-2808717307645602.5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-11702988781856.678</v>
      </c>
      <c r="L5443" s="444">
        <f t="shared" ca="1" si="189"/>
        <v>-2820420296427459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-2820420296427459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-11751751235114.412</v>
      </c>
      <c r="L5444" s="444">
        <f t="shared" ca="1" si="189"/>
        <v>-2832172047662573.5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-2832172047662573.5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-11800716865260.723</v>
      </c>
      <c r="L5445" s="444">
        <f t="shared" ca="1" si="189"/>
        <v>-2843972764527834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-2843972764527834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-11849886518865.975</v>
      </c>
      <c r="L5446" s="444">
        <f t="shared" ca="1" si="189"/>
        <v>-2855822651046700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-2855822651046700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-11899261046027.916</v>
      </c>
      <c r="L5447" s="444">
        <f t="shared" ca="1" si="189"/>
        <v>-2867721912092728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-2867721912092728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-11948841300386.367</v>
      </c>
      <c r="L5448" s="444">
        <f t="shared" ca="1" si="189"/>
        <v>-2879670753393114.5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-2879670753393114.5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-11998628139137.977</v>
      </c>
      <c r="L5449" s="444">
        <f t="shared" ca="1" si="189"/>
        <v>-2891669381532252.5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-2891669381532252.5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-12048622423051.053</v>
      </c>
      <c r="L5450" s="444">
        <f t="shared" ca="1" si="189"/>
        <v>-2903718003955303.5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-2903718003955303.5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-12098825016480.432</v>
      </c>
      <c r="L5451" s="444">
        <f t="shared" ca="1" si="189"/>
        <v>-2915816828971784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-2915816828971784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-12149236787382.434</v>
      </c>
      <c r="L5452" s="444">
        <f t="shared" ca="1" si="189"/>
        <v>-2927966065759166.5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-2927966065759166.5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-12199858607329.859</v>
      </c>
      <c r="L5453" s="444">
        <f t="shared" ca="1" si="189"/>
        <v>-2940165924366496.5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-2940165924366496.5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-12250691351527.068</v>
      </c>
      <c r="L5454" s="444">
        <f t="shared" ca="1" si="189"/>
        <v>-2952416615718023.5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-2952416615718023.5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-12301735898825.098</v>
      </c>
      <c r="L5455" s="444">
        <f t="shared" ca="1" si="189"/>
        <v>-2964718351616848.5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-2964718351616848.5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-12352993131736.869</v>
      </c>
      <c r="L5456" s="444">
        <f t="shared" ca="1" si="189"/>
        <v>-2977071344748585.5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-2977071344748585.5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-12404463936452.439</v>
      </c>
      <c r="L5457" s="444">
        <f t="shared" ca="1" si="189"/>
        <v>-2989475808685038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-2989475808685038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-12456149202854.324</v>
      </c>
      <c r="L5458" s="444">
        <f t="shared" ca="1" si="189"/>
        <v>-3001931957887892.5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-3001931957887892.5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-12508049824532.885</v>
      </c>
      <c r="L5459" s="444">
        <f t="shared" ca="1" si="189"/>
        <v>-3014440007712425.5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-3014440007712425.5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-12560166698801.773</v>
      </c>
      <c r="L5460" s="444">
        <f t="shared" ca="1" si="189"/>
        <v>-3027000174411227.5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-3027000174411227.5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-12612500726713.447</v>
      </c>
      <c r="L5461" s="444">
        <f t="shared" ca="1" si="189"/>
        <v>-3039612675137941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-3039612675137941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-12665052813074.754</v>
      </c>
      <c r="L5462" s="444">
        <f t="shared" ca="1" si="189"/>
        <v>-3052277727951016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-3052277727951016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-12717823866462.566</v>
      </c>
      <c r="L5463" s="444">
        <f t="shared" ca="1" si="189"/>
        <v>-3064995551817478.5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-3064995551817478.5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-12770814799239.494</v>
      </c>
      <c r="L5464" s="444">
        <f t="shared" ca="1" si="189"/>
        <v>-3077766366616718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-3077766366616718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-12824026527569.658</v>
      </c>
      <c r="L5465" s="444">
        <f t="shared" ca="1" si="189"/>
        <v>-3090590393144287.5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-3090590393144287.5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-12877459971434.531</v>
      </c>
      <c r="L5466" s="444">
        <f t="shared" ca="1" si="189"/>
        <v>-3103467853115722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-3103467853115722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-12931116054648.842</v>
      </c>
      <c r="L5467" s="444">
        <f t="shared" ca="1" si="189"/>
        <v>-3116398969170371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-3116398969170371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-12984995704876.545</v>
      </c>
      <c r="L5468" s="444">
        <f t="shared" ca="1" si="189"/>
        <v>-3129383964875247.5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-3129383964875247.5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-13039099853646.865</v>
      </c>
      <c r="L5469" s="444">
        <f t="shared" ca="1" si="189"/>
        <v>-3142423064728894.5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-3142423064728894.5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-13093429436370.395</v>
      </c>
      <c r="L5470" s="444">
        <f t="shared" ca="1" si="189"/>
        <v>-3155516494165265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-3155516494165265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-13147985392355.271</v>
      </c>
      <c r="L5471" s="444">
        <f t="shared" ca="1" si="189"/>
        <v>-3168664479557620.5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-3168664479557620.5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-13202768664823.418</v>
      </c>
      <c r="L5472" s="444">
        <f t="shared" ca="1" si="189"/>
        <v>-3181867248222444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-3181867248222444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-13257780200926.85</v>
      </c>
      <c r="L5473" s="444">
        <f t="shared" ca="1" si="189"/>
        <v>-3195125028423371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-3195125028423371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-13313020951764.045</v>
      </c>
      <c r="L5474" s="444">
        <f t="shared" ca="1" si="189"/>
        <v>-3208438049375135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-3208438049375135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-13368491872396.396</v>
      </c>
      <c r="L5475" s="444">
        <f t="shared" ca="1" si="189"/>
        <v>-3221806541247531.5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-3221806541247531.5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-13424193921864.715</v>
      </c>
      <c r="L5476" s="444">
        <f t="shared" ca="1" si="189"/>
        <v>-3235230735169396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-3235230735169396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-13480128063205.816</v>
      </c>
      <c r="L5477" s="444">
        <f t="shared" ca="1" si="189"/>
        <v>-3248710863232602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-3248710863232602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-13536295263469.176</v>
      </c>
      <c r="L5478" s="444">
        <f t="shared" ca="1" si="189"/>
        <v>-3262247158496071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-3262247158496071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-13592696493733.629</v>
      </c>
      <c r="L5479" s="444">
        <f t="shared" ca="1" si="189"/>
        <v>-3275839854989804.5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-3275839854989804.5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-13649332729124.186</v>
      </c>
      <c r="L5480" s="444">
        <f t="shared" ca="1" si="189"/>
        <v>-3289489187718928.5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-3289489187718928.5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-13706204948828.869</v>
      </c>
      <c r="L5481" s="444">
        <f t="shared" ca="1" si="189"/>
        <v>-3303195392667757.5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-3303195392667757.5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-13763314136115.656</v>
      </c>
      <c r="L5482" s="444">
        <f t="shared" ca="1" si="189"/>
        <v>-3316958706803873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-3316958706803873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-13820661278349.471</v>
      </c>
      <c r="L5483" s="444">
        <f t="shared" ca="1" si="189"/>
        <v>-3330779368082222.5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-3330779368082222.5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-13878247367009.26</v>
      </c>
      <c r="L5484" s="444">
        <f t="shared" ca="1" si="189"/>
        <v>-3344657615449232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-3344657615449232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-13936073397705.133</v>
      </c>
      <c r="L5485" s="444">
        <f t="shared" ca="1" si="189"/>
        <v>-3358593688846937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-3358593688846937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-13994140370195.57</v>
      </c>
      <c r="L5486" s="444">
        <f t="shared" ca="1" si="189"/>
        <v>-3372587829217132.5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-3372587829217132.5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-14052449288404.719</v>
      </c>
      <c r="L5487" s="444">
        <f t="shared" ca="1" si="189"/>
        <v>-3386640278505537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-3386640278505537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-14111001160439.736</v>
      </c>
      <c r="L5488" s="444">
        <f t="shared" ca="1" si="189"/>
        <v>-3400751279665976.5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-3400751279665976.5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-14169796998608.234</v>
      </c>
      <c r="L5489" s="444">
        <f t="shared" ca="1" si="189"/>
        <v>-3414921076664584.5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-3414921076664584.5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-14228837819435.768</v>
      </c>
      <c r="L5490" s="444">
        <f t="shared" ca="1" si="189"/>
        <v>-3429149914484020.5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-3429149914484020.5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-14288124643683.418</v>
      </c>
      <c r="L5491" s="444">
        <f t="shared" ca="1" si="189"/>
        <v>-3443438039127704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-3443438039127704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-14347658496365.434</v>
      </c>
      <c r="L5492" s="444">
        <f t="shared" ca="1" si="189"/>
        <v>-3457785697624069.5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-3457785697624069.5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-14407440406766.955</v>
      </c>
      <c r="L5493" s="444">
        <f t="shared" ca="1" si="189"/>
        <v>-3472193138030836.5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-3472193138030836.5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-14467471408461.818</v>
      </c>
      <c r="L5494" s="444">
        <f t="shared" ca="1" si="189"/>
        <v>-3486660609439298.5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-3486660609439298.5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-14527752539330.41</v>
      </c>
      <c r="L5495" s="444">
        <f t="shared" ca="1" si="189"/>
        <v>-3501188361978629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-3501188361978629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-14588284841577.621</v>
      </c>
      <c r="L5496" s="444">
        <f t="shared" ca="1" si="189"/>
        <v>-3515776646820206.5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-3515776646820206.5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-14649069361750.859</v>
      </c>
      <c r="L5497" s="444">
        <f t="shared" ca="1" si="189"/>
        <v>-3530425716181957.5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-3530425716181957.5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-14710107150758.156</v>
      </c>
      <c r="L5498" s="444">
        <f t="shared" ca="1" si="189"/>
        <v>-3545135823332715.5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-3545135823332715.5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-14771399263886.314</v>
      </c>
      <c r="L5499" s="444">
        <f t="shared" ca="1" si="189"/>
        <v>-3559907222596602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-3559907222596602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-14832946760819.174</v>
      </c>
      <c r="L5500" s="444">
        <f t="shared" ca="1" si="189"/>
        <v>-3574740169357421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-3574740169357421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-14894750705655.92</v>
      </c>
      <c r="L5501" s="444">
        <f t="shared" ca="1" si="189"/>
        <v>-3589634920063077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-3589634920063077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-14956812166929.486</v>
      </c>
      <c r="L5502" s="444">
        <f t="shared" ca="1" si="189"/>
        <v>-3604591732230006.5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-3604591732230006.5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-15019132217625.027</v>
      </c>
      <c r="L5503" s="444">
        <f t="shared" ca="1" si="189"/>
        <v>-3619610864447631.5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-3619610864447631.5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-15081711935198.467</v>
      </c>
      <c r="L5504" s="444">
        <f t="shared" ca="1" si="189"/>
        <v>-3634692576382830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-3634692576382830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-15144552401595.125</v>
      </c>
      <c r="L5505" s="444">
        <f t="shared" ca="1" si="189"/>
        <v>-3649837128784425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-3649837128784425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-15207654703268.438</v>
      </c>
      <c r="L5506" s="444">
        <f t="shared" ca="1" si="189"/>
        <v>-3665044783487693.5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-3665044783487693.5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-15271019931198.725</v>
      </c>
      <c r="L5507" s="444">
        <f t="shared" ca="1" si="189"/>
        <v>-3680315803418892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-3680315803418892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-15334649180912.053</v>
      </c>
      <c r="L5508" s="444">
        <f t="shared" ca="1" si="189"/>
        <v>-3695650452599804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-3695650452599804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-15398543552499.182</v>
      </c>
      <c r="L5509" s="444">
        <f t="shared" ca="1" si="189"/>
        <v>-3711048996152303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-3711048996152303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-15462704150634.598</v>
      </c>
      <c r="L5510" s="444">
        <f t="shared" ca="1" si="189"/>
        <v>-3726511700302937.5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-3726511700302937.5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-15527132084595.572</v>
      </c>
      <c r="L5511" s="444">
        <f t="shared" ca="1" si="189"/>
        <v>-3742038832387533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-3742038832387533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-15591828468281.387</v>
      </c>
      <c r="L5512" s="444">
        <f t="shared" ca="1" si="189"/>
        <v>-3757630660855814.5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-3757630660855814.5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-15656794420232.563</v>
      </c>
      <c r="L5513" s="444">
        <f t="shared" ca="1" si="189"/>
        <v>-3773287455276047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-3773287455276047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-15722031063650.195</v>
      </c>
      <c r="L5514" s="444">
        <f t="shared" ca="1" si="189"/>
        <v>-3789009486339697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-3789009486339697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-15787539526415.404</v>
      </c>
      <c r="L5515" s="444">
        <f t="shared" ca="1" si="189"/>
        <v>-3804797025866112.5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-3804797025866112.5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-15853320941108.803</v>
      </c>
      <c r="L5516" s="444">
        <f t="shared" ca="1" si="189"/>
        <v>-3820650346807221.5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-3820650346807221.5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-15919376445030.092</v>
      </c>
      <c r="L5517" s="444">
        <f t="shared" ca="1" si="189"/>
        <v>-3836569723252251.5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-3836569723252251.5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-15985707180217.713</v>
      </c>
      <c r="L5518" s="444">
        <f t="shared" ca="1" si="189"/>
        <v>-3852555430432469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-3852555430432469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-16052314293468.621</v>
      </c>
      <c r="L5519" s="444">
        <f t="shared" ca="1" si="189"/>
        <v>-3868607744725937.5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-3868607744725937.5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-16119198936358.072</v>
      </c>
      <c r="L5520" s="444">
        <f t="shared" ca="1" si="189"/>
        <v>-3884726943662295.5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-3884726943662295.5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-16186362265259.564</v>
      </c>
      <c r="L5521" s="444">
        <f t="shared" ca="1" si="189"/>
        <v>-3900913305927555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-3900913305927555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-16253805441364.813</v>
      </c>
      <c r="L5522" s="444">
        <f t="shared" ca="1" si="189"/>
        <v>-3917167111368920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-3917167111368920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-16321529630703.834</v>
      </c>
      <c r="L5523" s="444">
        <f t="shared" ca="1" si="189"/>
        <v>-3933488640999624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-3933488640999624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-16389536004165.098</v>
      </c>
      <c r="L5524" s="444">
        <f t="shared" ca="1" si="189"/>
        <v>-3949878177003789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-3949878177003789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-16457825737515.787</v>
      </c>
      <c r="L5525" s="444">
        <f t="shared" ca="1" si="189"/>
        <v>-3966336002741305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-3966336002741305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-16526400011422.105</v>
      </c>
      <c r="L5526" s="444">
        <f t="shared" ca="1" si="189"/>
        <v>-3982862402752727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-3982862402752727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-16595260011469.697</v>
      </c>
      <c r="L5527" s="444">
        <f t="shared" ca="1" si="189"/>
        <v>-3999457662764196.5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-3999457662764196.5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-16664406928184.152</v>
      </c>
      <c r="L5528" s="444">
        <f t="shared" ca="1" si="189"/>
        <v>-4016122069692380.5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-4016122069692380.5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-16733841957051.586</v>
      </c>
      <c r="L5529" s="444">
        <f t="shared" ca="1" si="189"/>
        <v>-4032855911649432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-4032855911649432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-16803566298539.299</v>
      </c>
      <c r="L5530" s="444">
        <f t="shared" ca="1" si="189"/>
        <v>-4049659477947971.5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-4049659477947971.5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-16873581158116.547</v>
      </c>
      <c r="L5531" s="444">
        <f t="shared" ca="1" si="189"/>
        <v>-4066533059106088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-4066533059106088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-16943887746275.367</v>
      </c>
      <c r="L5532" s="444">
        <f t="shared" ca="1" si="189"/>
        <v>-4083476946852363.5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-4083476946852363.5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-17014487278551.514</v>
      </c>
      <c r="L5533" s="444">
        <f t="shared" ca="1" si="189"/>
        <v>-4100491434130915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-4100491434130915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-17085380975545.48</v>
      </c>
      <c r="L5534" s="444">
        <f t="shared" ca="1" si="189"/>
        <v>-4117576815106460.5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-4117576815106460.5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-17156570062943.586</v>
      </c>
      <c r="L5535" s="444">
        <f t="shared" ca="1" si="189"/>
        <v>-4134733385169404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-4134733385169404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-17228055771539.184</v>
      </c>
      <c r="L5536" s="444">
        <f t="shared" ca="1" si="189"/>
        <v>-4151961440940943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-4151961440940943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-17299839337253.93</v>
      </c>
      <c r="L5537" s="444">
        <f t="shared" ca="1" si="189"/>
        <v>-4169261280278197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-4169261280278197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-17371922001159.152</v>
      </c>
      <c r="L5538" s="444">
        <f t="shared" ca="1" si="189"/>
        <v>-4186633202279356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-4186633202279356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-17444305009497.316</v>
      </c>
      <c r="L5539" s="444">
        <f t="shared" ca="1" si="189"/>
        <v>-4204077507288853.5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-4204077507288853.5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-17516989613703.557</v>
      </c>
      <c r="L5540" s="444">
        <f t="shared" ca="1" si="189"/>
        <v>-4221594496902557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-4221594496902557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-17589977070427.322</v>
      </c>
      <c r="L5541" s="444">
        <f t="shared" ca="1" si="189"/>
        <v>-4239184473972984.5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-4239184473972984.5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-17663268641554.102</v>
      </c>
      <c r="L5542" s="444">
        <f t="shared" ca="1" si="189"/>
        <v>-4256847742614538.5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-4256847742614538.5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-17736865594227.242</v>
      </c>
      <c r="L5543" s="444">
        <f t="shared" ca="1" si="189"/>
        <v>-4274584608208765.5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-4274584608208765.5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-17810769200869.855</v>
      </c>
      <c r="L5544" s="444">
        <f t="shared" ca="1" si="189"/>
        <v>-4292395377409635.5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-4292395377409635.5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-17884980739206.813</v>
      </c>
      <c r="L5545" s="444">
        <f t="shared" ca="1" si="189"/>
        <v>-4310280358148842.5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-4310280358148842.5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-17959501492286.844</v>
      </c>
      <c r="L5546" s="444">
        <f t="shared" ca="1" si="189"/>
        <v>-4328239859641129.5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-4328239859641129.5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-18034332748504.707</v>
      </c>
      <c r="L5547" s="444">
        <f t="shared" ca="1" si="189"/>
        <v>-4346274192389634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-4346274192389634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-18109475801623.477</v>
      </c>
      <c r="L5548" s="444">
        <f t="shared" ca="1" si="189"/>
        <v>-4364383668191257.5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-4364383668191257.5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-18184931950796.906</v>
      </c>
      <c r="L5549" s="444">
        <f t="shared" ca="1" si="189"/>
        <v>-4382568600142054.5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-4382568600142054.5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-18260702500591.895</v>
      </c>
      <c r="L5550" s="444">
        <f t="shared" ca="1" si="189"/>
        <v>-4400829302642646.5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-4400829302642646.5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-18336788761011.027</v>
      </c>
      <c r="L5551" s="444">
        <f t="shared" ca="1" si="189"/>
        <v>-4419166091403657.5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-4419166091403657.5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-18413192047515.238</v>
      </c>
      <c r="L5552" s="444">
        <f t="shared" ca="1" si="189"/>
        <v>-4437579283451172.5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-4437579283451172.5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-18489913681046.551</v>
      </c>
      <c r="L5553" s="444">
        <f t="shared" ca="1" si="189"/>
        <v>-4456069197132219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-4456069197132219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-18566954988050.914</v>
      </c>
      <c r="L5554" s="444">
        <f t="shared" ca="1" si="189"/>
        <v>-4474636152120270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-4474636152120270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-18644317300501.125</v>
      </c>
      <c r="L5555" s="444">
        <f t="shared" ca="1" si="189"/>
        <v>-4493280469420771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-4493280469420771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-18722001955919.879</v>
      </c>
      <c r="L5556" s="444">
        <f t="shared" ca="1" si="189"/>
        <v>-4512002471376691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-4512002471376691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-18800010297402.879</v>
      </c>
      <c r="L5557" s="444">
        <f t="shared" ca="1" si="189"/>
        <v>-4530802481674094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-4530802481674094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-18878343673642.059</v>
      </c>
      <c r="L5558" s="444">
        <f t="shared" ca="1" si="189"/>
        <v>-4549680825347736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-4549680825347736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-18957003438948.898</v>
      </c>
      <c r="L5559" s="444">
        <f t="shared" ca="1" si="189"/>
        <v>-4568637828786685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-4568637828786685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-19035990953277.855</v>
      </c>
      <c r="L5560" s="444">
        <f t="shared" ca="1" si="189"/>
        <v>-4587673819739963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-4587673819739963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-19115307582249.844</v>
      </c>
      <c r="L5561" s="444">
        <f t="shared" ca="1" si="189"/>
        <v>-4606789127322213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-4606789127322213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-19194954697175.887</v>
      </c>
      <c r="L5562" s="444">
        <f t="shared" ca="1" si="189"/>
        <v>-4625984082019389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-4625984082019389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-19274933675080.789</v>
      </c>
      <c r="L5563" s="444">
        <f t="shared" ca="1" si="189"/>
        <v>-4645259015694470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-4645259015694470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-19355245898726.957</v>
      </c>
      <c r="L5564" s="444">
        <f t="shared" ca="1" si="189"/>
        <v>-4664614261593197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-4664614261593197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-19435892756638.32</v>
      </c>
      <c r="L5565" s="444">
        <f t="shared" ca="1" si="189"/>
        <v>-4684050154349835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-4684050154349835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-19516875643124.313</v>
      </c>
      <c r="L5566" s="444">
        <f t="shared" ca="1" si="189"/>
        <v>-4703567029992959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-4703567029992959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-19598195958303.996</v>
      </c>
      <c r="L5567" s="444">
        <f t="shared" ca="1" si="189"/>
        <v>-4723165225951263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-4723165225951263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-19679855108130.262</v>
      </c>
      <c r="L5568" s="444">
        <f t="shared" ca="1" si="189"/>
        <v>-4742845081059393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-4742845081059393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-19761854504414.137</v>
      </c>
      <c r="L5569" s="444">
        <f t="shared" ca="1" si="189"/>
        <v>-4762606935563807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-4762606935563807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-19844195564849.195</v>
      </c>
      <c r="L5570" s="444">
        <f t="shared" ca="1" si="189"/>
        <v>-4782451131128656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-4782451131128656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-19926879713036.066</v>
      </c>
      <c r="L5571" s="444">
        <f t="shared" ca="1" si="189"/>
        <v>-4802378010841692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-4802378010841692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-20009908378507.051</v>
      </c>
      <c r="L5572" s="444">
        <f t="shared" ca="1" si="189"/>
        <v>-4822387919220199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-4822387919220199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-20093282996750.828</v>
      </c>
      <c r="L5573" s="444">
        <f t="shared" ca="1" si="189"/>
        <v>-4842481202216950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-4842481202216950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-20177005009237.293</v>
      </c>
      <c r="L5574" s="444">
        <f t="shared" ca="1" si="189"/>
        <v>-4862658207226187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-4862658207226187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-20261075863442.445</v>
      </c>
      <c r="L5575" s="444">
        <f t="shared" ca="1" si="189"/>
        <v>-4882919283089629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-4882919283089629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-20345497012873.453</v>
      </c>
      <c r="L5576" s="444">
        <f t="shared" ca="1" si="189"/>
        <v>-4903264780102502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-4903264780102502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-20430269917093.758</v>
      </c>
      <c r="L5577" s="444">
        <f t="shared" ca="1" si="189"/>
        <v>-4923695050019596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-4923695050019596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-20515396041748.316</v>
      </c>
      <c r="L5578" s="444">
        <f t="shared" ca="1" si="189"/>
        <v>-4944210446061344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-4944210446061344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-20600876858588.934</v>
      </c>
      <c r="L5579" s="444">
        <f t="shared" ca="1" si="189"/>
        <v>-4964811322919933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-4964811322919933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-20686713845499.719</v>
      </c>
      <c r="L5580" s="444">
        <f t="shared" ca="1" si="189"/>
        <v>-4985498036765433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-4985498036765433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-20772908486522.637</v>
      </c>
      <c r="L5581" s="444">
        <f t="shared" ca="1" si="189"/>
        <v>-5006270945251956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-5006270945251956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-20859462271883.148</v>
      </c>
      <c r="L5582" s="444">
        <f t="shared" ca="1" si="189"/>
        <v>-5027130407523839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-5027130407523839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-20946376698015.996</v>
      </c>
      <c r="L5583" s="444">
        <f t="shared" ca="1" si="189"/>
        <v>-5048076784221855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-5048076784221855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-21033653267591.063</v>
      </c>
      <c r="L5584" s="444">
        <f t="shared" ca="1" si="189"/>
        <v>-5069110437489446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-5069110437489446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-21121293489539.359</v>
      </c>
      <c r="L5585" s="444">
        <f t="shared" ca="1" si="189"/>
        <v>-5090231730978985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-5090231730978985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-21209298879079.105</v>
      </c>
      <c r="L5586" s="444">
        <f t="shared" ca="1" si="189"/>
        <v>-5111441029858064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-5111441029858064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-21297670957741.934</v>
      </c>
      <c r="L5587" s="444">
        <f t="shared" ca="1" si="189"/>
        <v>-5132738700815806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-5132738700815806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-21386411253399.191</v>
      </c>
      <c r="L5588" s="444">
        <f t="shared" ca="1" si="189"/>
        <v>-5154125112069205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-5154125112069205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-21475521300288.355</v>
      </c>
      <c r="L5589" s="444">
        <f t="shared" ca="1" si="189"/>
        <v>-5175600633369493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-5175600633369493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-21565002639039.555</v>
      </c>
      <c r="L5590" s="444">
        <f t="shared" ca="1" si="189"/>
        <v>-5197165636008533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-5197165636008533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-21654856816702.219</v>
      </c>
      <c r="L5591" s="444">
        <f t="shared" ca="1" si="189"/>
        <v>-5218820492825235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-5218820492825235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-21745085386771.813</v>
      </c>
      <c r="L5592" s="444">
        <f t="shared" ca="1" si="189"/>
        <v>-5240565578212007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-5240565578212007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-21835689909216.695</v>
      </c>
      <c r="L5593" s="444">
        <f t="shared" ca="1" si="189"/>
        <v>-5262401268121224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-5262401268121224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-21926671950505.102</v>
      </c>
      <c r="L5594" s="444">
        <f t="shared" ca="1" si="189"/>
        <v>-5284327940071729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-5284327940071729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-22018033083632.203</v>
      </c>
      <c r="L5595" s="444">
        <f t="shared" ca="1" si="189"/>
        <v>-5306345973155361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-5306345973155361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-22109774888147.336</v>
      </c>
      <c r="L5596" s="444">
        <f t="shared" ca="1" si="189"/>
        <v>-5328455748043508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-5328455748043508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-22201898950181.281</v>
      </c>
      <c r="L5597" s="444">
        <f t="shared" ca="1" si="189"/>
        <v>-5350657646993689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-5350657646993689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-22294406862473.703</v>
      </c>
      <c r="L5598" s="444">
        <f t="shared" ca="1" si="189"/>
        <v>-5372952053856163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-5372952053856163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-22387300224400.68</v>
      </c>
      <c r="L5599" s="444">
        <f t="shared" ca="1" si="189"/>
        <v>-5395339354080564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-5395339354080564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-22480580642002.352</v>
      </c>
      <c r="L5600" s="444">
        <f t="shared" ca="1" si="189"/>
        <v>-5417819934722566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-5417819934722566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-22574249728010.691</v>
      </c>
      <c r="L5601" s="444">
        <f t="shared" ca="1" si="189"/>
        <v>-5440394184450577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-5440394184450577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-22668309101877.402</v>
      </c>
      <c r="L5602" s="444">
        <f t="shared" ca="1" si="189"/>
        <v>-5463062493552454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-5463062493552454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-22762760389801.891</v>
      </c>
      <c r="L5603" s="444">
        <f t="shared" ca="1" si="189"/>
        <v>-5485825253942256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-5485825253942256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-22857605224759.398</v>
      </c>
      <c r="L5604" s="444">
        <f t="shared" ca="1" si="189"/>
        <v>-5508682859167015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-5508682859167015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-22952845246529.23</v>
      </c>
      <c r="L5605" s="444">
        <f t="shared" ca="1" si="189"/>
        <v>-5531635704413544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-5531635704413544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-23048482101723.102</v>
      </c>
      <c r="L5606" s="444">
        <f t="shared" ca="1" si="189"/>
        <v>-5554684186515267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-5554684186515267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-23144517443813.613</v>
      </c>
      <c r="L5607" s="444">
        <f t="shared" ca="1" si="189"/>
        <v>-5577828703959081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-5577828703959081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-23240952933162.836</v>
      </c>
      <c r="L5608" s="444">
        <f t="shared" ca="1" si="189"/>
        <v>-5601069656892244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-5601069656892244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-23337790237051.016</v>
      </c>
      <c r="L5609" s="444">
        <f t="shared" ca="1" si="189"/>
        <v>-5624407447129295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-5624407447129295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-23435031029705.395</v>
      </c>
      <c r="L5610" s="444">
        <f t="shared" ca="1" si="189"/>
        <v>-5647842478159000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-5647842478159000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-23532676992329.168</v>
      </c>
      <c r="L5611" s="444">
        <f t="shared" ca="1" si="189"/>
        <v>-5671375155151329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-5671375155151329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-23630729813130.539</v>
      </c>
      <c r="L5612" s="444">
        <f t="shared" ca="1" si="189"/>
        <v>-5695005884964460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-5695005884964460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-23729191187351.918</v>
      </c>
      <c r="L5613" s="444">
        <f t="shared" ca="1" si="189"/>
        <v>-5718735076151812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-5718735076151812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-23828062817299.215</v>
      </c>
      <c r="L5614" s="444">
        <f t="shared" ca="1" si="189"/>
        <v>-5742563138969111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-5742563138969111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-23927346412371.297</v>
      </c>
      <c r="L5615" s="444">
        <f t="shared" ca="1" si="189"/>
        <v>-5766490485381482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-5766490485381482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-24027043689089.508</v>
      </c>
      <c r="L5616" s="444">
        <f t="shared" ca="1" si="189"/>
        <v>-5790517529070572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-5790517529070572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-24127156371127.383</v>
      </c>
      <c r="L5617" s="444">
        <f t="shared" ca="1" si="189"/>
        <v>-5814644685441699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-5814644685441699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-24227686189340.414</v>
      </c>
      <c r="L5618" s="444">
        <f t="shared" ref="L5618:L5872" ca="1" si="194">I5618-J5618+K5618</f>
        <v>-5838872371631039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-5838872371631039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-24328634881795.996</v>
      </c>
      <c r="L5619" s="444">
        <f t="shared" ca="1" si="194"/>
        <v>-5863201006512835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-5863201006512835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-24430004193803.48</v>
      </c>
      <c r="L5620" s="444">
        <f t="shared" ca="1" si="194"/>
        <v>-5887631010706638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-5887631010706638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-24531795877944.324</v>
      </c>
      <c r="L5621" s="444">
        <f t="shared" ca="1" si="194"/>
        <v>-5912162806584582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-5912162806584582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-24634011694102.426</v>
      </c>
      <c r="L5622" s="444">
        <f t="shared" ca="1" si="194"/>
        <v>-5936796818278684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-5936796818278684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-24736653409494.516</v>
      </c>
      <c r="L5623" s="444">
        <f t="shared" ca="1" si="194"/>
        <v>-5961533471688179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-5961533471688179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-24839722798700.746</v>
      </c>
      <c r="L5624" s="444">
        <f t="shared" ca="1" si="194"/>
        <v>-5986373194486880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-5986373194486880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-24943221643695.332</v>
      </c>
      <c r="L5625" s="444">
        <f t="shared" ca="1" si="194"/>
        <v>-6011316416130575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-6011316416130575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-25047151733877.395</v>
      </c>
      <c r="L5626" s="444">
        <f t="shared" ca="1" si="194"/>
        <v>-6036363567864452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-6036363567864452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-25151514866101.883</v>
      </c>
      <c r="L5627" s="444">
        <f t="shared" ca="1" si="194"/>
        <v>-6061515082730554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-6061515082730554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-25256312844710.641</v>
      </c>
      <c r="L5628" s="444">
        <f t="shared" ca="1" si="194"/>
        <v>-6086771395575265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-6086771395575265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-25361547481563.605</v>
      </c>
      <c r="L5629" s="444">
        <f t="shared" ca="1" si="194"/>
        <v>-6112132943056829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-6112132943056829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-25467220596070.121</v>
      </c>
      <c r="L5630" s="444">
        <f t="shared" ca="1" si="194"/>
        <v>-6137600163652899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-6137600163652899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-25573334015220.414</v>
      </c>
      <c r="L5631" s="444">
        <f t="shared" ca="1" si="194"/>
        <v>-6163173497668119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-6163173497668119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-25679889573617.164</v>
      </c>
      <c r="L5632" s="444">
        <f t="shared" ca="1" si="194"/>
        <v>-6188853387241736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-6188853387241736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-25786889113507.234</v>
      </c>
      <c r="L5633" s="444">
        <f t="shared" ca="1" si="194"/>
        <v>-6214640276355243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-6214640276355243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-25894334484813.512</v>
      </c>
      <c r="L5634" s="444">
        <f t="shared" ca="1" si="194"/>
        <v>-6240534610840057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-6240534610840057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-26002227545166.902</v>
      </c>
      <c r="L5635" s="444">
        <f t="shared" ca="1" si="194"/>
        <v>-6266536838385224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-6266536838385224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-26110570159938.434</v>
      </c>
      <c r="L5636" s="444">
        <f t="shared" ca="1" si="194"/>
        <v>-6292647408545162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-6292647408545162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-26219364202271.508</v>
      </c>
      <c r="L5637" s="444">
        <f t="shared" ca="1" si="194"/>
        <v>-6318866772747434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-6318866772747434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-26328611553114.309</v>
      </c>
      <c r="L5638" s="444">
        <f t="shared" ca="1" si="194"/>
        <v>-6345195384300548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-6345195384300548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-26438314101252.281</v>
      </c>
      <c r="L5639" s="444">
        <f t="shared" ca="1" si="194"/>
        <v>-6371633698401800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-6371633698401800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-26548473743340.832</v>
      </c>
      <c r="L5640" s="444">
        <f t="shared" ca="1" si="194"/>
        <v>-6398182172145141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-6398182172145141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-26659092383938.086</v>
      </c>
      <c r="L5641" s="444">
        <f t="shared" ca="1" si="194"/>
        <v>-6424841264529079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-6424841264529079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-26770171935537.828</v>
      </c>
      <c r="L5642" s="444">
        <f t="shared" ca="1" si="194"/>
        <v>-6451611436464617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-6451611436464617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-26881714318602.57</v>
      </c>
      <c r="L5643" s="444">
        <f t="shared" ca="1" si="194"/>
        <v>-6478493150783220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-6478493150783220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-26993721461596.75</v>
      </c>
      <c r="L5644" s="444">
        <f t="shared" ca="1" si="194"/>
        <v>-6505486872244817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-6505486872244817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-27106195301020.07</v>
      </c>
      <c r="L5645" s="444">
        <f t="shared" ca="1" si="194"/>
        <v>-6532593067545837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-6532593067545837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-27219137781440.988</v>
      </c>
      <c r="L5646" s="444">
        <f t="shared" ca="1" si="194"/>
        <v>-6559812205327278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-6559812205327278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-27332550855530.324</v>
      </c>
      <c r="L5647" s="444">
        <f t="shared" ca="1" si="194"/>
        <v>-6587144756182808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-6587144756182808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-27446436484095.031</v>
      </c>
      <c r="L5648" s="444">
        <f t="shared" ca="1" si="194"/>
        <v>-6614591192666903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-6614591192666903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-27560796636112.094</v>
      </c>
      <c r="L5649" s="444">
        <f t="shared" ca="1" si="194"/>
        <v>-6642151989303015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-6642151989303015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-27675633288762.563</v>
      </c>
      <c r="L5650" s="444">
        <f t="shared" ca="1" si="194"/>
        <v>-6669827622591778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-6669827622591778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-27790948427465.742</v>
      </c>
      <c r="L5651" s="444">
        <f t="shared" ca="1" si="194"/>
        <v>-6697618571019244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-6697618571019244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-27906744045913.516</v>
      </c>
      <c r="L5652" s="444">
        <f t="shared" ca="1" si="194"/>
        <v>-6725525315065158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-6725525315065158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-28023022146104.824</v>
      </c>
      <c r="L5653" s="444">
        <f t="shared" ca="1" si="194"/>
        <v>-6753548337211263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-6753548337211263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-28139784738380.262</v>
      </c>
      <c r="L5654" s="444">
        <f t="shared" ca="1" si="194"/>
        <v>-6781688121949643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-6781688121949643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-28257033841456.844</v>
      </c>
      <c r="L5655" s="444">
        <f t="shared" ca="1" si="194"/>
        <v>-6809945155791100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-6809945155791100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-28374771482462.918</v>
      </c>
      <c r="L5656" s="444">
        <f t="shared" ca="1" si="194"/>
        <v>-6838319927273563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-6838319927273563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-28492999696973.18</v>
      </c>
      <c r="L5657" s="444">
        <f t="shared" ca="1" si="194"/>
        <v>-6866812926970536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-6866812926970536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-28611720529043.898</v>
      </c>
      <c r="L5658" s="444">
        <f t="shared" ca="1" si="194"/>
        <v>-6895424647499580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-6895424647499580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-28730936031248.25</v>
      </c>
      <c r="L5659" s="444">
        <f t="shared" ca="1" si="194"/>
        <v>-6924155583530828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-6924155583530828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-28850648264711.781</v>
      </c>
      <c r="L5660" s="444">
        <f t="shared" ca="1" si="194"/>
        <v>-6953006231795540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-6953006231795540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-28970859299148.082</v>
      </c>
      <c r="L5661" s="444">
        <f t="shared" ca="1" si="194"/>
        <v>-6981977091094688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-6981977091094688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-29091571212894.531</v>
      </c>
      <c r="L5662" s="444">
        <f t="shared" ca="1" si="194"/>
        <v>-7011068662307583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-7011068662307583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-29212786092948.262</v>
      </c>
      <c r="L5663" s="444">
        <f t="shared" ca="1" si="194"/>
        <v>-7040281448400531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-7040281448400531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-29334506035002.211</v>
      </c>
      <c r="L5664" s="444">
        <f t="shared" ca="1" si="194"/>
        <v>-7069615954435533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-7069615954435533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-29456733143481.387</v>
      </c>
      <c r="L5665" s="444">
        <f t="shared" ca="1" si="194"/>
        <v>-7099072687579014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-7099072687579014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-29579469531579.223</v>
      </c>
      <c r="L5666" s="444">
        <f t="shared" ca="1" si="194"/>
        <v>-7128652157110593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-7128652157110593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-29702717321294.137</v>
      </c>
      <c r="L5667" s="444">
        <f t="shared" ca="1" si="194"/>
        <v>-7158354874431887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-7158354874431887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-29826478643466.195</v>
      </c>
      <c r="L5668" s="444">
        <f t="shared" ca="1" si="194"/>
        <v>-7188181353075353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-7188181353075353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-29950755637813.969</v>
      </c>
      <c r="L5669" s="444">
        <f t="shared" ca="1" si="194"/>
        <v>-7218132108713167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-7218132108713167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-30075550452971.527</v>
      </c>
      <c r="L5670" s="444">
        <f t="shared" ca="1" si="194"/>
        <v>-7248207659166139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-7248207659166139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-30200865246525.578</v>
      </c>
      <c r="L5671" s="444">
        <f t="shared" ca="1" si="194"/>
        <v>-7278408524412665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-7278408524412665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-30326702185052.766</v>
      </c>
      <c r="L5672" s="444">
        <f t="shared" ca="1" si="194"/>
        <v>-7308735226597718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-7308735226597718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-30453063444157.152</v>
      </c>
      <c r="L5673" s="444">
        <f t="shared" ca="1" si="194"/>
        <v>-7339188290041875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-7339188290041875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-30579951208507.813</v>
      </c>
      <c r="L5674" s="444">
        <f t="shared" ca="1" si="194"/>
        <v>-7369768241250383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-7369768241250383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-30707367671876.594</v>
      </c>
      <c r="L5675" s="444">
        <f t="shared" ca="1" si="194"/>
        <v>-7400475608922260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-7400475608922260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-30835315037176.082</v>
      </c>
      <c r="L5676" s="444">
        <f t="shared" ca="1" si="194"/>
        <v>-7431310923959436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-7431310923959436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-30963795516497.648</v>
      </c>
      <c r="L5677" s="444">
        <f t="shared" ca="1" si="194"/>
        <v>-7462274719475934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-7462274719475934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-31092811331149.723</v>
      </c>
      <c r="L5678" s="444">
        <f t="shared" ca="1" si="194"/>
        <v>-7493367530807084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-7493367530807084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-31222364711696.188</v>
      </c>
      <c r="L5679" s="444">
        <f t="shared" ca="1" si="194"/>
        <v>-7524589895518780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-7524589895518780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-31352457897994.918</v>
      </c>
      <c r="L5680" s="444">
        <f t="shared" ca="1" si="194"/>
        <v>-7555942353416775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-7555942353416775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-31483093139236.563</v>
      </c>
      <c r="L5681" s="444">
        <f t="shared" ca="1" si="194"/>
        <v>-7587425446556012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-7587425446556012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-31614272693983.383</v>
      </c>
      <c r="L5682" s="444">
        <f t="shared" ca="1" si="194"/>
        <v>-7619039719249995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-7619039719249995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-31745998830208.309</v>
      </c>
      <c r="L5683" s="444">
        <f t="shared" ca="1" si="194"/>
        <v>-7650785718080203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-7650785718080203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-31878273825334.176</v>
      </c>
      <c r="L5684" s="444">
        <f t="shared" ca="1" si="194"/>
        <v>-7682663991905537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-7682663991905537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-32011099966273.07</v>
      </c>
      <c r="L5685" s="444">
        <f t="shared" ca="1" si="194"/>
        <v>-7714675091871810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-7714675091871810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-32144479549465.875</v>
      </c>
      <c r="L5686" s="444">
        <f t="shared" ca="1" si="194"/>
        <v>-7746819571421276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-7746819571421276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-32278414880921.984</v>
      </c>
      <c r="L5687" s="444">
        <f t="shared" ca="1" si="194"/>
        <v>-7779097986302198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-7779097986302198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-32412908276259.16</v>
      </c>
      <c r="L5688" s="444">
        <f t="shared" ca="1" si="194"/>
        <v>-7811510894578457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-7811510894578457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-32547962060743.57</v>
      </c>
      <c r="L5689" s="444">
        <f t="shared" ca="1" si="194"/>
        <v>-7844058856639201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-7844058856639201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-32683578569330.004</v>
      </c>
      <c r="L5690" s="444">
        <f t="shared" ca="1" si="194"/>
        <v>-7876742435208531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-7876742435208531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-32819760146702.211</v>
      </c>
      <c r="L5691" s="444">
        <f t="shared" ca="1" si="194"/>
        <v>-7909562195355233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-7909562195355233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-32956509147313.469</v>
      </c>
      <c r="L5692" s="444">
        <f t="shared" ca="1" si="194"/>
        <v>-7942518704502546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-7942518704502546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-33093827935427.27</v>
      </c>
      <c r="L5693" s="444">
        <f t="shared" ca="1" si="194"/>
        <v>-7975612532437973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-7975612532437973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-33231718885158.219</v>
      </c>
      <c r="L5694" s="444">
        <f t="shared" ca="1" si="194"/>
        <v>-8008844251323131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-8008844251323131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-33370184380513.043</v>
      </c>
      <c r="L5695" s="444">
        <f t="shared" ca="1" si="194"/>
        <v>-8042214435703644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-8042214435703644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-33509226815431.855</v>
      </c>
      <c r="L5696" s="444">
        <f t="shared" ca="1" si="194"/>
        <v>-8075723662519076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-8075723662519076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-33648848593829.48</v>
      </c>
      <c r="L5697" s="444">
        <f t="shared" ca="1" si="194"/>
        <v>-8109372511112905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-8109372511112905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-33789052129637.105</v>
      </c>
      <c r="L5698" s="444">
        <f t="shared" ca="1" si="194"/>
        <v>-8143161563242542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-8143161563242542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-33929839846843.926</v>
      </c>
      <c r="L5699" s="444">
        <f t="shared" ca="1" si="194"/>
        <v>-8177091403089386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-8177091403089386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-34071214179539.109</v>
      </c>
      <c r="L5700" s="444">
        <f t="shared" ca="1" si="194"/>
        <v>-8211162617268925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-8211162617268925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-34213177571953.855</v>
      </c>
      <c r="L5701" s="444">
        <f t="shared" ca="1" si="194"/>
        <v>-8245375794840879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-8245375794840879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-34355732478503.66</v>
      </c>
      <c r="L5702" s="444">
        <f t="shared" ca="1" si="194"/>
        <v>-8279731527319383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-8279731527319383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-34498881363830.762</v>
      </c>
      <c r="L5703" s="444">
        <f t="shared" ca="1" si="194"/>
        <v>-8314230408683214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-8314230408683214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-34642626702846.723</v>
      </c>
      <c r="L5704" s="444">
        <f t="shared" ca="1" si="194"/>
        <v>-8348873035386061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-8348873035386061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-34786970980775.254</v>
      </c>
      <c r="L5705" s="444">
        <f t="shared" ca="1" si="194"/>
        <v>-8383660006366836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-8383660006366836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-34931916693195.145</v>
      </c>
      <c r="L5706" s="444">
        <f t="shared" ca="1" si="194"/>
        <v>-8418591923060031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-8418591923060031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-35077466346083.465</v>
      </c>
      <c r="L5707" s="444">
        <f t="shared" ca="1" si="194"/>
        <v>-8453669389406114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-8453669389406114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-35223622455858.813</v>
      </c>
      <c r="L5708" s="444">
        <f t="shared" ca="1" si="194"/>
        <v>-8488893011861973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-8488893011861973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-35370387549424.891</v>
      </c>
      <c r="L5709" s="444">
        <f t="shared" ca="1" si="194"/>
        <v>-8524263399411398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-8524263399411398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-35517764164214.156</v>
      </c>
      <c r="L5710" s="444">
        <f t="shared" ca="1" si="194"/>
        <v>-8559781163575612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-8559781163575612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-35665754848231.719</v>
      </c>
      <c r="L5711" s="444">
        <f t="shared" ca="1" si="194"/>
        <v>-8595446918423844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-8595446918423844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-35814362160099.344</v>
      </c>
      <c r="L5712" s="444">
        <f t="shared" ca="1" si="194"/>
        <v>-8631261280583943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-8631261280583943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-35963588669099.766</v>
      </c>
      <c r="L5713" s="444">
        <f t="shared" ca="1" si="194"/>
        <v>-8667224869253043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-8667224869253043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-36113436955221.016</v>
      </c>
      <c r="L5714" s="444">
        <f t="shared" ca="1" si="194"/>
        <v>-8703338306208264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-8703338306208264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-36263909609201.094</v>
      </c>
      <c r="L5715" s="444">
        <f t="shared" ca="1" si="194"/>
        <v>-8739602215817465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-8739602215817465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-36415009232572.773</v>
      </c>
      <c r="L5716" s="444">
        <f t="shared" ca="1" si="194"/>
        <v>-8776017225050038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-8776017225050038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-36566738437708.492</v>
      </c>
      <c r="L5717" s="444">
        <f t="shared" ca="1" si="194"/>
        <v>-8812583963487746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-8812583963487746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-36719099847865.609</v>
      </c>
      <c r="L5718" s="444">
        <f t="shared" ca="1" si="194"/>
        <v>-8849303063335612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-8849303063335612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-36872096097231.711</v>
      </c>
      <c r="L5719" s="444">
        <f t="shared" ca="1" si="194"/>
        <v>-8886175159432844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-8886175159432844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-37025729830970.18</v>
      </c>
      <c r="L5720" s="444">
        <f t="shared" ca="1" si="194"/>
        <v>-8923200889263814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-8923200889263814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-37180003705265.891</v>
      </c>
      <c r="L5721" s="444">
        <f t="shared" ca="1" si="194"/>
        <v>-8960380892969080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-8960380892969080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-37334920387371.164</v>
      </c>
      <c r="L5722" s="444">
        <f t="shared" ca="1" si="194"/>
        <v>-8997715813356451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-8997715813356451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-37490482555651.875</v>
      </c>
      <c r="L5723" s="444">
        <f t="shared" ca="1" si="194"/>
        <v>-9035206295912102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-9035206295912102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-37646692899633.758</v>
      </c>
      <c r="L5724" s="444">
        <f t="shared" ca="1" si="194"/>
        <v>-9072852988811736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-9072852988811736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-37803554120048.898</v>
      </c>
      <c r="L5725" s="444">
        <f t="shared" ca="1" si="194"/>
        <v>-9110656542931784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-9110656542931784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-37961068928882.43</v>
      </c>
      <c r="L5726" s="444">
        <f t="shared" ca="1" si="194"/>
        <v>-9148617611860666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-9148617611860666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-38119240049419.438</v>
      </c>
      <c r="L5727" s="444">
        <f t="shared" ca="1" si="194"/>
        <v>-9186736851910086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-9186736851910086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-38278070216292.023</v>
      </c>
      <c r="L5728" s="444">
        <f t="shared" ca="1" si="194"/>
        <v>-9225014922126378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-9225014922126378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-38437562175526.578</v>
      </c>
      <c r="L5729" s="444">
        <f t="shared" ca="1" si="194"/>
        <v>-9263452484301904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-9263452484301904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-38597718684591.266</v>
      </c>
      <c r="L5730" s="444">
        <f t="shared" ca="1" si="194"/>
        <v>-9302050202986496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-9302050202986496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-38758542512443.734</v>
      </c>
      <c r="L5731" s="444">
        <f t="shared" ca="1" si="194"/>
        <v>-9340808745498940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-9340808745498940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-38920036439578.914</v>
      </c>
      <c r="L5732" s="444">
        <f t="shared" ca="1" si="194"/>
        <v>-9379728781938518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-9379728781938518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-39082203258077.156</v>
      </c>
      <c r="L5733" s="444">
        <f t="shared" ca="1" si="194"/>
        <v>-9418810985196596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-9418810985196596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-39245045771652.484</v>
      </c>
      <c r="L5734" s="444">
        <f t="shared" ca="1" si="194"/>
        <v>-9458056030968248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-9458056030968248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-39408566795701.031</v>
      </c>
      <c r="L5735" s="444">
        <f t="shared" ca="1" si="194"/>
        <v>-9497464597763950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-9497464597763950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-39572769157349.789</v>
      </c>
      <c r="L5736" s="444">
        <f t="shared" ca="1" si="194"/>
        <v>-9537037366921300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-9537037366921300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-39737655695505.414</v>
      </c>
      <c r="L5737" s="444">
        <f t="shared" ca="1" si="194"/>
        <v>-9576775022616806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-9576775022616806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-39903229260903.359</v>
      </c>
      <c r="L5738" s="444">
        <f t="shared" ca="1" si="194"/>
        <v>-9616678251877710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-9616678251877710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-40069492716157.125</v>
      </c>
      <c r="L5739" s="444">
        <f t="shared" ca="1" si="194"/>
        <v>-9656747744593868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-9656747744593868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-40236448935807.781</v>
      </c>
      <c r="L5740" s="444">
        <f t="shared" ca="1" si="194"/>
        <v>-9696984193529676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-9696984193529676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-40404100806373.648</v>
      </c>
      <c r="L5741" s="444">
        <f t="shared" ca="1" si="194"/>
        <v>-9737388294336050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-9737388294336050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-40572451226400.211</v>
      </c>
      <c r="L5742" s="444">
        <f t="shared" ca="1" si="194"/>
        <v>-9777960745562450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-9777960745562450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-40741503106510.211</v>
      </c>
      <c r="L5743" s="444">
        <f t="shared" ca="1" si="194"/>
        <v>-9818702248668960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-9818702248668960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-40911259369454</v>
      </c>
      <c r="L5744" s="444">
        <f t="shared" ca="1" si="194"/>
        <v>-9859613508038414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-9859613508038414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-41081722950160.055</v>
      </c>
      <c r="L5745" s="444">
        <f t="shared" ca="1" si="194"/>
        <v>-9900695230988574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-9900695230988574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-41252896795785.727</v>
      </c>
      <c r="L5746" s="444">
        <f t="shared" ca="1" si="194"/>
        <v>-9941948127784360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-9941948127784360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-41424783865768.164</v>
      </c>
      <c r="L5747" s="444">
        <f t="shared" ca="1" si="194"/>
        <v>-9983372911650128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-9983372911650128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-41597387131875.531</v>
      </c>
      <c r="L5748" s="444">
        <f t="shared" ca="1" si="194"/>
        <v>-1.0024970298782004E+16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-1.0024970298782004E+16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-41770709578258.352</v>
      </c>
      <c r="L5749" s="444">
        <f t="shared" ca="1" si="194"/>
        <v>-1.0066741008360262E+16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-1.0066741008360262E+16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-41944754201501.094</v>
      </c>
      <c r="L5750" s="444">
        <f t="shared" ca="1" si="194"/>
        <v>-1.0108685762561764E+16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-1.0108685762561764E+16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-42119524010674.016</v>
      </c>
      <c r="L5751" s="444">
        <f t="shared" ca="1" si="194"/>
        <v>-1.0150805286572438E+16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-1.0150805286572438E+16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-42295022027385.156</v>
      </c>
      <c r="L5752" s="444">
        <f t="shared" ca="1" si="194"/>
        <v>-1.0193100308599824E+16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-1.0193100308599824E+16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-42471251285832.602</v>
      </c>
      <c r="L5753" s="444">
        <f t="shared" ca="1" si="194"/>
        <v>-1.0235571559885656E+16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-1.0235571559885656E+16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-42648214832856.898</v>
      </c>
      <c r="L5754" s="444">
        <f t="shared" ca="1" si="194"/>
        <v>-1.0278219774718512E+16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-1.0278219774718512E+16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-42825915727993.797</v>
      </c>
      <c r="L5755" s="444">
        <f t="shared" ca="1" si="194"/>
        <v>-1.0321045690446506E+16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-1.0321045690446506E+16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-43004357043527.109</v>
      </c>
      <c r="L5756" s="444">
        <f t="shared" ca="1" si="194"/>
        <v>-1.0364050047490034E+16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-1.0364050047490034E+16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-43183541864541.805</v>
      </c>
      <c r="L5757" s="444">
        <f t="shared" ca="1" si="194"/>
        <v>-1.0407233589354576E+16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-1.0407233589354576E+16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-43363473288977.398</v>
      </c>
      <c r="L5758" s="444">
        <f t="shared" ca="1" si="194"/>
        <v>-1.0450597062643554E+16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-1.0450597062643554E+16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-43544154427681.477</v>
      </c>
      <c r="L5759" s="444">
        <f t="shared" ca="1" si="194"/>
        <v>-1.0494141217071236E+16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-1.0494141217071236E+16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-43725588404463.484</v>
      </c>
      <c r="L5760" s="444">
        <f t="shared" ca="1" si="194"/>
        <v>-1.05378668054757E+16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-1.05378668054757E+16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-43907778356148.75</v>
      </c>
      <c r="L5761" s="444">
        <f t="shared" ca="1" si="194"/>
        <v>-1.0581774583831848E+16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-1.0581774583831848E+16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-44090727432632.703</v>
      </c>
      <c r="L5762" s="444">
        <f t="shared" ca="1" si="194"/>
        <v>-1.062586531126448E+16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-1.062586531126448E+16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-44274438796935.336</v>
      </c>
      <c r="L5763" s="444">
        <f t="shared" ca="1" si="194"/>
        <v>-1.0670139750061416E+16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-1.0670139750061416E+16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-44458915625255.898</v>
      </c>
      <c r="L5764" s="444">
        <f t="shared" ca="1" si="194"/>
        <v>-1.0714598665686672E+16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-1.0714598665686672E+16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-44644161107027.797</v>
      </c>
      <c r="L5765" s="444">
        <f t="shared" ca="1" si="194"/>
        <v>-1.07592428267937E+16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-1.07592428267937E+16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-44830178444973.75</v>
      </c>
      <c r="L5766" s="444">
        <f t="shared" ca="1" si="194"/>
        <v>-1.0804073005238674E+16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-1.0804073005238674E+16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-45016970855161.141</v>
      </c>
      <c r="L5767" s="444">
        <f t="shared" ca="1" si="194"/>
        <v>-1.0849089976093836E+16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-1.0849089976093836E+16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-45204541567057.648</v>
      </c>
      <c r="L5768" s="444">
        <f t="shared" ca="1" si="194"/>
        <v>-1.0894294517660894E+16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-1.0894294517660894E+16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-45392893823587.055</v>
      </c>
      <c r="L5769" s="444">
        <f t="shared" ca="1" si="194"/>
        <v>-1.0939687411484482E+16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-1.0939687411484482E+16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-45582030881185.344</v>
      </c>
      <c r="L5770" s="444">
        <f t="shared" ca="1" si="194"/>
        <v>-1.0985269442365668E+16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-1.0985269442365668E+16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-45771956009856.953</v>
      </c>
      <c r="L5771" s="444">
        <f t="shared" ca="1" si="194"/>
        <v>-1.1031041398375524E+16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-1.1031041398375524E+16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-45962672493231.352</v>
      </c>
      <c r="L5772" s="444">
        <f t="shared" ca="1" si="194"/>
        <v>-1.1077004070868756E+16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-1.1077004070868756E+16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-46154183628619.813</v>
      </c>
      <c r="L5773" s="444">
        <f t="shared" ca="1" si="194"/>
        <v>-1.1123158254497376E+16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-1.1123158254497376E+16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-46346492727072.398</v>
      </c>
      <c r="L5774" s="444">
        <f t="shared" ca="1" si="194"/>
        <v>-1.1169504747224448E+16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-1.1169504747224448E+16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-46539603113435.203</v>
      </c>
      <c r="L5775" s="444">
        <f t="shared" ca="1" si="194"/>
        <v>-1.1216044350337884E+16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-1.1216044350337884E+16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-46733518126407.852</v>
      </c>
      <c r="L5776" s="444">
        <f t="shared" ca="1" si="194"/>
        <v>-1.1262777868464292E+16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-1.1262777868464292E+16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-46928241118601.219</v>
      </c>
      <c r="L5777" s="444">
        <f t="shared" ca="1" si="194"/>
        <v>-1.1309706109582894E+16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-1.1309706109582894E+16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-47123775456595.391</v>
      </c>
      <c r="L5778" s="444">
        <f t="shared" ca="1" si="194"/>
        <v>-1.135682988503949E+16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-1.135682988503949E+16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-47320124520997.875</v>
      </c>
      <c r="L5779" s="444">
        <f t="shared" ca="1" si="194"/>
        <v>-1.1404150009560488E+16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-1.1404150009560488E+16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-47517291706502.031</v>
      </c>
      <c r="L5780" s="444">
        <f t="shared" ca="1" si="194"/>
        <v>-1.145166730126699E+16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-1.145166730126699E+16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-47715280421945.789</v>
      </c>
      <c r="L5781" s="444">
        <f t="shared" ca="1" si="194"/>
        <v>-1.1499382581688936E+16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-1.1499382581688936E+16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-47914094090370.563</v>
      </c>
      <c r="L5782" s="444">
        <f t="shared" ca="1" si="194"/>
        <v>-1.1547296675779306E+16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-1.1547296675779306E+16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-48113736149080.438</v>
      </c>
      <c r="L5783" s="444">
        <f t="shared" ca="1" si="194"/>
        <v>-1.1595410411928386E+16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-1.1595410411928386E+16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-48314210049701.609</v>
      </c>
      <c r="L5784" s="444">
        <f t="shared" ca="1" si="194"/>
        <v>-1.1643724621978088E+16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-1.1643724621978088E+16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-48515519258242.031</v>
      </c>
      <c r="L5785" s="444">
        <f t="shared" ca="1" si="194"/>
        <v>-1.169224014123633E+16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-1.169224014123633E+16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-48717667255151.375</v>
      </c>
      <c r="L5786" s="444">
        <f t="shared" ca="1" si="194"/>
        <v>-1.1740957808491482E+16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-1.1740957808491482E+16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-48920657535381.172</v>
      </c>
      <c r="L5787" s="444">
        <f t="shared" ca="1" si="194"/>
        <v>-1.1789878466026864E+16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-1.1789878466026864E+16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-49124493608445.266</v>
      </c>
      <c r="L5788" s="444">
        <f t="shared" ca="1" si="194"/>
        <v>-1.183900295963531E+16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-1.183900295963531E+16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-49329178998480.461</v>
      </c>
      <c r="L5789" s="444">
        <f t="shared" ca="1" si="194"/>
        <v>-1.188833213863379E+16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-1.188833213863379E+16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-49534717244307.461</v>
      </c>
      <c r="L5790" s="444">
        <f t="shared" ca="1" si="194"/>
        <v>-1.1937866855878098E+16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-1.1937866855878098E+16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-49741111899492.078</v>
      </c>
      <c r="L5791" s="444">
        <f t="shared" ca="1" si="194"/>
        <v>-1.198760796777759E+16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-1.198760796777759E+16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-49948366532406.625</v>
      </c>
      <c r="L5792" s="444">
        <f t="shared" ca="1" si="194"/>
        <v>-1.2037556334309996E+16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-1.2037556334309996E+16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-50156484726291.648</v>
      </c>
      <c r="L5793" s="444">
        <f t="shared" ca="1" si="194"/>
        <v>-1.2087712819036288E+16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-1.2087712819036288E+16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-50365470079317.867</v>
      </c>
      <c r="L5794" s="444">
        <f t="shared" ca="1" si="194"/>
        <v>-1.2138078289115606E+16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-1.2138078289115606E+16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-50575326204648.359</v>
      </c>
      <c r="L5795" s="444">
        <f t="shared" ca="1" si="194"/>
        <v>-1.2188653615320254E+16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-1.2188653615320254E+16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-50786056730501.055</v>
      </c>
      <c r="L5796" s="444">
        <f t="shared" ca="1" si="194"/>
        <v>-1.2239439672050756E+16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-1.2239439672050756E+16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-50997665300211.484</v>
      </c>
      <c r="L5797" s="444">
        <f t="shared" ca="1" si="194"/>
        <v>-1.2290437337350968E+16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-1.2290437337350968E+16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-51210155572295.703</v>
      </c>
      <c r="L5798" s="444">
        <f t="shared" ca="1" si="194"/>
        <v>-1.2341647492923264E+16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-1.2341647492923264E+16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-51423531220513.602</v>
      </c>
      <c r="L5799" s="444">
        <f t="shared" ca="1" si="194"/>
        <v>-1.2393071024143778E+16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-1.2393071024143778E+16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-51637795933932.406</v>
      </c>
      <c r="L5800" s="444">
        <f t="shared" ca="1" si="194"/>
        <v>-1.244470882007771E+16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-1.244470882007771E+16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-51852953416990.461</v>
      </c>
      <c r="L5801" s="444">
        <f t="shared" ca="1" si="194"/>
        <v>-1.24965617734947E+16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-1.24965617734947E+16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-52069007389561.25</v>
      </c>
      <c r="L5802" s="444">
        <f t="shared" ca="1" si="194"/>
        <v>-1.2548630780884262E+16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-1.2548630780884262E+16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-52285961587017.758</v>
      </c>
      <c r="L5803" s="444">
        <f t="shared" ca="1" si="194"/>
        <v>-1.260091674247128E+16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-1.260091674247128E+16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-52503819760297</v>
      </c>
      <c r="L5804" s="444">
        <f t="shared" ca="1" si="194"/>
        <v>-1.2653420562231576E+16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-1.2653420562231576E+16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-52722585675964.898</v>
      </c>
      <c r="L5805" s="444">
        <f t="shared" ca="1" si="194"/>
        <v>-1.270614314790754E+16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-1.270614314790754E+16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-52942263116281.414</v>
      </c>
      <c r="L5806" s="444">
        <f t="shared" ca="1" si="194"/>
        <v>-1.2759085411023822E+16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-1.2759085411023822E+16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-53162855879265.922</v>
      </c>
      <c r="L5807" s="444">
        <f t="shared" ca="1" si="194"/>
        <v>-1.2812248266903088E+16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-1.2812248266903088E+16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-53384367778762.867</v>
      </c>
      <c r="L5808" s="444">
        <f t="shared" ca="1" si="194"/>
        <v>-1.286563263468185E+16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-1.286563263468185E+16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-53606802644507.711</v>
      </c>
      <c r="L5809" s="444">
        <f t="shared" ca="1" si="194"/>
        <v>-1.2919239437326358E+16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-1.2919239437326358E+16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-53830164322193.156</v>
      </c>
      <c r="L5810" s="444">
        <f t="shared" ca="1" si="194"/>
        <v>-1.2973069601648552E+16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-1.2973069601648552E+16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-54054456673535.633</v>
      </c>
      <c r="L5811" s="444">
        <f t="shared" ca="1" si="194"/>
        <v>-1.3027124058322088E+16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-1.3027124058322088E+16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-54279683576342.031</v>
      </c>
      <c r="L5812" s="444">
        <f t="shared" ca="1" si="194"/>
        <v>-1.308140374189843E+16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-1.308140374189843E+16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-54505848924576.789</v>
      </c>
      <c r="L5813" s="444">
        <f t="shared" ca="1" si="194"/>
        <v>-1.3135909590823006E+16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-1.3135909590823006E+16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-54732956628429.188</v>
      </c>
      <c r="L5814" s="444">
        <f t="shared" ca="1" si="194"/>
        <v>-1.3190642547451436E+16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-1.3190642547451436E+16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-54961010614380.984</v>
      </c>
      <c r="L5815" s="444">
        <f t="shared" ca="1" si="194"/>
        <v>-1.3245603558065816E+16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-1.3245603558065816E+16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-55190014825274.234</v>
      </c>
      <c r="L5816" s="444">
        <f t="shared" ca="1" si="194"/>
        <v>-1.330079357289109E+16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-1.330079357289109E+16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-55419973220379.539</v>
      </c>
      <c r="L5817" s="444">
        <f t="shared" ca="1" si="194"/>
        <v>-1.335621354611147E+16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-1.335621354611147E+16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-55650889775464.461</v>
      </c>
      <c r="L5818" s="444">
        <f t="shared" ca="1" si="194"/>
        <v>-1.3411864435886934E+16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-1.3411864435886934E+16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-55882768482862.227</v>
      </c>
      <c r="L5819" s="444">
        <f t="shared" ca="1" si="194"/>
        <v>-1.3467747204369796E+16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-1.3467747204369796E+16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-56115613351540.813</v>
      </c>
      <c r="L5820" s="444">
        <f t="shared" ca="1" si="194"/>
        <v>-1.3523862817721336E+16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-1.3523862817721336E+16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-56349428407172.234</v>
      </c>
      <c r="L5821" s="444">
        <f t="shared" ca="1" si="194"/>
        <v>-1.3580212246128508E+16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-1.3580212246128508E+16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-56584217692202.117</v>
      </c>
      <c r="L5822" s="444">
        <f t="shared" ca="1" si="194"/>
        <v>-1.363679646382071E+16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-1.363679646382071E+16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-56819985265919.625</v>
      </c>
      <c r="L5823" s="444">
        <f t="shared" ca="1" si="194"/>
        <v>-1.369361644908663E+16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-1.369361644908663E+16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-57056735204527.625</v>
      </c>
      <c r="L5824" s="444">
        <f t="shared" ca="1" si="194"/>
        <v>-1.3750673184291158E+16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-1.3750673184291158E+16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-57294471601213.156</v>
      </c>
      <c r="L5825" s="444">
        <f t="shared" ca="1" si="194"/>
        <v>-1.3807967655892372E+16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-1.3807967655892372E+16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-57533198566218.219</v>
      </c>
      <c r="L5826" s="444">
        <f t="shared" ca="1" si="194"/>
        <v>-1.386550085445859E+16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-1.386550085445859E+16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-57772920226910.789</v>
      </c>
      <c r="L5827" s="444">
        <f t="shared" ca="1" si="194"/>
        <v>-1.39232737746855E+16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-1.39232737746855E+16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-58013640727856.25</v>
      </c>
      <c r="L5828" s="444">
        <f t="shared" ca="1" si="194"/>
        <v>-1.3981287415413356E+16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-1.3981287415413356E+16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-58255364230888.984</v>
      </c>
      <c r="L5829" s="444">
        <f t="shared" ca="1" si="194"/>
        <v>-1.4039542779644244E+16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-1.4039542779644244E+16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-58498094915184.352</v>
      </c>
      <c r="L5830" s="444">
        <f t="shared" ca="1" si="194"/>
        <v>-1.4098040874559428E+16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-1.4098040874559428E+16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-58741836977330.945</v>
      </c>
      <c r="L5831" s="444">
        <f t="shared" ca="1" si="194"/>
        <v>-1.4156782711536758E+16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-1.4156782711536758E+16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-58986594631403.156</v>
      </c>
      <c r="L5832" s="444">
        <f t="shared" ca="1" si="194"/>
        <v>-1.4215769306168162E+16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-1.4215769306168162E+16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-59232372109034</v>
      </c>
      <c r="L5833" s="444">
        <f t="shared" ca="1" si="194"/>
        <v>-1.4275001678277196E+16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-1.4275001678277196E+16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-59479173659488.313</v>
      </c>
      <c r="L5834" s="444">
        <f t="shared" ca="1" si="194"/>
        <v>-1.4334480851936684E+16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-1.4334480851936684E+16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-59727003549736.18</v>
      </c>
      <c r="L5835" s="444">
        <f t="shared" ca="1" si="194"/>
        <v>-1.439420785548642E+16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-1.439420785548642E+16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-59975866064526.75</v>
      </c>
      <c r="L5836" s="444">
        <f t="shared" ca="1" si="194"/>
        <v>-1.4454183721550946E+16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-1.4454183721550946E+16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-60225765506462.273</v>
      </c>
      <c r="L5837" s="444">
        <f t="shared" ca="1" si="194"/>
        <v>-1.4514409487057408E+16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-1.4514409487057408E+16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-60476706196072.531</v>
      </c>
      <c r="L5838" s="444">
        <f t="shared" ca="1" si="194"/>
        <v>-1.457488619325348E+16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-1.457488619325348E+16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-60728692471889.5</v>
      </c>
      <c r="L5839" s="444">
        <f t="shared" ca="1" si="194"/>
        <v>-1.463561488572537E+16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-1.463561488572537E+16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-60981728690522.375</v>
      </c>
      <c r="L5840" s="444">
        <f t="shared" ca="1" si="194"/>
        <v>-1.4696596614415892E+16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-1.4696596614415892E+16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-61235819226732.891</v>
      </c>
      <c r="L5841" s="444">
        <f t="shared" ca="1" si="194"/>
        <v>-1.4757832433642624E+16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-1.4757832433642624E+16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-61490968473510.93</v>
      </c>
      <c r="L5842" s="444">
        <f t="shared" ca="1" si="194"/>
        <v>-1.4819323402116134E+16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-1.4819323402116134E+16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-61747180842150.555</v>
      </c>
      <c r="L5843" s="444">
        <f t="shared" ca="1" si="194"/>
        <v>-1.4881070582958284E+16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-1.4881070582958284E+16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-62004460762326.18</v>
      </c>
      <c r="L5844" s="444">
        <f t="shared" ca="1" si="194"/>
        <v>-1.494307504372061E+16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-1.494307504372061E+16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-62262812682169.219</v>
      </c>
      <c r="L5845" s="444">
        <f t="shared" ca="1" si="194"/>
        <v>-1.500533785640278E+16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-1.500533785640278E+16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-62522241068344.914</v>
      </c>
      <c r="L5846" s="444">
        <f t="shared" ca="1" si="194"/>
        <v>-1.5067860097471124E+16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-1.5067860097471124E+16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-62782750406129.68</v>
      </c>
      <c r="L5847" s="444">
        <f t="shared" ca="1" si="194"/>
        <v>-1.5130642847877254E+16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-1.5130642847877254E+16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-63044345199488.563</v>
      </c>
      <c r="L5848" s="444">
        <f t="shared" ca="1" si="194"/>
        <v>-1.5193687193076742E+16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-1.5193687193076742E+16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-63307029971153.094</v>
      </c>
      <c r="L5849" s="444">
        <f t="shared" ca="1" si="194"/>
        <v>-1.5256994223047896E+16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-1.5256994223047896E+16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-63570809262699.57</v>
      </c>
      <c r="L5850" s="444">
        <f t="shared" ca="1" si="194"/>
        <v>-1.5320565032310596E+16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-1.5320565032310596E+16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-63835687634627.484</v>
      </c>
      <c r="L5851" s="444">
        <f t="shared" ca="1" si="194"/>
        <v>-1.5384400719945224E+16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-1.5384400719945224E+16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-64101669666438.438</v>
      </c>
      <c r="L5852" s="444">
        <f t="shared" ca="1" si="194"/>
        <v>-1.5448502389611662E+16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-1.5448502389611662E+16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-64368759956715.258</v>
      </c>
      <c r="L5853" s="444">
        <f t="shared" ca="1" si="194"/>
        <v>-1.5512871149568378E+16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-1.5512871149568378E+16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-64636963123201.57</v>
      </c>
      <c r="L5854" s="444">
        <f t="shared" ca="1" si="194"/>
        <v>-1.557750811269158E+16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-1.557750811269158E+16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-64906283802881.586</v>
      </c>
      <c r="L5855" s="444">
        <f t="shared" ca="1" si="194"/>
        <v>-1.5642414396494462E+16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-1.5642414396494462E+16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-65176726652060.258</v>
      </c>
      <c r="L5856" s="444">
        <f t="shared" ca="1" si="194"/>
        <v>-1.5707591123146522E+16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-1.5707591123146522E+16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-65448296346443.844</v>
      </c>
      <c r="L5857" s="444">
        <f t="shared" ca="1" si="194"/>
        <v>-1.5773039419492966E+16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-1.5773039419492966E+16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-65720997581220.68</v>
      </c>
      <c r="L5858" s="444">
        <f t="shared" ca="1" si="194"/>
        <v>-1.5838760417074186E+16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-1.5838760417074186E+16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-65994835071142.445</v>
      </c>
      <c r="L5859" s="444">
        <f t="shared" ca="1" si="194"/>
        <v>-1.5904755252145328E+16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-1.5904755252145328E+16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-66269813550605.531</v>
      </c>
      <c r="L5860" s="444">
        <f t="shared" ca="1" si="194"/>
        <v>-1.5971025065695934E+16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-1.5971025065695934E+16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-66545937773733.063</v>
      </c>
      <c r="L5861" s="444">
        <f t="shared" ca="1" si="194"/>
        <v>-1.6037571003469668E+16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-1.6037571003469668E+16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-66823212514456.945</v>
      </c>
      <c r="L5862" s="444">
        <f t="shared" ca="1" si="194"/>
        <v>-1.6104394215984124E+16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-1.6104394215984124E+16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-67101642566600.516</v>
      </c>
      <c r="L5863" s="444">
        <f t="shared" ca="1" si="194"/>
        <v>-1.6171495858550724E+16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-1.6171495858550724E+16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-67381232743961.359</v>
      </c>
      <c r="L5864" s="444">
        <f t="shared" ca="1" si="194"/>
        <v>-1.6238877091294686E+16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-1.6238877091294686E+16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-67661987880394.523</v>
      </c>
      <c r="L5865" s="444">
        <f t="shared" ca="1" si="194"/>
        <v>-1.630653907917508E+16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-1.630653907917508E+16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-67943912829896.164</v>
      </c>
      <c r="L5866" s="444">
        <f t="shared" ca="1" si="194"/>
        <v>-1.6374482992004976E+16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-1.6374482992004976E+16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-68227012466687.398</v>
      </c>
      <c r="L5867" s="444">
        <f t="shared" ca="1" si="194"/>
        <v>-1.6442710004471664E+16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-1.6442710004471664E+16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-68511291685298.594</v>
      </c>
      <c r="L5868" s="444">
        <f t="shared" ca="1" si="194"/>
        <v>-1.6511221296156962E+16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-1.6511221296156962E+16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-68796755400654.008</v>
      </c>
      <c r="L5869" s="444">
        <f t="shared" ca="1" si="194"/>
        <v>-1.6580018051557616E+16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-1.6580018051557616E+16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-69083408548156.734</v>
      </c>
      <c r="L5870" s="444">
        <f t="shared" ca="1" si="194"/>
        <v>-1.6649101460105772E+16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-1.6649101460105772E+16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-69371256083774.047</v>
      </c>
      <c r="L5871" s="444">
        <f t="shared" ca="1" si="194"/>
        <v>-1.6718472716189546E+16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-1.6718472716189546E+16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-69660302984123.109</v>
      </c>
      <c r="L5872" s="444">
        <f t="shared" ca="1" si="194"/>
        <v>-1.678813301917367E+16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-1.678813301917367E+16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-69950554246556.961</v>
      </c>
      <c r="L5873" s="444">
        <f t="shared" ref="L5873:L6127" ca="1" si="199">I5873-J5873+K5873</f>
        <v>-1.6858083573420226E+16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-1.6858083573420226E+16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-70242014889250.938</v>
      </c>
      <c r="L5874" s="444">
        <f t="shared" ca="1" si="199"/>
        <v>-1.6928325588309476E+16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-1.6928325588309476E+16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-70534689951289.484</v>
      </c>
      <c r="L5875" s="444">
        <f t="shared" ca="1" si="199"/>
        <v>-1.6998860278260766E+16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-1.6998860278260766E+16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-70828584492753.188</v>
      </c>
      <c r="L5876" s="444">
        <f t="shared" ca="1" si="199"/>
        <v>-1.706968886275352E+16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-1.706968886275352E+16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-71123703594806.344</v>
      </c>
      <c r="L5877" s="444">
        <f t="shared" ca="1" si="199"/>
        <v>-1.7140812566348326E+16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-1.7140812566348326E+16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-71420052359784.688</v>
      </c>
      <c r="L5878" s="444">
        <f t="shared" ca="1" si="199"/>
        <v>-1.721223261870811E+16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-1.721223261870811E+16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-71717635911283.797</v>
      </c>
      <c r="L5879" s="444">
        <f t="shared" ca="1" si="199"/>
        <v>-1.7283950254619394E+16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-1.7283950254619394E+16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-72016459394247.469</v>
      </c>
      <c r="L5880" s="444">
        <f t="shared" ca="1" si="199"/>
        <v>-1.7355966714013642E+16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-1.7355966714013642E+16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-72316527975056.844</v>
      </c>
      <c r="L5881" s="444">
        <f t="shared" ca="1" si="199"/>
        <v>-1.7428283241988698E+16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-1.7428283241988698E+16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-72617846841619.578</v>
      </c>
      <c r="L5882" s="444">
        <f t="shared" ca="1" si="199"/>
        <v>-1.7500901088830318E+16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-1.7500901088830318E+16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-72920421203459.672</v>
      </c>
      <c r="L5883" s="444">
        <f t="shared" ca="1" si="199"/>
        <v>-1.7573821510033778E+16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-1.7573821510033778E+16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-73224256291807.406</v>
      </c>
      <c r="L5884" s="444">
        <f t="shared" ca="1" si="199"/>
        <v>-1.7647045766325586E+16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-1.7647045766325586E+16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-73529357359689.938</v>
      </c>
      <c r="L5885" s="444">
        <f t="shared" ca="1" si="199"/>
        <v>-1.7720575123685276E+16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-1.7720575123685276E+16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-73835729682021.984</v>
      </c>
      <c r="L5886" s="444">
        <f t="shared" ca="1" si="199"/>
        <v>-1.7794410853367298E+16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-1.7794410853367298E+16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-74143378555697.063</v>
      </c>
      <c r="L5887" s="444">
        <f t="shared" ca="1" si="199"/>
        <v>-1.7868554231922996E+16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-1.7868554231922996E+16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-74452309299679.156</v>
      </c>
      <c r="L5888" s="444">
        <f t="shared" ca="1" si="199"/>
        <v>-1.7943006541222676E+16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-1.7943006541222676E+16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-74762527255094.484</v>
      </c>
      <c r="L5889" s="444">
        <f t="shared" ca="1" si="199"/>
        <v>-1.8017769068477772E+16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-1.8017769068477772E+16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-75074037785324.047</v>
      </c>
      <c r="L5890" s="444">
        <f t="shared" ca="1" si="199"/>
        <v>-1.8092843106263096E+16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-1.8092843106263096E+16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-75386846276096.234</v>
      </c>
      <c r="L5891" s="444">
        <f t="shared" ca="1" si="199"/>
        <v>-1.8168229952539192E+16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-1.8168229952539192E+16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-75700958135579.969</v>
      </c>
      <c r="L5892" s="444">
        <f t="shared" ca="1" si="199"/>
        <v>-1.8243930910674772E+16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-1.8243930910674772E+16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-76016378794478.219</v>
      </c>
      <c r="L5893" s="444">
        <f t="shared" ca="1" si="199"/>
        <v>-1.8319947289469252E+16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-1.8319947289469252E+16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-76333113706121.875</v>
      </c>
      <c r="L5894" s="444">
        <f t="shared" ca="1" si="199"/>
        <v>-1.8396280403175372E+16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-1.8396280403175372E+16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-76651168346564.047</v>
      </c>
      <c r="L5895" s="444">
        <f t="shared" ca="1" si="199"/>
        <v>-1.8472931571521936E+16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-1.8472931571521936E+16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-76970548214674.734</v>
      </c>
      <c r="L5896" s="444">
        <f t="shared" ca="1" si="199"/>
        <v>-1.8549902119736612E+16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-1.8549902119736612E+16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-77291258832235.875</v>
      </c>
      <c r="L5897" s="444">
        <f t="shared" ca="1" si="199"/>
        <v>-1.8627193378568848E+16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-1.8627193378568848E+16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-77613305744036.859</v>
      </c>
      <c r="L5898" s="444">
        <f t="shared" ca="1" si="199"/>
        <v>-1.8704806684312884E+16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-1.8704806684312884E+16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-77936694517970.344</v>
      </c>
      <c r="L5899" s="444">
        <f t="shared" ca="1" si="199"/>
        <v>-1.8782743378830856E+16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-1.8782743378830856E+16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-78261430745128.563</v>
      </c>
      <c r="L5900" s="444">
        <f t="shared" ca="1" si="199"/>
        <v>-1.8861004809575984E+16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-1.8861004809575984E+16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-78587520039899.938</v>
      </c>
      <c r="L5901" s="444">
        <f t="shared" ca="1" si="199"/>
        <v>-1.8939592329615884E+16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-1.8939592329615884E+16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-78914968040066.188</v>
      </c>
      <c r="L5902" s="444">
        <f t="shared" ca="1" si="199"/>
        <v>-1.9018507297655952E+16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-1.9018507297655952E+16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-79243780406899.797</v>
      </c>
      <c r="L5903" s="444">
        <f t="shared" ca="1" si="199"/>
        <v>-1.9097751078062852E+16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-1.9097751078062852E+16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-79573962825261.875</v>
      </c>
      <c r="L5904" s="444">
        <f t="shared" ca="1" si="199"/>
        <v>-1.9177325040888112E+16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-1.9177325040888112E+16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-79905521003700.469</v>
      </c>
      <c r="L5905" s="444">
        <f t="shared" ca="1" si="199"/>
        <v>-1.9257230561891812E+16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-1.9257230561891812E+16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-80238460674549.219</v>
      </c>
      <c r="L5906" s="444">
        <f t="shared" ca="1" si="199"/>
        <v>-1.933746902256636E+16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-1.933746902256636E+16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-80572787594026.5</v>
      </c>
      <c r="L5907" s="444">
        <f t="shared" ca="1" si="199"/>
        <v>-1.9418041810160388E+16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-1.9418041810160388E+16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-80908507542334.953</v>
      </c>
      <c r="L5908" s="444">
        <f t="shared" ca="1" si="199"/>
        <v>-1.9498950317702724E+16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-1.9498950317702724E+16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-81245626323761.344</v>
      </c>
      <c r="L5909" s="444">
        <f t="shared" ca="1" si="199"/>
        <v>-1.9580195944026484E+16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-1.9580195944026484E+16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-81584149766777.016</v>
      </c>
      <c r="L5910" s="444">
        <f t="shared" ca="1" si="199"/>
        <v>-1.966178009379326E+16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-1.966178009379326E+16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-81924083724138.578</v>
      </c>
      <c r="L5911" s="444">
        <f t="shared" ca="1" si="199"/>
        <v>-1.97437041775174E+16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-1.97437041775174E+16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-82265434072989.172</v>
      </c>
      <c r="L5912" s="444">
        <f t="shared" ca="1" si="199"/>
        <v>-1.9825969611590388E+16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-1.9825969611590388E+16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-82608206714959.953</v>
      </c>
      <c r="L5913" s="444">
        <f t="shared" ca="1" si="199"/>
        <v>-1.9908577818305348E+16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-1.9908577818305348E+16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-82952407576272.281</v>
      </c>
      <c r="L5914" s="444">
        <f t="shared" ca="1" si="199"/>
        <v>-1.999153022588162E+16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-1.999153022588162E+16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-83298042607840.078</v>
      </c>
      <c r="L5915" s="444">
        <f t="shared" ca="1" si="199"/>
        <v>-2.007482826848946E+16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-2.007482826848946E+16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-83645117785372.75</v>
      </c>
      <c r="L5916" s="444">
        <f t="shared" ca="1" si="199"/>
        <v>-2.0158473386274832E+16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-2.0158473386274832E+16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-83993639109478.469</v>
      </c>
      <c r="L5917" s="444">
        <f t="shared" ca="1" si="199"/>
        <v>-2.0242467025384312E+16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-2.0242467025384312E+16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-84343612605767.969</v>
      </c>
      <c r="L5918" s="444">
        <f t="shared" ca="1" si="199"/>
        <v>-2.032681063799008E+16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-2.032681063799008E+16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-84695044324958.672</v>
      </c>
      <c r="L5919" s="444">
        <f t="shared" ca="1" si="199"/>
        <v>-2.041150568231504E+16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-2.041150568231504E+16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-85047940342979.328</v>
      </c>
      <c r="L5920" s="444">
        <f t="shared" ca="1" si="199"/>
        <v>-2.049655362265802E+16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-2.049655362265802E+16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-85402306761075.078</v>
      </c>
      <c r="L5921" s="444">
        <f t="shared" ca="1" si="199"/>
        <v>-2.0581955929419096E+16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-2.0581955929419096E+16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-85758149705912.906</v>
      </c>
      <c r="L5922" s="444">
        <f t="shared" ca="1" si="199"/>
        <v>-2.0667714079125008E+16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-2.0667714079125008E+16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-86115475329687.531</v>
      </c>
      <c r="L5923" s="444">
        <f t="shared" ca="1" si="199"/>
        <v>-2.0753829554454696E+16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-2.0753829554454696E+16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-86474289810227.906</v>
      </c>
      <c r="L5924" s="444">
        <f t="shared" ca="1" si="199"/>
        <v>-2.0840303844264924E+16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-2.0840303844264924E+16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-86834599351103.844</v>
      </c>
      <c r="L5925" s="444">
        <f t="shared" ca="1" si="199"/>
        <v>-2.0927138443616028E+16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-2.0927138443616028E+16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-87196410181733.453</v>
      </c>
      <c r="L5926" s="444">
        <f t="shared" ca="1" si="199"/>
        <v>-2.101433485379776E+16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-2.101433485379776E+16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-87559728557490.672</v>
      </c>
      <c r="L5927" s="444">
        <f t="shared" ca="1" si="199"/>
        <v>-2.1101894582355252E+16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-2.1101894582355252E+16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-87924560759813.547</v>
      </c>
      <c r="L5928" s="444">
        <f t="shared" ca="1" si="199"/>
        <v>-2.1189819143115064E+16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-2.1189819143115064E+16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-88290913096312.766</v>
      </c>
      <c r="L5929" s="444">
        <f t="shared" ca="1" si="199"/>
        <v>-2.1278110056211376E+16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-2.1278110056211376E+16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-88658791900880.734</v>
      </c>
      <c r="L5930" s="444">
        <f t="shared" ca="1" si="199"/>
        <v>-2.1366768848112256E+16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-2.1366768848112256E+16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-89028203533801.063</v>
      </c>
      <c r="L5931" s="444">
        <f t="shared" ca="1" si="199"/>
        <v>-2.1455797051646056E+16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-2.1455797051646056E+16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-89399154381858.563</v>
      </c>
      <c r="L5932" s="444">
        <f t="shared" ca="1" si="199"/>
        <v>-2.1545196206027916E+16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-2.1545196206027916E+16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-89771650858449.656</v>
      </c>
      <c r="L5933" s="444">
        <f t="shared" ca="1" si="199"/>
        <v>-2.1634967856886364E+16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-2.1634967856886364E+16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-90145699403693.188</v>
      </c>
      <c r="L5934" s="444">
        <f t="shared" ca="1" si="199"/>
        <v>-2.1725113556290056E+16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-2.1725113556290056E+16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-90521306484541.906</v>
      </c>
      <c r="L5935" s="444">
        <f t="shared" ca="1" si="199"/>
        <v>-2.1815634862774596E+16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-2.1815634862774596E+16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-90898478594894.156</v>
      </c>
      <c r="L5936" s="444">
        <f t="shared" ca="1" si="199"/>
        <v>-2.1906533341369492E+16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-2.1906533341369492E+16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-91277222255706.219</v>
      </c>
      <c r="L5937" s="444">
        <f t="shared" ca="1" si="199"/>
        <v>-2.19978105636252E+16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-2.19978105636252E+16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-91657544015105</v>
      </c>
      <c r="L5938" s="444">
        <f t="shared" ca="1" si="199"/>
        <v>-2.2089468107640304E+16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-2.2089468107640304E+16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-92039450448501.266</v>
      </c>
      <c r="L5939" s="444">
        <f t="shared" ca="1" si="199"/>
        <v>-2.2181507558088804E+16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-2.2181507558088804E+16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-92422948158703.344</v>
      </c>
      <c r="L5940" s="444">
        <f t="shared" ca="1" si="199"/>
        <v>-2.2273930506247508E+16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-2.2273930506247508E+16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-92808043776031.281</v>
      </c>
      <c r="L5941" s="444">
        <f t="shared" ca="1" si="199"/>
        <v>-2.236673855002354E+16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-2.236673855002354E+16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-93194743958431.422</v>
      </c>
      <c r="L5942" s="444">
        <f t="shared" ca="1" si="199"/>
        <v>-2.2459933293981972E+16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-2.2459933293981972E+16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-93583055391591.547</v>
      </c>
      <c r="L5943" s="444">
        <f t="shared" ca="1" si="199"/>
        <v>-2.2553516349373564E+16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-2.2553516349373564E+16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-93972984789056.516</v>
      </c>
      <c r="L5944" s="444">
        <f t="shared" ca="1" si="199"/>
        <v>-2.264748933416262E+16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-2.264748933416262E+16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-94364538892344.25</v>
      </c>
      <c r="L5945" s="444">
        <f t="shared" ca="1" si="199"/>
        <v>-2.2741853873054964E+16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-2.2741853873054964E+16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-94757724471062.344</v>
      </c>
      <c r="L5946" s="444">
        <f t="shared" ca="1" si="199"/>
        <v>-2.2836611597526028E+16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-2.2836611597526028E+16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-95152548323025.109</v>
      </c>
      <c r="L5947" s="444">
        <f t="shared" ca="1" si="199"/>
        <v>-2.2931764145849052E+16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-2.2931764145849052E+16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-95549017274371.047</v>
      </c>
      <c r="L5948" s="444">
        <f t="shared" ca="1" si="199"/>
        <v>-2.3027313163123424E+16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-2.3027313163123424E+16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-95947138179680.938</v>
      </c>
      <c r="L5949" s="444">
        <f t="shared" ca="1" si="199"/>
        <v>-2.3123260301303104E+16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-2.3123260301303104E+16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-96346917922096.266</v>
      </c>
      <c r="L5950" s="444">
        <f t="shared" ca="1" si="199"/>
        <v>-2.32196072192252E+16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-2.32196072192252E+16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-96748363413438.328</v>
      </c>
      <c r="L5951" s="444">
        <f t="shared" ca="1" si="199"/>
        <v>-2.331635558263864E+16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-2.331635558263864E+16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-97151481594327.672</v>
      </c>
      <c r="L5952" s="444">
        <f t="shared" ca="1" si="199"/>
        <v>-2.3413507064232968E+16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-2.3413507064232968E+16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-97556279434304.031</v>
      </c>
      <c r="L5953" s="444">
        <f t="shared" ca="1" si="199"/>
        <v>-2.3511063343667272E+16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-2.3511063343667272E+16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-97962763931946.969</v>
      </c>
      <c r="L5954" s="444">
        <f t="shared" ca="1" si="199"/>
        <v>-2.360902610759922E+16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-2.360902610759922E+16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-98370942114996.75</v>
      </c>
      <c r="L5955" s="444">
        <f t="shared" ca="1" si="199"/>
        <v>-2.3707397049714216E+16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-2.3707397049714216E+16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-98780821040475.906</v>
      </c>
      <c r="L5956" s="444">
        <f t="shared" ca="1" si="199"/>
        <v>-2.3806177870754692E+16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-2.3806177870754692E+16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-99192407794811.219</v>
      </c>
      <c r="L5957" s="444">
        <f t="shared" ca="1" si="199"/>
        <v>-2.3905370278549504E+16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-2.3905370278549504E+16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-99605709493956.266</v>
      </c>
      <c r="L5958" s="444">
        <f t="shared" ca="1" si="199"/>
        <v>-2.400497598804346E+16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-2.400497598804346E+16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-100020733283514.42</v>
      </c>
      <c r="L5959" s="444">
        <f t="shared" ca="1" si="199"/>
        <v>-2.4104996721326976E+16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-2.4104996721326976E+16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-100437486338862.41</v>
      </c>
      <c r="L5960" s="444">
        <f t="shared" ca="1" si="199"/>
        <v>-2.420543420766584E+16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-2.420543420766584E+16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-100855975865274.33</v>
      </c>
      <c r="L5961" s="444">
        <f t="shared" ca="1" si="199"/>
        <v>-2.4306290183531116E+16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-2.4306290183531116E+16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-101276209098046.31</v>
      </c>
      <c r="L5962" s="444">
        <f t="shared" ca="1" si="199"/>
        <v>-2.4407566392629164E+16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-2.4407566392629164E+16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-101698193302621.52</v>
      </c>
      <c r="L5963" s="444">
        <f t="shared" ca="1" si="199"/>
        <v>-2.4509264585931784E+16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-2.4509264585931784E+16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-102121935774715.77</v>
      </c>
      <c r="L5964" s="444">
        <f t="shared" ca="1" si="199"/>
        <v>-2.46113865217065E+16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-2.46113865217065E+16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-102547443840443.75</v>
      </c>
      <c r="L5965" s="444">
        <f t="shared" ca="1" si="199"/>
        <v>-2.4713933965546944E+16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-2.4713933965546944E+16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-102974724856445.59</v>
      </c>
      <c r="L5966" s="444">
        <f t="shared" ca="1" si="199"/>
        <v>-2.4816908690403388E+16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-2.4816908690403388E+16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-103403786210014.11</v>
      </c>
      <c r="L5967" s="444">
        <f t="shared" ca="1" si="199"/>
        <v>-2.4920312476613404E+16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-2.4920312476613404E+16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-103834635319222.52</v>
      </c>
      <c r="L5968" s="444">
        <f t="shared" ca="1" si="199"/>
        <v>-2.5024147111932628E+16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-2.5024147111932628E+16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-104267279633052.61</v>
      </c>
      <c r="L5969" s="444">
        <f t="shared" ca="1" si="199"/>
        <v>-2.512841439156568E+16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-2.512841439156568E+16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-104701726631523.67</v>
      </c>
      <c r="L5970" s="444">
        <f t="shared" ca="1" si="199"/>
        <v>-2.5233116118197204E+16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-2.5233116118197204E+16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-105137983825821.69</v>
      </c>
      <c r="L5971" s="444">
        <f t="shared" ca="1" si="199"/>
        <v>-2.5338254102023024E+16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-2.5338254102023024E+16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-105576058758429.27</v>
      </c>
      <c r="L5972" s="444">
        <f t="shared" ca="1" si="199"/>
        <v>-2.5443830160781452E+16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-2.5443830160781452E+16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-106015959003256.05</v>
      </c>
      <c r="L5973" s="444">
        <f t="shared" ca="1" si="199"/>
        <v>-2.5549846119784708E+16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-2.5549846119784708E+16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-106457692165769.61</v>
      </c>
      <c r="L5974" s="444">
        <f t="shared" ca="1" si="199"/>
        <v>-2.5656303811950476E+16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-2.5656303811950476E+16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-106901265883126.98</v>
      </c>
      <c r="L5975" s="444">
        <f t="shared" ca="1" si="199"/>
        <v>-2.5763205077833604E+16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-2.5763205077833604E+16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-107346687824306.69</v>
      </c>
      <c r="L5976" s="444">
        <f t="shared" ca="1" si="199"/>
        <v>-2.5870551765657912E+16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-2.5870551765657912E+16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-107793965690241.3</v>
      </c>
      <c r="L5977" s="444">
        <f t="shared" ca="1" si="199"/>
        <v>-2.5978345731348152E+16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-2.5978345731348152E+16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-108243107213950.63</v>
      </c>
      <c r="L5978" s="444">
        <f t="shared" ca="1" si="199"/>
        <v>-2.6086588838562104E+16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-2.6086588838562104E+16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-108694120160675.44</v>
      </c>
      <c r="L5979" s="444">
        <f t="shared" ca="1" si="199"/>
        <v>-2.619528295872278E+16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-2.619528295872278E+16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-109147012328011.58</v>
      </c>
      <c r="L5980" s="444">
        <f t="shared" ca="1" si="199"/>
        <v>-2.6304429971050792E+16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-2.6304429971050792E+16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-109601791546044.97</v>
      </c>
      <c r="L5981" s="444">
        <f t="shared" ca="1" si="199"/>
        <v>-2.6414031762596836E+16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-2.6414031762596836E+16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-110058465677486.81</v>
      </c>
      <c r="L5982" s="444">
        <f t="shared" ca="1" si="199"/>
        <v>-2.6524090228274324E+16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-2.6524090228274324E+16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-110517042617809.69</v>
      </c>
      <c r="L5983" s="444">
        <f t="shared" ca="1" si="199"/>
        <v>-2.6634607270892132E+16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-2.6634607270892132E+16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-110977530295383.88</v>
      </c>
      <c r="L5984" s="444">
        <f t="shared" ca="1" si="199"/>
        <v>-2.6745584801187516E+16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-2.6745584801187516E+16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-111439936671614.66</v>
      </c>
      <c r="L5985" s="444">
        <f t="shared" ca="1" si="199"/>
        <v>-2.6857024737859132E+16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-2.6857024737859132E+16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-111904269741079.72</v>
      </c>
      <c r="L5986" s="444">
        <f t="shared" ca="1" si="199"/>
        <v>-2.6968929007600212E+16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-2.6968929007600212E+16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-112370537531667.55</v>
      </c>
      <c r="L5987" s="444">
        <f t="shared" ca="1" si="199"/>
        <v>-2.708129954513188E+16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-2.708129954513188E+16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-112838748104716.17</v>
      </c>
      <c r="L5988" s="444">
        <f t="shared" ca="1" si="199"/>
        <v>-2.7194138293236596E+16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-2.7194138293236596E+16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-113308909555152.48</v>
      </c>
      <c r="L5989" s="444">
        <f t="shared" ca="1" si="199"/>
        <v>-2.7307447202791748E+16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-2.7307447202791748E+16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-113781030011632.28</v>
      </c>
      <c r="L5990" s="444">
        <f t="shared" ca="1" si="199"/>
        <v>-2.742122823280338E+16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-2.742122823280338E+16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-114255117636680.75</v>
      </c>
      <c r="L5991" s="444">
        <f t="shared" ca="1" si="199"/>
        <v>-2.753548335044006E+16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-2.753548335044006E+16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-114731180626833.58</v>
      </c>
      <c r="L5992" s="444">
        <f t="shared" ca="1" si="199"/>
        <v>-2.7650214531066892E+16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-2.7650214531066892E+16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-115209227212778.72</v>
      </c>
      <c r="L5993" s="444">
        <f t="shared" ca="1" si="199"/>
        <v>-2.7765423758279672E+16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-2.7765423758279672E+16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-115689265659498.63</v>
      </c>
      <c r="L5994" s="444">
        <f t="shared" ca="1" si="199"/>
        <v>-2.7881113023939172E+16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-2.7881113023939172E+16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-116171304266413.22</v>
      </c>
      <c r="L5995" s="444">
        <f t="shared" ca="1" si="199"/>
        <v>-2.7997284328205584E+16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-2.7997284328205584E+16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-116655351367523.27</v>
      </c>
      <c r="L5996" s="444">
        <f t="shared" ca="1" si="199"/>
        <v>-2.8113939679573108E+16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-2.8113939679573108E+16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-117141415331554.61</v>
      </c>
      <c r="L5997" s="444">
        <f t="shared" ca="1" si="199"/>
        <v>-2.8231081094904664E+16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-2.8231081094904664E+16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-117629504562102.78</v>
      </c>
      <c r="L5998" s="444">
        <f t="shared" ca="1" si="199"/>
        <v>-2.8348710599466768E+16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-2.8348710599466768E+16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-118119627497778.2</v>
      </c>
      <c r="L5999" s="444">
        <f t="shared" ca="1" si="199"/>
        <v>-2.8466830226964548E+16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-2.8466830226964548E+16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-118611792612352.3</v>
      </c>
      <c r="L6000" s="444">
        <f t="shared" ca="1" si="199"/>
        <v>-2.85854420195769E+16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-2.85854420195769E+16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-119106008414903.73</v>
      </c>
      <c r="L6001" s="444">
        <f t="shared" ca="1" si="199"/>
        <v>-2.8704548027991804E+16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-2.8704548027991804E+16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-119602283449965.84</v>
      </c>
      <c r="L6002" s="444">
        <f t="shared" ca="1" si="199"/>
        <v>-2.8824150311441768E+16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-2.8824150311441768E+16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-120100626297674.03</v>
      </c>
      <c r="L6003" s="444">
        <f t="shared" ca="1" si="199"/>
        <v>-2.8944250937739444E+16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-2.8944250937739444E+16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-120601045573914.34</v>
      </c>
      <c r="L6004" s="444">
        <f t="shared" ca="1" si="199"/>
        <v>-2.906485198331336E+16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-2.906485198331336E+16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-121103549930472.31</v>
      </c>
      <c r="L6005" s="444">
        <f t="shared" ca="1" si="199"/>
        <v>-2.9185955533243832E+16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-2.9185955533243832E+16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-121608148055182.63</v>
      </c>
      <c r="L6006" s="444">
        <f t="shared" ca="1" si="199"/>
        <v>-2.9307563681299016E+16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-2.9307563681299016E+16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-122114848672079.23</v>
      </c>
      <c r="L6007" s="444">
        <f t="shared" ca="1" si="199"/>
        <v>-2.9429678529971096E+16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-2.9429678529971096E+16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-122623660541546.25</v>
      </c>
      <c r="L6008" s="444">
        <f t="shared" ca="1" si="199"/>
        <v>-2.9552302190512644E+16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-2.9552302190512644E+16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-123134592460469.34</v>
      </c>
      <c r="L6009" s="444">
        <f t="shared" ca="1" si="199"/>
        <v>-2.9675436782973112E+16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-2.9675436782973112E+16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-123647653262387.97</v>
      </c>
      <c r="L6010" s="444">
        <f t="shared" ca="1" si="199"/>
        <v>-2.97990844362355E+16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-2.97990844362355E+16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-124162851817647.94</v>
      </c>
      <c r="L6011" s="444">
        <f t="shared" ca="1" si="199"/>
        <v>-2.9923247288053148E+16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-2.9923247288053148E+16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-124680197033554.8</v>
      </c>
      <c r="L6012" s="444">
        <f t="shared" ca="1" si="199"/>
        <v>-3.0047927485086704E+16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-3.0047927485086704E+16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-125199697854527.94</v>
      </c>
      <c r="L6013" s="444">
        <f t="shared" ca="1" si="199"/>
        <v>-3.0173127182941232E+16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-3.0173127182941232E+16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-125721363262255.13</v>
      </c>
      <c r="L6014" s="444">
        <f t="shared" ca="1" si="199"/>
        <v>-3.0298848546203488E+16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-3.0298848546203488E+16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-126245202275847.86</v>
      </c>
      <c r="L6015" s="444">
        <f t="shared" ca="1" si="199"/>
        <v>-3.0425093748479336E+16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-3.0425093748479336E+16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-126771223951997.23</v>
      </c>
      <c r="L6016" s="444">
        <f t="shared" ca="1" si="199"/>
        <v>-3.0551864972431332E+16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-3.0551864972431332E+16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-127299437385130.55</v>
      </c>
      <c r="L6017" s="444">
        <f t="shared" ca="1" si="199"/>
        <v>-3.0679164409816464E+16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-3.0679164409816464E+16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-127829851707568.59</v>
      </c>
      <c r="L6018" s="444">
        <f t="shared" ca="1" si="199"/>
        <v>-3.0806994261524032E+16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-3.0806994261524032E+16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-128362476089683.47</v>
      </c>
      <c r="L6019" s="444">
        <f t="shared" ca="1" si="199"/>
        <v>-3.0935356737613716E+16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-3.0935356737613716E+16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-128897319740057.14</v>
      </c>
      <c r="L6020" s="444">
        <f t="shared" ca="1" si="199"/>
        <v>-3.1064254057353772E+16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-3.1064254057353772E+16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-129434391905640.72</v>
      </c>
      <c r="L6021" s="444">
        <f t="shared" ca="1" si="199"/>
        <v>-3.1193688449259412E+16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-3.1193688449259412E+16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-129973701871914.23</v>
      </c>
      <c r="L6022" s="444">
        <f t="shared" ca="1" si="199"/>
        <v>-3.1323662151131328E+16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-3.1323662151131328E+16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-130515258963047.22</v>
      </c>
      <c r="L6023" s="444">
        <f t="shared" ca="1" si="199"/>
        <v>-3.1454177410094376E+16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-3.1454177410094376E+16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-131059072542059.88</v>
      </c>
      <c r="L6024" s="444">
        <f t="shared" ca="1" si="199"/>
        <v>-3.1585236482636436E+16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-3.1585236482636436E+16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-131605152010985.14</v>
      </c>
      <c r="L6025" s="444">
        <f t="shared" ca="1" si="199"/>
        <v>-3.171684163464742E+16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-3.171684163464742E+16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-132153506811030.92</v>
      </c>
      <c r="L6026" s="444">
        <f t="shared" ca="1" si="199"/>
        <v>-3.1848995141458452E+16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-3.1848995141458452E+16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-132704146422743.55</v>
      </c>
      <c r="L6027" s="444">
        <f t="shared" ca="1" si="199"/>
        <v>-3.1981699287881196E+16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-3.1981699287881196E+16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-133257080366171.64</v>
      </c>
      <c r="L6028" s="444">
        <f t="shared" ca="1" si="199"/>
        <v>-3.2114956368247368E+16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-3.2114956368247368E+16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-133812318201030.7</v>
      </c>
      <c r="L6029" s="444">
        <f t="shared" ca="1" si="199"/>
        <v>-3.22487686864484E+16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-3.22487686864484E+16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-134369869526868.33</v>
      </c>
      <c r="L6030" s="444">
        <f t="shared" ca="1" si="199"/>
        <v>-3.2383138555975268E+16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-3.2383138555975268E+16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-134929743983230.27</v>
      </c>
      <c r="L6031" s="444">
        <f t="shared" ca="1" si="199"/>
        <v>-3.25180682999585E+16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-3.25180682999585E+16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-135491951249827.09</v>
      </c>
      <c r="L6032" s="444">
        <f t="shared" ca="1" si="199"/>
        <v>-3.2653560251208328E+16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-3.2653560251208328E+16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-136056501046701.36</v>
      </c>
      <c r="L6033" s="444">
        <f t="shared" ca="1" si="199"/>
        <v>-3.2789616752255028E+16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-3.2789616752255028E+16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-136623403134395.95</v>
      </c>
      <c r="L6034" s="444">
        <f t="shared" ca="1" si="199"/>
        <v>-3.2926240155389424E+16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-3.2926240155389424E+16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-137192667314122.59</v>
      </c>
      <c r="L6035" s="444">
        <f t="shared" ca="1" si="199"/>
        <v>-3.3063432822703548E+16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-3.3063432822703548E+16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-137764303427931.47</v>
      </c>
      <c r="L6036" s="444">
        <f t="shared" ca="1" si="199"/>
        <v>-3.320119712613148E+16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-3.320119712613148E+16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-138338321358881.17</v>
      </c>
      <c r="L6037" s="444">
        <f t="shared" ca="1" si="199"/>
        <v>-3.333953544749036E+16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-3.333953544749036E+16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-138914731031209.81</v>
      </c>
      <c r="L6038" s="444">
        <f t="shared" ca="1" si="199"/>
        <v>-3.3478450178521568E+16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-3.3478450178521568E+16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-139493542410506.52</v>
      </c>
      <c r="L6039" s="444">
        <f t="shared" ca="1" si="199"/>
        <v>-3.3617943720932076E+16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-3.3617943720932076E+16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-140074765503883.63</v>
      </c>
      <c r="L6040" s="444">
        <f t="shared" ca="1" si="199"/>
        <v>-3.375801848643596E+16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-3.375801848643596E+16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-140658410360149.81</v>
      </c>
      <c r="L6041" s="444">
        <f t="shared" ca="1" si="199"/>
        <v>-3.3898676896796108E+16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-3.3898676896796108E+16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-141244487069983.78</v>
      </c>
      <c r="L6042" s="444">
        <f t="shared" ca="1" si="199"/>
        <v>-3.4039921383866092E+16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-3.4039921383866092E+16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-141833005766108.69</v>
      </c>
      <c r="L6043" s="444">
        <f t="shared" ca="1" si="199"/>
        <v>-3.41817543896322E+16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-3.41817543896322E+16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-142423976623467.5</v>
      </c>
      <c r="L6044" s="444">
        <f t="shared" ca="1" si="199"/>
        <v>-3.4324178366255668E+16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-3.4324178366255668E+16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-143017409859398.63</v>
      </c>
      <c r="L6045" s="444">
        <f t="shared" ca="1" si="199"/>
        <v>-3.4467195776115068E+16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-3.4467195776115068E+16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-143613315733812.78</v>
      </c>
      <c r="L6046" s="444">
        <f t="shared" ca="1" si="199"/>
        <v>-3.461080909184888E+16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-3.461080909184888E+16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-144211704549370.31</v>
      </c>
      <c r="L6047" s="444">
        <f t="shared" ca="1" si="199"/>
        <v>-3.4755020796398252E+16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-3.4755020796398252E+16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-144812586651659.38</v>
      </c>
      <c r="L6048" s="444">
        <f t="shared" ca="1" si="199"/>
        <v>-3.4899833383049912E+16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-3.4899833383049912E+16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-145415972429374.63</v>
      </c>
      <c r="L6049" s="444">
        <f t="shared" ca="1" si="199"/>
        <v>-3.5045249355479288E+16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-3.5045249355479288E+16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-146021872314497.03</v>
      </c>
      <c r="L6050" s="444">
        <f t="shared" ca="1" si="199"/>
        <v>-3.5191271227793784E+16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-3.5191271227793784E+16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-146630296782474.09</v>
      </c>
      <c r="L6051" s="444">
        <f t="shared" ca="1" si="199"/>
        <v>-3.533790152457626E+16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-3.533790152457626E+16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-147241256352401.09</v>
      </c>
      <c r="L6052" s="444">
        <f t="shared" ca="1" si="199"/>
        <v>-3.548514278092866E+16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-3.548514278092866E+16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-147854761587202.75</v>
      </c>
      <c r="L6053" s="444">
        <f t="shared" ca="1" si="199"/>
        <v>-3.5632997542515864E+16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-3.5632997542515864E+16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-148470823093816.09</v>
      </c>
      <c r="L6054" s="444">
        <f t="shared" ca="1" si="199"/>
        <v>-3.578146836560968E+16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-3.578146836560968E+16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-149089451523373.66</v>
      </c>
      <c r="L6055" s="444">
        <f t="shared" ca="1" si="199"/>
        <v>-3.5930557817133052E+16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-3.5930557817133052E+16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-149710657571387.72</v>
      </c>
      <c r="L6056" s="444">
        <f t="shared" ca="1" si="199"/>
        <v>-3.608026847470444E+16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-3.608026847470444E+16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-150334451977935.16</v>
      </c>
      <c r="L6057" s="444">
        <f t="shared" ca="1" si="199"/>
        <v>-3.6230602926682376E+16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-3.6230602926682376E+16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-150960845527843.22</v>
      </c>
      <c r="L6058" s="444">
        <f t="shared" ca="1" si="199"/>
        <v>-3.6381563772210216E+16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-3.6381563772210216E+16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-151589849050875.91</v>
      </c>
      <c r="L6059" s="444">
        <f t="shared" ca="1" si="199"/>
        <v>-3.6533153621261088E+16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-3.6533153621261088E+16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-152221473421921.19</v>
      </c>
      <c r="L6060" s="444">
        <f t="shared" ca="1" si="199"/>
        <v>-3.6685375094683008E+16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-3.6685375094683008E+16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-152855729561179.19</v>
      </c>
      <c r="L6061" s="444">
        <f t="shared" ca="1" si="199"/>
        <v>-3.6838230824244184E+16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-3.6838230824244184E+16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-153492628434350.75</v>
      </c>
      <c r="L6062" s="444">
        <f t="shared" ca="1" si="199"/>
        <v>-3.6991723452678536E+16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-3.6991723452678536E+16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-154132181052827.22</v>
      </c>
      <c r="L6063" s="444">
        <f t="shared" ca="1" si="199"/>
        <v>-3.714585563373136E+16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-3.714585563373136E+16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-154774398473880.66</v>
      </c>
      <c r="L6064" s="444">
        <f t="shared" ca="1" si="199"/>
        <v>-3.730063003220524E+16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-3.730063003220524E+16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-155419291800855.16</v>
      </c>
      <c r="L6065" s="444">
        <f t="shared" ca="1" si="199"/>
        <v>-3.7456049324006096E+16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-3.7456049324006096E+16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-156066872183358.72</v>
      </c>
      <c r="L6066" s="444">
        <f t="shared" ca="1" si="199"/>
        <v>-3.7612116196189456E+16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-3.7612116196189456E+16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-156717150817456.06</v>
      </c>
      <c r="L6067" s="444">
        <f t="shared" ca="1" si="199"/>
        <v>-3.7768833347006912E+16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-3.7768833347006912E+16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-157370138945862.13</v>
      </c>
      <c r="L6068" s="444">
        <f t="shared" ca="1" si="199"/>
        <v>-3.7926203485952776E+16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-3.7926203485952776E+16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-158025847858136.56</v>
      </c>
      <c r="L6069" s="444">
        <f t="shared" ca="1" si="199"/>
        <v>-3.8084229333810912E+16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-3.8084229333810912E+16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-158684288890878.81</v>
      </c>
      <c r="L6070" s="444">
        <f t="shared" ca="1" si="199"/>
        <v>-3.8242913622701792E+16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-3.8242913622701792E+16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-159345473427924.13</v>
      </c>
      <c r="L6071" s="444">
        <f t="shared" ca="1" si="199"/>
        <v>-3.840225909612972E+16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-3.840225909612972E+16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-160009412900540.5</v>
      </c>
      <c r="L6072" s="444">
        <f t="shared" ca="1" si="199"/>
        <v>-3.8562268509030264E+16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-3.8562268509030264E+16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-160676118787626.09</v>
      </c>
      <c r="L6073" s="444">
        <f t="shared" ca="1" si="199"/>
        <v>-3.8722944627817888E+16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-3.8722944627817888E+16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-161345602615907.88</v>
      </c>
      <c r="L6074" s="444">
        <f t="shared" ca="1" si="199"/>
        <v>-3.8884290230433792E+16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-3.8884290230433792E+16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-162017875960140.81</v>
      </c>
      <c r="L6075" s="444">
        <f t="shared" ca="1" si="199"/>
        <v>-3.9046308106393936E+16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-3.9046308106393936E+16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-162692950443308.06</v>
      </c>
      <c r="L6076" s="444">
        <f t="shared" ca="1" si="199"/>
        <v>-3.9209001056837248E+16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-3.9209001056837248E+16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-163370837736821.88</v>
      </c>
      <c r="L6077" s="444">
        <f t="shared" ca="1" si="199"/>
        <v>-3.9372371894574072E+16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-3.9372371894574072E+16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-164051549560725.31</v>
      </c>
      <c r="L6078" s="444">
        <f t="shared" ca="1" si="199"/>
        <v>-3.95364234441348E+16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-3.95364234441348E+16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-164735097683895</v>
      </c>
      <c r="L6079" s="444">
        <f t="shared" ca="1" si="199"/>
        <v>-3.9701158541818696E+16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-3.9701158541818696E+16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-165421493924244.56</v>
      </c>
      <c r="L6080" s="444">
        <f t="shared" ca="1" si="199"/>
        <v>-3.9866580035742944E+16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-3.9866580035742944E+16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-166110750148928.94</v>
      </c>
      <c r="L6081" s="444">
        <f t="shared" ca="1" si="199"/>
        <v>-4.0032690785891872E+16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-4.0032690785891872E+16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-166802878274549.47</v>
      </c>
      <c r="L6082" s="444">
        <f t="shared" ca="1" si="199"/>
        <v>-4.0199493664166424E+16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-4.0199493664166424E+16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-167497890267360.09</v>
      </c>
      <c r="L6083" s="444">
        <f t="shared" ca="1" si="199"/>
        <v>-4.0366991554433784E+16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-4.0366991554433784E+16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-168195798143474.09</v>
      </c>
      <c r="L6084" s="444">
        <f t="shared" ca="1" si="199"/>
        <v>-4.0535187352577256E+16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-4.0535187352577256E+16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-168896613969071.91</v>
      </c>
      <c r="L6085" s="444">
        <f t="shared" ca="1" si="199"/>
        <v>-4.0704083966546328E+16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-4.0704083966546328E+16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-169600349860609.69</v>
      </c>
      <c r="L6086" s="444">
        <f t="shared" ca="1" si="199"/>
        <v>-4.0873684316406936E+16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-4.0873684316406936E+16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-170307017985028.91</v>
      </c>
      <c r="L6087" s="444">
        <f t="shared" ca="1" si="199"/>
        <v>-4.1043991334391968E+16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-4.1043991334391968E+16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-171016630559966.53</v>
      </c>
      <c r="L6088" s="444">
        <f t="shared" ca="1" si="199"/>
        <v>-4.1215007964951936E+16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-4.1215007964951936E+16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-171729199853966.41</v>
      </c>
      <c r="L6089" s="444">
        <f t="shared" ca="1" si="199"/>
        <v>-4.1386737164805904E+16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-4.1386737164805904E+16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-172444738186691.25</v>
      </c>
      <c r="L6090" s="444">
        <f t="shared" ca="1" si="199"/>
        <v>-4.1559181902992592E+16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-4.1559181902992592E+16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-173163257929135.81</v>
      </c>
      <c r="L6091" s="444">
        <f t="shared" ca="1" si="199"/>
        <v>-4.1732345160921728E+16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-4.1732345160921728E+16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-173884771503840.53</v>
      </c>
      <c r="L6092" s="444">
        <f t="shared" ca="1" si="199"/>
        <v>-4.1906229932425568E+16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-4.1906229932425568E+16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-174609291385106.53</v>
      </c>
      <c r="L6093" s="444">
        <f t="shared" ca="1" si="199"/>
        <v>-4.2080839223810672E+16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-4.2080839223810672E+16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-175336830099211.13</v>
      </c>
      <c r="L6094" s="444">
        <f t="shared" ca="1" si="199"/>
        <v>-4.225617605390988E+16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-4.225617605390988E+16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-176067400224624.5</v>
      </c>
      <c r="L6095" s="444">
        <f t="shared" ca="1" si="199"/>
        <v>-4.2432243454134504E+16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-4.2432243454134504E+16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-176801014392227.09</v>
      </c>
      <c r="L6096" s="444">
        <f t="shared" ca="1" si="199"/>
        <v>-4.2609044468526728E+16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-4.2609044468526728E+16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-177537685285528.03</v>
      </c>
      <c r="L6097" s="444">
        <f t="shared" ca="1" si="199"/>
        <v>-4.2786582153812256E+16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-4.2786582153812256E+16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-178277425640884.41</v>
      </c>
      <c r="L6098" s="444">
        <f t="shared" ca="1" si="199"/>
        <v>-4.2964859579453144E+16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-4.2964859579453144E+16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-179020248247721.44</v>
      </c>
      <c r="L6099" s="444">
        <f t="shared" ca="1" si="199"/>
        <v>-4.3143879827700864E+16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-4.3143879827700864E+16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-179766165948753.59</v>
      </c>
      <c r="L6100" s="444">
        <f t="shared" ca="1" si="199"/>
        <v>-4.3323645993649616E+16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-4.3323645993649616E+16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-180515191640206.72</v>
      </c>
      <c r="L6101" s="444">
        <f t="shared" ca="1" si="199"/>
        <v>-4.3504161185289824E+16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-4.3504161185289824E+16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-181267338272040.94</v>
      </c>
      <c r="L6102" s="444">
        <f t="shared" ca="1" si="199"/>
        <v>-4.3685428523561864E+16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-4.3685428523561864E+16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-182022618848174.44</v>
      </c>
      <c r="L6103" s="444">
        <f t="shared" ca="1" si="199"/>
        <v>-4.386745114241004E+16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-4.386745114241004E+16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-182781046426708.5</v>
      </c>
      <c r="L6104" s="444">
        <f t="shared" ca="1" si="199"/>
        <v>-4.4050232188836752E+16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-4.4050232188836752E+16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-183542634120153.13</v>
      </c>
      <c r="L6105" s="444">
        <f t="shared" ca="1" si="199"/>
        <v>-4.4233774822956904E+16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-4.4233774822956904E+16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-184307395095653.75</v>
      </c>
      <c r="L6106" s="444">
        <f t="shared" ca="1" si="199"/>
        <v>-4.441808221805256E+16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-4.441808221805256E+16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-185075342575219</v>
      </c>
      <c r="L6107" s="444">
        <f t="shared" ca="1" si="199"/>
        <v>-4.4603157560627776E+16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-4.4603157560627776E+16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-185846489835949.06</v>
      </c>
      <c r="L6108" s="444">
        <f t="shared" ca="1" si="199"/>
        <v>-4.4789004050463728E+16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-4.4789004050463728E+16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-186620850210265.53</v>
      </c>
      <c r="L6109" s="444">
        <f t="shared" ca="1" si="199"/>
        <v>-4.4975624900673992E+16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-4.4975624900673992E+16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-187398437086141.63</v>
      </c>
      <c r="L6110" s="444">
        <f t="shared" ca="1" si="199"/>
        <v>-4.5163023337760136E+16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-4.5163023337760136E+16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-188179263907333.91</v>
      </c>
      <c r="L6111" s="444">
        <f t="shared" ca="1" si="199"/>
        <v>-4.5351202601667472E+16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-4.5351202601667472E+16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-188963344173614.47</v>
      </c>
      <c r="L6112" s="444">
        <f t="shared" ca="1" si="199"/>
        <v>-4.5540165945841088E+16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-4.5540165945841088E+16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-189750691441004.53</v>
      </c>
      <c r="L6113" s="444">
        <f t="shared" ca="1" si="199"/>
        <v>-4.5729916637282096E+16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-4.5729916637282096E+16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-190541319322008.72</v>
      </c>
      <c r="L6114" s="444">
        <f t="shared" ca="1" si="199"/>
        <v>-4.5920457956604104E+16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-4.5920457956604104E+16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-191335241485850.44</v>
      </c>
      <c r="L6115" s="444">
        <f t="shared" ca="1" si="199"/>
        <v>-4.6111793198089952E+16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-4.6111793198089952E+16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-192132471658708.13</v>
      </c>
      <c r="L6116" s="444">
        <f t="shared" ca="1" si="199"/>
        <v>-4.6303925669748664E+16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-4.6303925669748664E+16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-192933023623952.75</v>
      </c>
      <c r="L6117" s="444">
        <f t="shared" ca="1" si="199"/>
        <v>-4.6496858693372616E+16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-4.6496858693372616E+16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-193736911222385.91</v>
      </c>
      <c r="L6118" s="444">
        <f t="shared" ca="1" si="199"/>
        <v>-4.6690595604595E+16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-4.6690595604595E+16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-194544148352479.16</v>
      </c>
      <c r="L6119" s="444">
        <f t="shared" ca="1" si="199"/>
        <v>-4.688513975294748E+16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-4.688513975294748E+16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-195354748970614.5</v>
      </c>
      <c r="L6120" s="444">
        <f t="shared" ca="1" si="199"/>
        <v>-4.7080494501918096E+16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-4.7080494501918096E+16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-196168727091325.41</v>
      </c>
      <c r="L6121" s="444">
        <f t="shared" ca="1" si="199"/>
        <v>-4.7276663229009424E+16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-4.7276663229009424E+16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-196986096787539.25</v>
      </c>
      <c r="L6122" s="444">
        <f t="shared" ca="1" si="199"/>
        <v>-4.747364932579696E+16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-4.747364932579696E+16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-197806872190820.66</v>
      </c>
      <c r="L6123" s="444">
        <f t="shared" ca="1" si="199"/>
        <v>-4.7671456197987784E+16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-4.7671456197987784E+16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-198631067491615.75</v>
      </c>
      <c r="L6124" s="444">
        <f t="shared" ca="1" si="199"/>
        <v>-4.78700872654794E+16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-4.78700872654794E+16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-199458696939497.5</v>
      </c>
      <c r="L6125" s="444">
        <f t="shared" ca="1" si="199"/>
        <v>-4.8069545962418896E+16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-4.8069545962418896E+16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-200289774843412.06</v>
      </c>
      <c r="L6126" s="444">
        <f t="shared" ca="1" si="199"/>
        <v>-4.8269835737262312E+16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-4.8269835737262312E+16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-201124315571926.31</v>
      </c>
      <c r="L6127" s="444">
        <f t="shared" ca="1" si="199"/>
        <v>-4.847096005283424E+16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-4.847096005283424E+16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-201962333553476</v>
      </c>
      <c r="L6128" s="444">
        <f t="shared" ref="L6128:L6250" ca="1" si="204">I6128-J6128+K6128</f>
        <v>-4.8672922386387712E+16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-4.8672922386387712E+16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-202803843276615.47</v>
      </c>
      <c r="L6129" s="444">
        <f t="shared" ca="1" si="204"/>
        <v>-4.8875726229664328E+16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-4.8875726229664328E+16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-203648859290268.03</v>
      </c>
      <c r="L6130" s="444">
        <f t="shared" ca="1" si="204"/>
        <v>-4.90793750889546E+16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-4.90793750889546E+16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-204497396203977.5</v>
      </c>
      <c r="L6131" s="444">
        <f t="shared" ca="1" si="204"/>
        <v>-4.9283872485158576E+16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-4.9283872485158576E+16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-205349468688160.72</v>
      </c>
      <c r="L6132" s="444">
        <f t="shared" ca="1" si="204"/>
        <v>-4.9489221953846736E+16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-4.9489221953846736E+16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-206205091474361.41</v>
      </c>
      <c r="L6133" s="444">
        <f t="shared" ca="1" si="204"/>
        <v>-4.9695427045321096E+16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-4.9695427045321096E+16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-207064279355504.56</v>
      </c>
      <c r="L6134" s="444">
        <f t="shared" ca="1" si="204"/>
        <v>-4.99024913246766E+16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-4.99024913246766E+16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-207927047186152.5</v>
      </c>
      <c r="L6135" s="444">
        <f t="shared" ca="1" si="204"/>
        <v>-5.0110418371862752E+16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-5.0110418371862752E+16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-208793409882761.47</v>
      </c>
      <c r="L6136" s="444">
        <f t="shared" ca="1" si="204"/>
        <v>-5.0319211781745512E+16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-5.0319211781745512E+16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-209663382423939.63</v>
      </c>
      <c r="L6137" s="444">
        <f t="shared" ca="1" si="204"/>
        <v>-5.0528875164169448E+16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-5.0528875164169448E+16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-210536979850706.03</v>
      </c>
      <c r="L6138" s="444">
        <f t="shared" ca="1" si="204"/>
        <v>-5.0739412144020152E+16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-5.0739412144020152E+16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-211414217266750.63</v>
      </c>
      <c r="L6139" s="444">
        <f t="shared" ca="1" si="204"/>
        <v>-5.0950826361286904E+16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-5.0950826361286904E+16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-212295109838695.44</v>
      </c>
      <c r="L6140" s="444">
        <f t="shared" ca="1" si="204"/>
        <v>-5.11631214711256E+16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-5.11631214711256E+16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-213179672796356.66</v>
      </c>
      <c r="L6141" s="444">
        <f t="shared" ca="1" si="204"/>
        <v>-5.137630114392196E+16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-5.137630114392196E+16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-214067921433008.16</v>
      </c>
      <c r="L6142" s="444">
        <f t="shared" ca="1" si="204"/>
        <v>-5.1590369065354968E+16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-5.1590369065354968E+16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-214959871105645.69</v>
      </c>
      <c r="L6143" s="444">
        <f t="shared" ca="1" si="204"/>
        <v>-5.1805328936460616E+16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-5.1805328936460616E+16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-215855537235252.56</v>
      </c>
      <c r="L6144" s="444">
        <f t="shared" ca="1" si="204"/>
        <v>-5.2021184473695872E+16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-5.2021184473695872E+16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-216754935307066.13</v>
      </c>
      <c r="L6145" s="444">
        <f t="shared" ca="1" si="204"/>
        <v>-5.2237939409002936E+16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-5.2237939409002936E+16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-217658080870845.56</v>
      </c>
      <c r="L6146" s="444">
        <f t="shared" ca="1" si="204"/>
        <v>-5.2455597489873784E+16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-5.2455597489873784E+16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-218564989541140.75</v>
      </c>
      <c r="L6147" s="444">
        <f t="shared" ca="1" si="204"/>
        <v>-5.2674162479414928E+16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-5.2674162479414928E+16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-219475676997562.19</v>
      </c>
      <c r="L6148" s="444">
        <f t="shared" ca="1" si="204"/>
        <v>-5.2893638156412488E+16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-5.2893638156412488E+16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-220390158985052.03</v>
      </c>
      <c r="L6149" s="444">
        <f t="shared" ca="1" si="204"/>
        <v>-5.3114028315397544E+16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-5.3114028315397544E+16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-221308451314156.44</v>
      </c>
      <c r="L6150" s="444">
        <f t="shared" ca="1" si="204"/>
        <v>-5.3335336766711704E+16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-5.3335336766711704E+16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-222230569861298.75</v>
      </c>
      <c r="L6151" s="444">
        <f t="shared" ca="1" si="204"/>
        <v>-5.3557567336573E+16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-5.3557567336573E+16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-223156530569054.16</v>
      </c>
      <c r="L6152" s="444">
        <f t="shared" ca="1" si="204"/>
        <v>-5.3780723867142056E+16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-5.3780723867142056E+16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-224086349446425.22</v>
      </c>
      <c r="L6153" s="444">
        <f t="shared" ca="1" si="204"/>
        <v>-5.400481021658848E+16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-5.400481021658848E+16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-225020042569118.66</v>
      </c>
      <c r="L6154" s="444">
        <f t="shared" ca="1" si="204"/>
        <v>-5.42298302591576E+16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-5.42298302591576E+16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-225957626079823.34</v>
      </c>
      <c r="L6155" s="444">
        <f t="shared" ca="1" si="204"/>
        <v>-5.4455787885237424E+16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-5.4455787885237424E+16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-226899116188489.25</v>
      </c>
      <c r="L6156" s="444">
        <f t="shared" ca="1" si="204"/>
        <v>-5.4682687001425912E+16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-5.4682687001425912E+16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-227844529172607.97</v>
      </c>
      <c r="L6157" s="444">
        <f t="shared" ca="1" si="204"/>
        <v>-5.491053153059852E+16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-5.491053153059852E+16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-228793881377493.84</v>
      </c>
      <c r="L6158" s="444">
        <f t="shared" ca="1" si="204"/>
        <v>-5.5139325411976016E+16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-5.5139325411976016E+16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-229747189216566.72</v>
      </c>
      <c r="L6159" s="444">
        <f t="shared" ca="1" si="204"/>
        <v>-5.5369072601192584E+16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-5.5369072601192584E+16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-230704469171635.75</v>
      </c>
      <c r="L6160" s="444">
        <f t="shared" ca="1" si="204"/>
        <v>-5.5599777070364216E+16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-5.5599777070364216E+16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-231665737793184.22</v>
      </c>
      <c r="L6161" s="444">
        <f t="shared" ca="1" si="204"/>
        <v>-5.58314428081574E+16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-5.58314428081574E+16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-232631011700655.84</v>
      </c>
      <c r="L6162" s="444">
        <f t="shared" ca="1" si="204"/>
        <v>-5.6064073819858056E+16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-5.6064073819858056E+16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-233600307582741.91</v>
      </c>
      <c r="L6163" s="444">
        <f t="shared" ca="1" si="204"/>
        <v>-5.62976741274408E+16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-5.62976741274408E+16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-234573642197670</v>
      </c>
      <c r="L6164" s="444">
        <f t="shared" ca="1" si="204"/>
        <v>-5.6532247769638472E+16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-5.6532247769638472E+16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-235551032373493.66</v>
      </c>
      <c r="L6165" s="444">
        <f t="shared" ca="1" si="204"/>
        <v>-5.6767798802011968E+16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-5.6767798802011968E+16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-236532495008383.19</v>
      </c>
      <c r="L6166" s="444">
        <f t="shared" ca="1" si="204"/>
        <v>-5.7004331297020352E+16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-5.7004331297020352E+16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-237518047070918.13</v>
      </c>
      <c r="L6167" s="444">
        <f t="shared" ca="1" si="204"/>
        <v>-5.7241849344091272E+16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-5.7241849344091272E+16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-238507705600380.28</v>
      </c>
      <c r="L6168" s="444">
        <f t="shared" ca="1" si="204"/>
        <v>-5.7480357049691656E+16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-5.7480357049691656E+16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-239501487707048.53</v>
      </c>
      <c r="L6169" s="444">
        <f t="shared" ca="1" si="204"/>
        <v>-5.7719858537398704E+16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-5.7719858537398704E+16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-240499410572494.59</v>
      </c>
      <c r="L6170" s="444">
        <f t="shared" ca="1" si="204"/>
        <v>-5.79603579479712E+16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-5.79603579479712E+16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-241501491449880</v>
      </c>
      <c r="L6171" s="444">
        <f t="shared" ca="1" si="204"/>
        <v>-5.820185943942108E+16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-5.820185943942108E+16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-242507747664254.5</v>
      </c>
      <c r="L6172" s="444">
        <f t="shared" ca="1" si="204"/>
        <v>-5.8444367187085336E+16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-5.8444367187085336E+16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-243518196612855.56</v>
      </c>
      <c r="L6173" s="444">
        <f t="shared" ca="1" si="204"/>
        <v>-5.8687885383698192E+16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-5.8687885383698192E+16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-244532855765409.09</v>
      </c>
      <c r="L6174" s="444">
        <f t="shared" ca="1" si="204"/>
        <v>-5.89324182394636E+16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-5.89324182394636E+16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-245551742664431.66</v>
      </c>
      <c r="L6175" s="444">
        <f t="shared" ca="1" si="204"/>
        <v>-5.9177969982128032E+16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-5.9177969982128032E+16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-246574874925533.44</v>
      </c>
      <c r="L6176" s="444">
        <f t="shared" ca="1" si="204"/>
        <v>-5.9424544857053568E+16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-5.9424544857053568E+16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-247602270237723.19</v>
      </c>
      <c r="L6177" s="444">
        <f t="shared" ca="1" si="204"/>
        <v>-5.9672147127291288E+16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-5.9672147127291288E+16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-248633946363713.69</v>
      </c>
      <c r="L6178" s="444">
        <f t="shared" ca="1" si="204"/>
        <v>-5.9920781073655E+16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-5.9920781073655E+16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-249669921140229.13</v>
      </c>
      <c r="L6179" s="444">
        <f t="shared" ca="1" si="204"/>
        <v>-6.0170450994795232E+16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-6.0170450994795232E+16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-250710212478313.5</v>
      </c>
      <c r="L6180" s="444">
        <f t="shared" ca="1" si="204"/>
        <v>-6.0421161207273544E+16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-6.0421161207273544E+16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-251754838363639.75</v>
      </c>
      <c r="L6181" s="444">
        <f t="shared" ca="1" si="204"/>
        <v>-6.0672916045637184E+16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-6.0672916045637184E+16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-252803816856821.59</v>
      </c>
      <c r="L6182" s="444">
        <f t="shared" ca="1" si="204"/>
        <v>-6.0925719862494008E+16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-6.0925719862494008E+16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-253857166093725.03</v>
      </c>
      <c r="L6183" s="444">
        <f t="shared" ca="1" si="204"/>
        <v>-6.1179577028587736E+16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-6.1179577028587736E+16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-254914904285782.19</v>
      </c>
      <c r="L6184" s="444">
        <f t="shared" ca="1" si="204"/>
        <v>-6.143449193287352E+16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-6.143449193287352E+16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-255977049720306.38</v>
      </c>
      <c r="L6185" s="444">
        <f t="shared" ca="1" si="204"/>
        <v>-6.1690468982593824E+16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-6.1690468982593824E+16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-257043620760807.59</v>
      </c>
      <c r="L6186" s="444">
        <f t="shared" ca="1" si="204"/>
        <v>-6.1947512603354632E+16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-6.1947512603354632E+16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-258114635847310.97</v>
      </c>
      <c r="L6187" s="444">
        <f t="shared" ca="1" si="204"/>
        <v>-6.2205627239201944E+16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-6.2205627239201944E+16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-259190113496674.78</v>
      </c>
      <c r="L6188" s="444">
        <f t="shared" ca="1" si="204"/>
        <v>-6.2464817352698616E+16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-6.2464817352698616E+16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-260270072302910.91</v>
      </c>
      <c r="L6189" s="444">
        <f t="shared" ca="1" si="204"/>
        <v>-6.2725087425001528E+16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-6.2725087425001528E+16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-261354530937506.38</v>
      </c>
      <c r="L6190" s="444">
        <f t="shared" ca="1" si="204"/>
        <v>-6.2986441955939032E+16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-6.2986441955939032E+16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-262443508149746</v>
      </c>
      <c r="L6191" s="444">
        <f t="shared" ca="1" si="204"/>
        <v>-6.3248885464088776E+16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-6.3248885464088776E+16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-263537022767036.56</v>
      </c>
      <c r="L6192" s="444">
        <f t="shared" ca="1" si="204"/>
        <v>-6.3512422486855816E+16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-6.3512422486855816E+16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-264635093695232.56</v>
      </c>
      <c r="L6193" s="444">
        <f t="shared" ca="1" si="204"/>
        <v>-6.3777057580551048E+16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-6.3777057580551048E+16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-265737739918962.69</v>
      </c>
      <c r="L6194" s="444">
        <f t="shared" ca="1" si="204"/>
        <v>-6.4042795320470008E+16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-6.4042795320470008E+16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-266844980501958.38</v>
      </c>
      <c r="L6195" s="444">
        <f t="shared" ca="1" si="204"/>
        <v>-6.4309640300971968E+16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-6.4309640300971968E+16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-267956834587383.19</v>
      </c>
      <c r="L6196" s="444">
        <f t="shared" ca="1" si="204"/>
        <v>-6.4577597135559352E+16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-6.4577597135559352E+16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-269073321398163.97</v>
      </c>
      <c r="L6197" s="444">
        <f t="shared" ca="1" si="204"/>
        <v>-6.4846670456957512E+16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-6.4846670456957512E+16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-270194460237323</v>
      </c>
      <c r="L6198" s="444">
        <f t="shared" ca="1" si="204"/>
        <v>-6.5116864917194832E+16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-6.5116864917194832E+16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-271320270488311.78</v>
      </c>
      <c r="L6199" s="444">
        <f t="shared" ca="1" si="204"/>
        <v>-6.5388185187683144E+16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-6.5388185187683144E+16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-272450771615346.44</v>
      </c>
      <c r="L6200" s="444">
        <f t="shared" ca="1" si="204"/>
        <v>-6.5660635959298488E+16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-6.5660635959298488E+16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-273585983163743.69</v>
      </c>
      <c r="L6201" s="444">
        <f t="shared" ca="1" si="204"/>
        <v>-6.5934221942462232E+16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-6.5934221942462232E+16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-274725924760259.28</v>
      </c>
      <c r="L6202" s="444">
        <f t="shared" ca="1" si="204"/>
        <v>-6.6208947867222488E+16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-6.6208947867222488E+16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-275870616113427.06</v>
      </c>
      <c r="L6203" s="444">
        <f t="shared" ca="1" si="204"/>
        <v>-6.6484818483335912E+16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-6.6484818483335912E+16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-277020077013899.63</v>
      </c>
      <c r="L6204" s="444">
        <f t="shared" ca="1" si="204"/>
        <v>-6.6761838560349808E+16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-6.6761838560349808E+16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-278174327334790.88</v>
      </c>
      <c r="L6205" s="444">
        <f t="shared" ca="1" si="204"/>
        <v>-6.70400128876846E+16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-6.70400128876846E+16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-279333387032019.16</v>
      </c>
      <c r="L6206" s="444">
        <f t="shared" ca="1" si="204"/>
        <v>-6.7319346274716616E+16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-6.7319346274716616E+16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-280497276144652.53</v>
      </c>
      <c r="L6207" s="444">
        <f t="shared" ca="1" si="204"/>
        <v>-6.7599843550861272E+16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-6.7599843550861272E+16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-281666014795255.31</v>
      </c>
      <c r="L6208" s="444">
        <f t="shared" ca="1" si="204"/>
        <v>-6.7881509565656528E+16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-6.7881509565656528E+16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-282839623190235.56</v>
      </c>
      <c r="L6209" s="444">
        <f t="shared" ca="1" si="204"/>
        <v>-6.816434918884676E+16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-6.816434918884676E+16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-284018121620194.81</v>
      </c>
      <c r="L6210" s="444">
        <f t="shared" ca="1" si="204"/>
        <v>-6.8448367310466952E+16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-6.8448367310466952E+16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-285201530460278.94</v>
      </c>
      <c r="L6211" s="444">
        <f t="shared" ca="1" si="204"/>
        <v>-6.8733568840927232E+16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-6.8733568840927232E+16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-286389870170530.13</v>
      </c>
      <c r="L6212" s="444">
        <f t="shared" ca="1" si="204"/>
        <v>-6.901995871109776E+16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-6.901995871109776E+16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-287583161296240.69</v>
      </c>
      <c r="L6213" s="444">
        <f t="shared" ca="1" si="204"/>
        <v>-6.9307541872394E+16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-6.9307541872394E+16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-288781424468308.31</v>
      </c>
      <c r="L6214" s="444">
        <f t="shared" ca="1" si="204"/>
        <v>-6.9596323296862312E+16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-6.9596323296862312E+16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-289984680403592.94</v>
      </c>
      <c r="L6215" s="444">
        <f t="shared" ca="1" si="204"/>
        <v>-6.9886307977265904E+16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-6.9886307977265904E+16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-291192949905274.63</v>
      </c>
      <c r="L6216" s="444">
        <f t="shared" ca="1" si="204"/>
        <v>-7.0177500927171176E+16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-7.0177500927171176E+16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-292406253863213.25</v>
      </c>
      <c r="L6217" s="444">
        <f t="shared" ca="1" si="204"/>
        <v>-7.0469907181034392E+16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-7.0469907181034392E+16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-293624613254309.94</v>
      </c>
      <c r="L6218" s="444">
        <f t="shared" ca="1" si="204"/>
        <v>-7.0763531794288704E+16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-7.0763531794288704E+16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-294848049142869.63</v>
      </c>
      <c r="L6219" s="444">
        <f t="shared" ca="1" si="204"/>
        <v>-7.1058379843431576E+16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-7.1058379843431576E+16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-296076582680964.88</v>
      </c>
      <c r="L6220" s="444">
        <f t="shared" ca="1" si="204"/>
        <v>-7.1354456426112544E+16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-7.1354456426112544E+16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-297310235108802.25</v>
      </c>
      <c r="L6221" s="444">
        <f t="shared" ca="1" si="204"/>
        <v>-7.1651766661221344E+16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-7.1651766661221344E+16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-298549027755088.94</v>
      </c>
      <c r="L6222" s="444">
        <f t="shared" ca="1" si="204"/>
        <v>-7.1950315688976432E+16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-7.1950315688976432E+16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-299792982037401.81</v>
      </c>
      <c r="L6223" s="444">
        <f t="shared" ca="1" si="204"/>
        <v>-7.225010867101384E+16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-7.225010867101384E+16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-301042119462557.69</v>
      </c>
      <c r="L6224" s="444">
        <f t="shared" ca="1" si="204"/>
        <v>-7.25511507904764E+16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-7.25511507904764E+16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-302296461626985</v>
      </c>
      <c r="L6225" s="444">
        <f t="shared" ca="1" si="204"/>
        <v>-7.2853447252103392E+16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-7.2853447252103392E+16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-303556030217097.44</v>
      </c>
      <c r="L6226" s="444">
        <f t="shared" ca="1" si="204"/>
        <v>-7.3157003282320496E+16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-7.3157003282320496E+16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-304820847009668.75</v>
      </c>
      <c r="L6227" s="444">
        <f t="shared" ca="1" si="204"/>
        <v>-7.346182412933016E+16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-7.346182412933016E+16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-306090933872209</v>
      </c>
      <c r="L6228" s="444">
        <f t="shared" ca="1" si="204"/>
        <v>-7.3767915063202368E+16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-7.3767915063202368E+16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-307366312763343.19</v>
      </c>
      <c r="L6229" s="444">
        <f t="shared" ca="1" si="204"/>
        <v>-7.4075281375965712E+16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-7.4075281375965712E+16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-308647005733190.44</v>
      </c>
      <c r="L6230" s="444">
        <f t="shared" ca="1" si="204"/>
        <v>-7.4383928381698896E+16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-7.4383928381698896E+16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-309933034923745.38</v>
      </c>
      <c r="L6231" s="444">
        <f t="shared" ca="1" si="204"/>
        <v>-7.469386141662264E+16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-7.469386141662264E+16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-311224422569261</v>
      </c>
      <c r="L6232" s="444">
        <f t="shared" ca="1" si="204"/>
        <v>-7.5005085839191904E+16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-7.5005085839191904E+16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-312521190996632.94</v>
      </c>
      <c r="L6233" s="444">
        <f t="shared" ca="1" si="204"/>
        <v>-7.5317607030188544E+16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-7.5317607030188544E+16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-313823362625785.63</v>
      </c>
      <c r="L6234" s="444">
        <f t="shared" ca="1" si="204"/>
        <v>-7.5631430392814336E+16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-7.5631430392814336E+16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-315130959970059.75</v>
      </c>
      <c r="L6235" s="444">
        <f t="shared" ca="1" si="204"/>
        <v>-7.59465613527844E+16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-7.59465613527844E+16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-316444005636601.69</v>
      </c>
      <c r="L6236" s="444">
        <f t="shared" ca="1" si="204"/>
        <v>-7.6263005358421008E+16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-7.6263005358421008E+16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-317762522326754.19</v>
      </c>
      <c r="L6237" s="444">
        <f t="shared" ca="1" si="204"/>
        <v>-7.658076788074776E+16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-7.658076788074776E+16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-319086532836449</v>
      </c>
      <c r="L6238" s="444">
        <f t="shared" ca="1" si="204"/>
        <v>-7.6899854413584208E+16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-7.6899854413584208E+16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-320416060056600.88</v>
      </c>
      <c r="L6239" s="444">
        <f t="shared" ca="1" si="204"/>
        <v>-7.7220270473640816E+16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-7.7220270473640816E+16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-321751126973503.38</v>
      </c>
      <c r="L6240" s="444">
        <f t="shared" ca="1" si="204"/>
        <v>-7.754202160061432E+16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-7.754202160061432E+16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-323091756669226.31</v>
      </c>
      <c r="L6241" s="444">
        <f t="shared" ca="1" si="204"/>
        <v>-7.7865113357283552E+16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-7.7865113357283552E+16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-324437972322014.81</v>
      </c>
      <c r="L6242" s="444">
        <f t="shared" ca="1" si="204"/>
        <v>-7.8189551329605568E+16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-7.8189551329605568E+16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-325789797206689.88</v>
      </c>
      <c r="L6243" s="444">
        <f t="shared" ca="1" si="204"/>
        <v>-7.8515341126812256E+16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-7.8515341126812256E+16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-327147254695051.06</v>
      </c>
      <c r="L6244" s="444">
        <f t="shared" ca="1" si="204"/>
        <v>-7.8842488381507312E+16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-7.8842488381507312E+16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-328510368256280.44</v>
      </c>
      <c r="L6245" s="444">
        <f t="shared" ca="1" si="204"/>
        <v>-7.91709987497636E+16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-7.91709987497636E+16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-329879161457348.31</v>
      </c>
      <c r="L6246" s="444">
        <f t="shared" ca="1" si="204"/>
        <v>-7.9500877911220944E+16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-7.9500877911220944E+16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-331253657963420.63</v>
      </c>
      <c r="L6247" s="444">
        <f t="shared" ca="1" si="204"/>
        <v>-7.9832131569184368E+16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-7.9832131569184368E+16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-332633881538268.19</v>
      </c>
      <c r="L6248" s="444">
        <f t="shared" ca="1" si="204"/>
        <v>-8.016476545072264E+16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-8.016476545072264E+16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-334019856044677.69</v>
      </c>
      <c r="L6249" s="444">
        <f t="shared" ca="1" si="204"/>
        <v>-8.0498785306767312E+16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-8.0498785306767312E+16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-335411605444863.81</v>
      </c>
      <c r="L6250" s="444">
        <f t="shared" ca="1" si="204"/>
        <v>-8.0834196912212176E+16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61"/>
      <c r="F5" s="572" t="s">
        <v>674</v>
      </c>
      <c r="G5" s="561"/>
      <c r="H5" s="572" t="s">
        <v>675</v>
      </c>
      <c r="I5" s="561"/>
      <c r="J5" s="572" t="s">
        <v>676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2026-09-22T20:39:58Z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